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74CE8B80-8A6A-4215-B573-8669F5414B91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dos" sheetId="6" state="hidden" r:id="rId1"/>
    <sheet name="Meta Geral" sheetId="1" r:id="rId2"/>
    <sheet name="Rateio Central" sheetId="3" r:id="rId3"/>
    <sheet name="Rateio Litoral" sheetId="5" r:id="rId4"/>
  </sheets>
  <definedNames>
    <definedName name="_xlnm._FilterDatabase" localSheetId="1" hidden="1">'Meta Geral'!$A$5:$B$51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Q50" i="1"/>
  <c r="Q45" i="1"/>
  <c r="K46" i="1"/>
  <c r="K57" i="1"/>
  <c r="K29" i="1"/>
  <c r="X3" i="5"/>
  <c r="E5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" i="1"/>
  <c r="G5" i="1" l="1"/>
  <c r="F37" i="3"/>
  <c r="M2" i="1" l="1"/>
  <c r="F7" i="5" l="1"/>
  <c r="E7" i="5" s="1"/>
  <c r="G7" i="5"/>
  <c r="M7" i="5" s="1"/>
  <c r="F8" i="5"/>
  <c r="G8" i="5"/>
  <c r="M8" i="5" s="1"/>
  <c r="F9" i="5"/>
  <c r="E9" i="5" s="1"/>
  <c r="G9" i="5"/>
  <c r="M9" i="5" s="1"/>
  <c r="F10" i="5"/>
  <c r="G10" i="5"/>
  <c r="M10" i="5" s="1"/>
  <c r="F11" i="5"/>
  <c r="E11" i="5" s="1"/>
  <c r="G11" i="5"/>
  <c r="F12" i="5"/>
  <c r="E12" i="5" s="1"/>
  <c r="G12" i="5"/>
  <c r="M12" i="5" s="1"/>
  <c r="F13" i="5"/>
  <c r="E13" i="5" s="1"/>
  <c r="G13" i="5"/>
  <c r="M13" i="5" s="1"/>
  <c r="F14" i="5"/>
  <c r="E14" i="5" s="1"/>
  <c r="G14" i="5"/>
  <c r="M14" i="5" s="1"/>
  <c r="F15" i="5"/>
  <c r="E15" i="5" s="1"/>
  <c r="G15" i="5"/>
  <c r="M15" i="5" s="1"/>
  <c r="F16" i="5"/>
  <c r="G16" i="5"/>
  <c r="M16" i="5" s="1"/>
  <c r="F17" i="5"/>
  <c r="E17" i="5" s="1"/>
  <c r="G17" i="5"/>
  <c r="M17" i="5" s="1"/>
  <c r="F18" i="5"/>
  <c r="G18" i="5"/>
  <c r="M18" i="5" s="1"/>
  <c r="F19" i="5"/>
  <c r="E19" i="5" s="1"/>
  <c r="G19" i="5"/>
  <c r="F20" i="5"/>
  <c r="E20" i="5" s="1"/>
  <c r="G20" i="5"/>
  <c r="M20" i="5" s="1"/>
  <c r="F21" i="5"/>
  <c r="E21" i="5" s="1"/>
  <c r="G21" i="5"/>
  <c r="M21" i="5" s="1"/>
  <c r="F22" i="5"/>
  <c r="E22" i="5" s="1"/>
  <c r="G22" i="5"/>
  <c r="M22" i="5" s="1"/>
  <c r="F23" i="5"/>
  <c r="E23" i="5" s="1"/>
  <c r="G23" i="5"/>
  <c r="F24" i="5"/>
  <c r="G24" i="5"/>
  <c r="M24" i="5" s="1"/>
  <c r="F25" i="5"/>
  <c r="E25" i="5" s="1"/>
  <c r="G25" i="5"/>
  <c r="M25" i="5" s="1"/>
  <c r="F26" i="5"/>
  <c r="G26" i="5"/>
  <c r="M26" i="5" s="1"/>
  <c r="F27" i="5"/>
  <c r="E27" i="5" s="1"/>
  <c r="G27" i="5"/>
  <c r="F28" i="5"/>
  <c r="E28" i="5" s="1"/>
  <c r="G28" i="5"/>
  <c r="M28" i="5" s="1"/>
  <c r="F29" i="5"/>
  <c r="E29" i="5" s="1"/>
  <c r="G29" i="5"/>
  <c r="M29" i="5" s="1"/>
  <c r="F30" i="5"/>
  <c r="E30" i="5" s="1"/>
  <c r="G30" i="5"/>
  <c r="M30" i="5" s="1"/>
  <c r="F31" i="5"/>
  <c r="G31" i="5"/>
  <c r="M31" i="5" s="1"/>
  <c r="F32" i="5"/>
  <c r="E32" i="5" s="1"/>
  <c r="G32" i="5"/>
  <c r="M32" i="5" s="1"/>
  <c r="F33" i="5"/>
  <c r="G33" i="5"/>
  <c r="M33" i="5" s="1"/>
  <c r="F34" i="5"/>
  <c r="G34" i="5"/>
  <c r="M34" i="5" s="1"/>
  <c r="F35" i="5"/>
  <c r="G35" i="5"/>
  <c r="M35" i="5" s="1"/>
  <c r="F36" i="5"/>
  <c r="E36" i="5" s="1"/>
  <c r="G36" i="5"/>
  <c r="M36" i="5" s="1"/>
  <c r="F37" i="5"/>
  <c r="G37" i="5"/>
  <c r="M37" i="5" s="1"/>
  <c r="F38" i="5"/>
  <c r="G38" i="5"/>
  <c r="M38" i="5" s="1"/>
  <c r="F39" i="5"/>
  <c r="G39" i="5"/>
  <c r="M39" i="5" s="1"/>
  <c r="F40" i="5"/>
  <c r="E40" i="5" s="1"/>
  <c r="G40" i="5"/>
  <c r="M40" i="5" s="1"/>
  <c r="F41" i="5"/>
  <c r="G41" i="5"/>
  <c r="M41" i="5" s="1"/>
  <c r="F42" i="5"/>
  <c r="E42" i="5" s="1"/>
  <c r="G42" i="5"/>
  <c r="M42" i="5" s="1"/>
  <c r="F43" i="5"/>
  <c r="G43" i="5"/>
  <c r="M43" i="5" s="1"/>
  <c r="F44" i="5"/>
  <c r="G44" i="5"/>
  <c r="M44" i="5" s="1"/>
  <c r="F45" i="5"/>
  <c r="G45" i="5"/>
  <c r="M45" i="5" s="1"/>
  <c r="F46" i="5"/>
  <c r="E46" i="5" s="1"/>
  <c r="G46" i="5"/>
  <c r="M46" i="5" s="1"/>
  <c r="F47" i="5"/>
  <c r="G47" i="5"/>
  <c r="M47" i="5" s="1"/>
  <c r="F48" i="5"/>
  <c r="E48" i="5" s="1"/>
  <c r="G48" i="5"/>
  <c r="M48" i="5" s="1"/>
  <c r="F49" i="5"/>
  <c r="G49" i="5"/>
  <c r="M49" i="5" s="1"/>
  <c r="F50" i="5"/>
  <c r="E50" i="5" s="1"/>
  <c r="G50" i="5"/>
  <c r="M50" i="5" s="1"/>
  <c r="F51" i="5"/>
  <c r="G51" i="5"/>
  <c r="M51" i="5" s="1"/>
  <c r="F52" i="5"/>
  <c r="E52" i="5" s="1"/>
  <c r="G52" i="5"/>
  <c r="M52" i="5" s="1"/>
  <c r="F53" i="5"/>
  <c r="E53" i="5" s="1"/>
  <c r="G53" i="5"/>
  <c r="M53" i="5" s="1"/>
  <c r="F54" i="5"/>
  <c r="G54" i="5"/>
  <c r="M54" i="5" s="1"/>
  <c r="F55" i="5"/>
  <c r="G55" i="5"/>
  <c r="M55" i="5" s="1"/>
  <c r="F56" i="5"/>
  <c r="E56" i="5" s="1"/>
  <c r="G56" i="5"/>
  <c r="M56" i="5" s="1"/>
  <c r="F57" i="5"/>
  <c r="G57" i="5"/>
  <c r="M57" i="5" s="1"/>
  <c r="F58" i="5"/>
  <c r="G58" i="5"/>
  <c r="M58" i="5" s="1"/>
  <c r="F59" i="5"/>
  <c r="G59" i="5"/>
  <c r="M59" i="5" s="1"/>
  <c r="F60" i="5"/>
  <c r="E60" i="5" s="1"/>
  <c r="G60" i="5"/>
  <c r="M60" i="5" s="1"/>
  <c r="F7" i="3"/>
  <c r="E7" i="3" s="1"/>
  <c r="G7" i="3"/>
  <c r="M7" i="3" s="1"/>
  <c r="F8" i="3"/>
  <c r="E8" i="3" s="1"/>
  <c r="G8" i="3"/>
  <c r="M8" i="3" s="1"/>
  <c r="F9" i="3"/>
  <c r="E9" i="3" s="1"/>
  <c r="G9" i="3"/>
  <c r="M9" i="3" s="1"/>
  <c r="G10" i="3"/>
  <c r="M10" i="3" s="1"/>
  <c r="F11" i="3"/>
  <c r="E11" i="3" s="1"/>
  <c r="G11" i="3"/>
  <c r="F12" i="3"/>
  <c r="E12" i="3" s="1"/>
  <c r="G12" i="3"/>
  <c r="M12" i="3" s="1"/>
  <c r="F13" i="3"/>
  <c r="E13" i="3" s="1"/>
  <c r="G13" i="3"/>
  <c r="M13" i="3" s="1"/>
  <c r="F14" i="3"/>
  <c r="E14" i="3" s="1"/>
  <c r="G14" i="3"/>
  <c r="M14" i="3" s="1"/>
  <c r="F15" i="3"/>
  <c r="E15" i="3" s="1"/>
  <c r="G15" i="3"/>
  <c r="F16" i="3"/>
  <c r="E16" i="3" s="1"/>
  <c r="G16" i="3"/>
  <c r="M16" i="3" s="1"/>
  <c r="F17" i="3"/>
  <c r="E17" i="3" s="1"/>
  <c r="G17" i="3"/>
  <c r="M17" i="3" s="1"/>
  <c r="F18" i="3"/>
  <c r="G18" i="3"/>
  <c r="M18" i="3" s="1"/>
  <c r="F19" i="3"/>
  <c r="E19" i="3" s="1"/>
  <c r="G19" i="3"/>
  <c r="F20" i="3"/>
  <c r="E20" i="3" s="1"/>
  <c r="G20" i="3"/>
  <c r="M20" i="3" s="1"/>
  <c r="F21" i="3"/>
  <c r="E21" i="3" s="1"/>
  <c r="G21" i="3"/>
  <c r="F22" i="3"/>
  <c r="E22" i="3" s="1"/>
  <c r="G22" i="3"/>
  <c r="M22" i="3" s="1"/>
  <c r="F23" i="3"/>
  <c r="E23" i="3" s="1"/>
  <c r="G23" i="3"/>
  <c r="M23" i="3" s="1"/>
  <c r="F24" i="3"/>
  <c r="E24" i="3" s="1"/>
  <c r="G24" i="3"/>
  <c r="M24" i="3" s="1"/>
  <c r="F25" i="3"/>
  <c r="E25" i="3" s="1"/>
  <c r="G25" i="3"/>
  <c r="M25" i="3" s="1"/>
  <c r="F26" i="3"/>
  <c r="G26" i="3"/>
  <c r="M26" i="3" s="1"/>
  <c r="F27" i="3"/>
  <c r="E27" i="3" s="1"/>
  <c r="G27" i="3"/>
  <c r="F28" i="3"/>
  <c r="E28" i="3" s="1"/>
  <c r="G28" i="3"/>
  <c r="M28" i="3" s="1"/>
  <c r="F29" i="3"/>
  <c r="E29" i="3" s="1"/>
  <c r="G29" i="3"/>
  <c r="F30" i="3"/>
  <c r="E30" i="3" s="1"/>
  <c r="G30" i="3"/>
  <c r="M30" i="3" s="1"/>
  <c r="F31" i="3"/>
  <c r="E31" i="3" s="1"/>
  <c r="G31" i="3"/>
  <c r="M31" i="3" s="1"/>
  <c r="F32" i="3"/>
  <c r="G32" i="3"/>
  <c r="M32" i="3" s="1"/>
  <c r="F33" i="3"/>
  <c r="E33" i="3" s="1"/>
  <c r="G33" i="3"/>
  <c r="M33" i="3" s="1"/>
  <c r="F34" i="3"/>
  <c r="G34" i="3"/>
  <c r="M34" i="3" s="1"/>
  <c r="F35" i="3"/>
  <c r="E35" i="3" s="1"/>
  <c r="G35" i="3"/>
  <c r="F36" i="3"/>
  <c r="E36" i="3" s="1"/>
  <c r="G36" i="3"/>
  <c r="M36" i="3" s="1"/>
  <c r="E37" i="3"/>
  <c r="G37" i="3"/>
  <c r="H37" i="3" s="1"/>
  <c r="F38" i="3"/>
  <c r="E38" i="3" s="1"/>
  <c r="G38" i="3"/>
  <c r="M38" i="3" s="1"/>
  <c r="F39" i="3"/>
  <c r="E39" i="3" s="1"/>
  <c r="G39" i="3"/>
  <c r="M39" i="3" s="1"/>
  <c r="F40" i="3"/>
  <c r="G40" i="3"/>
  <c r="M40" i="3" s="1"/>
  <c r="F41" i="3"/>
  <c r="E41" i="3" s="1"/>
  <c r="G41" i="3"/>
  <c r="M41" i="3" s="1"/>
  <c r="F42" i="3"/>
  <c r="G42" i="3"/>
  <c r="M42" i="3" s="1"/>
  <c r="F43" i="3"/>
  <c r="E43" i="3" s="1"/>
  <c r="G43" i="3"/>
  <c r="F44" i="3"/>
  <c r="E44" i="3" s="1"/>
  <c r="G44" i="3"/>
  <c r="M44" i="3" s="1"/>
  <c r="F45" i="3"/>
  <c r="E45" i="3" s="1"/>
  <c r="G45" i="3"/>
  <c r="F46" i="3"/>
  <c r="E46" i="3" s="1"/>
  <c r="G46" i="3"/>
  <c r="M46" i="3" s="1"/>
  <c r="F47" i="3"/>
  <c r="E47" i="3" s="1"/>
  <c r="G47" i="3"/>
  <c r="M47" i="3" s="1"/>
  <c r="F48" i="3"/>
  <c r="G48" i="3"/>
  <c r="M48" i="3" s="1"/>
  <c r="F49" i="3"/>
  <c r="G49" i="3"/>
  <c r="M49" i="3" s="1"/>
  <c r="F50" i="3"/>
  <c r="G50" i="3"/>
  <c r="M50" i="3" s="1"/>
  <c r="F51" i="3"/>
  <c r="G51" i="3"/>
  <c r="M51" i="3" s="1"/>
  <c r="F52" i="3"/>
  <c r="E52" i="3" s="1"/>
  <c r="G52" i="3"/>
  <c r="M52" i="3" s="1"/>
  <c r="F53" i="3"/>
  <c r="G53" i="3"/>
  <c r="M53" i="3" s="1"/>
  <c r="F54" i="3"/>
  <c r="E54" i="3" s="1"/>
  <c r="G54" i="3"/>
  <c r="M54" i="3" s="1"/>
  <c r="F55" i="3"/>
  <c r="G55" i="3"/>
  <c r="M55" i="3" s="1"/>
  <c r="F56" i="3"/>
  <c r="E56" i="3" s="1"/>
  <c r="G56" i="3"/>
  <c r="M56" i="3" s="1"/>
  <c r="F57" i="3"/>
  <c r="G57" i="3"/>
  <c r="M57" i="3" s="1"/>
  <c r="F58" i="3"/>
  <c r="G58" i="3"/>
  <c r="M58" i="3" s="1"/>
  <c r="F59" i="3"/>
  <c r="G59" i="3"/>
  <c r="M59" i="3" s="1"/>
  <c r="F60" i="3"/>
  <c r="E60" i="3" s="1"/>
  <c r="G60" i="3"/>
  <c r="M60" i="3" s="1"/>
  <c r="K7" i="1"/>
  <c r="J7" i="1" s="1"/>
  <c r="L7" i="1"/>
  <c r="Q7" i="1"/>
  <c r="R7" i="1"/>
  <c r="K8" i="1"/>
  <c r="L8" i="1"/>
  <c r="Q8" i="1"/>
  <c r="P8" i="1" s="1"/>
  <c r="R8" i="1"/>
  <c r="K9" i="1"/>
  <c r="J9" i="1" s="1"/>
  <c r="L9" i="1"/>
  <c r="Q9" i="1"/>
  <c r="R9" i="1"/>
  <c r="K10" i="1"/>
  <c r="L10" i="1"/>
  <c r="Q10" i="1"/>
  <c r="R10" i="1"/>
  <c r="K11" i="1"/>
  <c r="J11" i="1" s="1"/>
  <c r="L11" i="1"/>
  <c r="Q11" i="1"/>
  <c r="R11" i="1"/>
  <c r="K12" i="1"/>
  <c r="J12" i="1" s="1"/>
  <c r="L12" i="1"/>
  <c r="Q12" i="1"/>
  <c r="P12" i="1" s="1"/>
  <c r="R12" i="1"/>
  <c r="K13" i="1"/>
  <c r="J13" i="1" s="1"/>
  <c r="L13" i="1"/>
  <c r="Q13" i="1"/>
  <c r="R13" i="1"/>
  <c r="K14" i="1"/>
  <c r="L14" i="1"/>
  <c r="Q14" i="1"/>
  <c r="R14" i="1"/>
  <c r="K15" i="1"/>
  <c r="J15" i="1" s="1"/>
  <c r="L15" i="1"/>
  <c r="Q15" i="1"/>
  <c r="R15" i="1"/>
  <c r="K16" i="1"/>
  <c r="L16" i="1"/>
  <c r="Q16" i="1"/>
  <c r="P16" i="1" s="1"/>
  <c r="R16" i="1"/>
  <c r="K17" i="1"/>
  <c r="J17" i="1" s="1"/>
  <c r="L17" i="1"/>
  <c r="Q17" i="1"/>
  <c r="R17" i="1"/>
  <c r="K18" i="1"/>
  <c r="L18" i="1"/>
  <c r="Q18" i="1"/>
  <c r="R18" i="1"/>
  <c r="K19" i="1"/>
  <c r="J19" i="1" s="1"/>
  <c r="L19" i="1"/>
  <c r="Q19" i="1"/>
  <c r="R19" i="1"/>
  <c r="K20" i="1"/>
  <c r="J20" i="1" s="1"/>
  <c r="L20" i="1"/>
  <c r="Q20" i="1"/>
  <c r="R20" i="1"/>
  <c r="K21" i="1"/>
  <c r="J21" i="1" s="1"/>
  <c r="L21" i="1"/>
  <c r="Q21" i="1"/>
  <c r="R21" i="1"/>
  <c r="K22" i="1"/>
  <c r="L22" i="1"/>
  <c r="Q22" i="1"/>
  <c r="R22" i="1"/>
  <c r="K23" i="1"/>
  <c r="J23" i="1" s="1"/>
  <c r="L23" i="1"/>
  <c r="Q23" i="1"/>
  <c r="R23" i="1"/>
  <c r="K24" i="1"/>
  <c r="L24" i="1"/>
  <c r="Q24" i="1"/>
  <c r="P24" i="1" s="1"/>
  <c r="R24" i="1"/>
  <c r="K25" i="1"/>
  <c r="J25" i="1" s="1"/>
  <c r="L25" i="1"/>
  <c r="Q25" i="1"/>
  <c r="R25" i="1"/>
  <c r="K26" i="1"/>
  <c r="L26" i="1"/>
  <c r="Q26" i="1"/>
  <c r="R26" i="1"/>
  <c r="K27" i="1"/>
  <c r="J27" i="1" s="1"/>
  <c r="L27" i="1"/>
  <c r="Q27" i="1"/>
  <c r="R27" i="1"/>
  <c r="K28" i="1"/>
  <c r="J28" i="1" s="1"/>
  <c r="L28" i="1"/>
  <c r="Q28" i="1"/>
  <c r="P28" i="1" s="1"/>
  <c r="R28" i="1"/>
  <c r="J29" i="1"/>
  <c r="L29" i="1"/>
  <c r="Q29" i="1"/>
  <c r="R29" i="1"/>
  <c r="K30" i="1"/>
  <c r="L30" i="1"/>
  <c r="Q30" i="1"/>
  <c r="R30" i="1"/>
  <c r="K31" i="1"/>
  <c r="J31" i="1" s="1"/>
  <c r="L31" i="1"/>
  <c r="Q31" i="1"/>
  <c r="R31" i="1"/>
  <c r="K32" i="1"/>
  <c r="L32" i="1"/>
  <c r="Q32" i="1"/>
  <c r="P32" i="1" s="1"/>
  <c r="R32" i="1"/>
  <c r="K33" i="1"/>
  <c r="J33" i="1" s="1"/>
  <c r="L33" i="1"/>
  <c r="Q33" i="1"/>
  <c r="R33" i="1"/>
  <c r="K34" i="1"/>
  <c r="L34" i="1"/>
  <c r="Q34" i="1"/>
  <c r="R34" i="1"/>
  <c r="K35" i="1"/>
  <c r="J35" i="1" s="1"/>
  <c r="L35" i="1"/>
  <c r="Q35" i="1"/>
  <c r="R35" i="1"/>
  <c r="K36" i="1"/>
  <c r="J36" i="1" s="1"/>
  <c r="L36" i="1"/>
  <c r="Q36" i="1"/>
  <c r="P36" i="1" s="1"/>
  <c r="R36" i="1"/>
  <c r="K37" i="1"/>
  <c r="J37" i="1" s="1"/>
  <c r="L37" i="1"/>
  <c r="Q37" i="1"/>
  <c r="R37" i="1"/>
  <c r="K38" i="1"/>
  <c r="L38" i="1"/>
  <c r="Q38" i="1"/>
  <c r="R38" i="1"/>
  <c r="K39" i="1"/>
  <c r="J39" i="1" s="1"/>
  <c r="L39" i="1"/>
  <c r="Q39" i="1"/>
  <c r="R39" i="1"/>
  <c r="K40" i="1"/>
  <c r="L40" i="1"/>
  <c r="Q40" i="1"/>
  <c r="P40" i="1" s="1"/>
  <c r="R40" i="1"/>
  <c r="K41" i="1"/>
  <c r="J41" i="1" s="1"/>
  <c r="L41" i="1"/>
  <c r="Q41" i="1"/>
  <c r="R41" i="1"/>
  <c r="K42" i="1"/>
  <c r="L42" i="1"/>
  <c r="Q42" i="1"/>
  <c r="P42" i="1" s="1"/>
  <c r="R42" i="1"/>
  <c r="K43" i="1"/>
  <c r="J43" i="1" s="1"/>
  <c r="L43" i="1"/>
  <c r="Q43" i="1"/>
  <c r="R43" i="1"/>
  <c r="K44" i="1"/>
  <c r="L44" i="1"/>
  <c r="Q44" i="1"/>
  <c r="P44" i="1" s="1"/>
  <c r="R44" i="1"/>
  <c r="K45" i="1"/>
  <c r="J45" i="1" s="1"/>
  <c r="L45" i="1"/>
  <c r="R45" i="1"/>
  <c r="L46" i="1"/>
  <c r="Q46" i="1"/>
  <c r="P46" i="1" s="1"/>
  <c r="R46" i="1"/>
  <c r="K47" i="1"/>
  <c r="J47" i="1" s="1"/>
  <c r="L47" i="1"/>
  <c r="Q47" i="1"/>
  <c r="R47" i="1"/>
  <c r="K48" i="1"/>
  <c r="L48" i="1"/>
  <c r="Q48" i="1"/>
  <c r="P48" i="1" s="1"/>
  <c r="R48" i="1"/>
  <c r="K49" i="1"/>
  <c r="J49" i="1" s="1"/>
  <c r="L49" i="1"/>
  <c r="Q49" i="1"/>
  <c r="R49" i="1"/>
  <c r="K50" i="1"/>
  <c r="L50" i="1"/>
  <c r="P50" i="1"/>
  <c r="R50" i="1"/>
  <c r="K51" i="1"/>
  <c r="J51" i="1" s="1"/>
  <c r="L51" i="1"/>
  <c r="Q51" i="1"/>
  <c r="P51" i="1" s="1"/>
  <c r="R51" i="1"/>
  <c r="K52" i="1"/>
  <c r="J52" i="1" s="1"/>
  <c r="L52" i="1"/>
  <c r="Q52" i="1"/>
  <c r="P52" i="1" s="1"/>
  <c r="R52" i="1"/>
  <c r="K53" i="1"/>
  <c r="J53" i="1" s="1"/>
  <c r="L53" i="1"/>
  <c r="Q53" i="1"/>
  <c r="P53" i="1" s="1"/>
  <c r="R53" i="1"/>
  <c r="K54" i="1"/>
  <c r="J54" i="1" s="1"/>
  <c r="L54" i="1"/>
  <c r="Q54" i="1"/>
  <c r="P54" i="1" s="1"/>
  <c r="R54" i="1"/>
  <c r="K55" i="1"/>
  <c r="J55" i="1" s="1"/>
  <c r="L55" i="1"/>
  <c r="Q55" i="1"/>
  <c r="P55" i="1" s="1"/>
  <c r="R55" i="1"/>
  <c r="K56" i="1"/>
  <c r="J56" i="1" s="1"/>
  <c r="L56" i="1"/>
  <c r="Q56" i="1"/>
  <c r="R56" i="1"/>
  <c r="J57" i="1"/>
  <c r="L57" i="1"/>
  <c r="Q57" i="1"/>
  <c r="P57" i="1" s="1"/>
  <c r="R57" i="1"/>
  <c r="K58" i="1"/>
  <c r="L58" i="1"/>
  <c r="Q58" i="1"/>
  <c r="P58" i="1" s="1"/>
  <c r="R58" i="1"/>
  <c r="K59" i="1"/>
  <c r="J59" i="1" s="1"/>
  <c r="L59" i="1"/>
  <c r="Q59" i="1"/>
  <c r="P59" i="1" s="1"/>
  <c r="R59" i="1"/>
  <c r="K60" i="1"/>
  <c r="L60" i="1"/>
  <c r="Q60" i="1"/>
  <c r="P60" i="1" s="1"/>
  <c r="R60" i="1"/>
  <c r="D59" i="1"/>
  <c r="D60" i="1"/>
  <c r="H9" i="5" l="1"/>
  <c r="M37" i="3"/>
  <c r="M55" i="1"/>
  <c r="M53" i="1"/>
  <c r="H23" i="5"/>
  <c r="S18" i="1"/>
  <c r="S10" i="1"/>
  <c r="M15" i="1"/>
  <c r="S20" i="1"/>
  <c r="S14" i="1"/>
  <c r="M32" i="1"/>
  <c r="M30" i="1"/>
  <c r="H50" i="3"/>
  <c r="S38" i="1"/>
  <c r="H31" i="3"/>
  <c r="H21" i="3"/>
  <c r="H15" i="3"/>
  <c r="P10" i="1"/>
  <c r="S52" i="1"/>
  <c r="S26" i="1"/>
  <c r="H52" i="5"/>
  <c r="M58" i="1"/>
  <c r="M24" i="1"/>
  <c r="M22" i="1"/>
  <c r="S36" i="1"/>
  <c r="M25" i="1"/>
  <c r="M21" i="3"/>
  <c r="H17" i="5"/>
  <c r="H54" i="3"/>
  <c r="H47" i="3"/>
  <c r="P20" i="1"/>
  <c r="P26" i="1"/>
  <c r="M31" i="1"/>
  <c r="M9" i="1"/>
  <c r="H58" i="3"/>
  <c r="S56" i="1"/>
  <c r="M50" i="1"/>
  <c r="M48" i="1"/>
  <c r="M46" i="1"/>
  <c r="M44" i="1"/>
  <c r="M42" i="1"/>
  <c r="M40" i="1"/>
  <c r="M38" i="1"/>
  <c r="S34" i="1"/>
  <c r="S30" i="1"/>
  <c r="S22" i="1"/>
  <c r="M16" i="1"/>
  <c r="M14" i="1"/>
  <c r="H58" i="5"/>
  <c r="H54" i="5"/>
  <c r="H60" i="1"/>
  <c r="M60" i="1"/>
  <c r="M59" i="1"/>
  <c r="M23" i="5"/>
  <c r="M47" i="1"/>
  <c r="M39" i="1"/>
  <c r="P34" i="1"/>
  <c r="S28" i="1"/>
  <c r="M23" i="1"/>
  <c r="P18" i="1"/>
  <c r="S12" i="1"/>
  <c r="H56" i="3"/>
  <c r="H45" i="3"/>
  <c r="H29" i="3"/>
  <c r="E58" i="5"/>
  <c r="S51" i="1"/>
  <c r="M33" i="1"/>
  <c r="M17" i="1"/>
  <c r="H33" i="3"/>
  <c r="H17" i="3"/>
  <c r="J60" i="1"/>
  <c r="P38" i="1"/>
  <c r="M34" i="1"/>
  <c r="J32" i="1"/>
  <c r="P30" i="1"/>
  <c r="H59" i="1"/>
  <c r="S60" i="1"/>
  <c r="M57" i="1"/>
  <c r="S54" i="1"/>
  <c r="M51" i="1"/>
  <c r="S50" i="1"/>
  <c r="M49" i="1"/>
  <c r="S48" i="1"/>
  <c r="S46" i="1"/>
  <c r="M45" i="1"/>
  <c r="S44" i="1"/>
  <c r="M43" i="1"/>
  <c r="S42" i="1"/>
  <c r="M41" i="1"/>
  <c r="S40" i="1"/>
  <c r="S32" i="1"/>
  <c r="S24" i="1"/>
  <c r="S16" i="1"/>
  <c r="S8" i="1"/>
  <c r="M7" i="1"/>
  <c r="H60" i="3"/>
  <c r="H52" i="3"/>
  <c r="M45" i="3"/>
  <c r="H41" i="3"/>
  <c r="M29" i="3"/>
  <c r="H25" i="3"/>
  <c r="M15" i="3"/>
  <c r="H9" i="3"/>
  <c r="H60" i="5"/>
  <c r="H56" i="5"/>
  <c r="H50" i="5"/>
  <c r="H29" i="5"/>
  <c r="H19" i="5"/>
  <c r="H15" i="5"/>
  <c r="H13" i="5"/>
  <c r="H13" i="3"/>
  <c r="H7" i="5"/>
  <c r="E58" i="3"/>
  <c r="E54" i="5"/>
  <c r="H27" i="5"/>
  <c r="H21" i="5"/>
  <c r="H11" i="5"/>
  <c r="J48" i="1"/>
  <c r="J40" i="1"/>
  <c r="M26" i="1"/>
  <c r="J24" i="1"/>
  <c r="P22" i="1"/>
  <c r="M18" i="1"/>
  <c r="J16" i="1"/>
  <c r="P14" i="1"/>
  <c r="M10" i="1"/>
  <c r="E50" i="3"/>
  <c r="S59" i="1"/>
  <c r="S53" i="1"/>
  <c r="M52" i="1"/>
  <c r="M37" i="1"/>
  <c r="M36" i="1"/>
  <c r="M35" i="1"/>
  <c r="M29" i="1"/>
  <c r="M28" i="1"/>
  <c r="M27" i="1"/>
  <c r="M21" i="1"/>
  <c r="M20" i="1"/>
  <c r="M19" i="1"/>
  <c r="M13" i="1"/>
  <c r="M12" i="1"/>
  <c r="M11" i="1"/>
  <c r="S7" i="1"/>
  <c r="H39" i="3"/>
  <c r="H23" i="3"/>
  <c r="H7" i="3"/>
  <c r="H25" i="5"/>
  <c r="H44" i="5"/>
  <c r="H38" i="5"/>
  <c r="H34" i="5"/>
  <c r="E44" i="5"/>
  <c r="E38" i="5"/>
  <c r="E34" i="5"/>
  <c r="H26" i="5"/>
  <c r="H18" i="5"/>
  <c r="H10" i="5"/>
  <c r="H53" i="5"/>
  <c r="H48" i="5"/>
  <c r="H46" i="5"/>
  <c r="H42" i="5"/>
  <c r="H40" i="5"/>
  <c r="H36" i="5"/>
  <c r="H32" i="5"/>
  <c r="H30" i="5"/>
  <c r="H59" i="5"/>
  <c r="H57" i="5"/>
  <c r="H55" i="5"/>
  <c r="H51" i="5"/>
  <c r="E59" i="5"/>
  <c r="E57" i="5"/>
  <c r="E55" i="5"/>
  <c r="E51" i="5"/>
  <c r="E49" i="5"/>
  <c r="H49" i="5"/>
  <c r="E47" i="5"/>
  <c r="H47" i="5"/>
  <c r="E45" i="5"/>
  <c r="H45" i="5"/>
  <c r="E43" i="5"/>
  <c r="H43" i="5"/>
  <c r="E41" i="5"/>
  <c r="H41" i="5"/>
  <c r="E39" i="5"/>
  <c r="H39" i="5"/>
  <c r="E37" i="5"/>
  <c r="H37" i="5"/>
  <c r="E35" i="5"/>
  <c r="H35" i="5"/>
  <c r="E33" i="5"/>
  <c r="H33" i="5"/>
  <c r="E31" i="5"/>
  <c r="H31" i="5"/>
  <c r="M27" i="5"/>
  <c r="E26" i="5"/>
  <c r="H24" i="5"/>
  <c r="E24" i="5"/>
  <c r="M19" i="5"/>
  <c r="E18" i="5"/>
  <c r="H16" i="5"/>
  <c r="E16" i="5"/>
  <c r="M11" i="5"/>
  <c r="E10" i="5"/>
  <c r="H8" i="5"/>
  <c r="E8" i="5"/>
  <c r="H22" i="5"/>
  <c r="H14" i="5"/>
  <c r="H28" i="5"/>
  <c r="H20" i="5"/>
  <c r="H12" i="5"/>
  <c r="H34" i="3"/>
  <c r="E34" i="3"/>
  <c r="H59" i="3"/>
  <c r="E59" i="3"/>
  <c r="H57" i="3"/>
  <c r="E57" i="3"/>
  <c r="H51" i="3"/>
  <c r="E51" i="3"/>
  <c r="H43" i="3"/>
  <c r="M43" i="3"/>
  <c r="H27" i="3"/>
  <c r="M27" i="3"/>
  <c r="H26" i="3"/>
  <c r="E26" i="3"/>
  <c r="H11" i="3"/>
  <c r="M11" i="3"/>
  <c r="H10" i="3"/>
  <c r="E10" i="3"/>
  <c r="H35" i="3"/>
  <c r="M35" i="3"/>
  <c r="H19" i="3"/>
  <c r="M19" i="3"/>
  <c r="H18" i="3"/>
  <c r="E18" i="3"/>
  <c r="H55" i="3"/>
  <c r="E55" i="3"/>
  <c r="H53" i="3"/>
  <c r="E53" i="3"/>
  <c r="E49" i="3"/>
  <c r="H49" i="3"/>
  <c r="H48" i="3"/>
  <c r="E48" i="3"/>
  <c r="H42" i="3"/>
  <c r="E42" i="3"/>
  <c r="H40" i="3"/>
  <c r="H32" i="3"/>
  <c r="H46" i="3"/>
  <c r="E40" i="3"/>
  <c r="H38" i="3"/>
  <c r="E32" i="3"/>
  <c r="H30" i="3"/>
  <c r="H22" i="3"/>
  <c r="H14" i="3"/>
  <c r="H24" i="3"/>
  <c r="H16" i="3"/>
  <c r="H8" i="3"/>
  <c r="H44" i="3"/>
  <c r="H36" i="3"/>
  <c r="H28" i="3"/>
  <c r="H20" i="3"/>
  <c r="H12" i="3"/>
  <c r="S45" i="1"/>
  <c r="P45" i="1"/>
  <c r="J42" i="1"/>
  <c r="S58" i="1"/>
  <c r="S57" i="1"/>
  <c r="P56" i="1"/>
  <c r="M54" i="1"/>
  <c r="S47" i="1"/>
  <c r="P47" i="1"/>
  <c r="J44" i="1"/>
  <c r="S39" i="1"/>
  <c r="P39" i="1"/>
  <c r="J38" i="1"/>
  <c r="S35" i="1"/>
  <c r="P35" i="1"/>
  <c r="J34" i="1"/>
  <c r="S31" i="1"/>
  <c r="P31" i="1"/>
  <c r="J30" i="1"/>
  <c r="S27" i="1"/>
  <c r="P27" i="1"/>
  <c r="J26" i="1"/>
  <c r="S23" i="1"/>
  <c r="P23" i="1"/>
  <c r="J22" i="1"/>
  <c r="S19" i="1"/>
  <c r="P19" i="1"/>
  <c r="J18" i="1"/>
  <c r="S15" i="1"/>
  <c r="P15" i="1"/>
  <c r="J14" i="1"/>
  <c r="S11" i="1"/>
  <c r="P11" i="1"/>
  <c r="J10" i="1"/>
  <c r="M8" i="1"/>
  <c r="J8" i="1"/>
  <c r="S43" i="1"/>
  <c r="P43" i="1"/>
  <c r="S37" i="1"/>
  <c r="P37" i="1"/>
  <c r="S33" i="1"/>
  <c r="P33" i="1"/>
  <c r="S29" i="1"/>
  <c r="P29" i="1"/>
  <c r="S25" i="1"/>
  <c r="P25" i="1"/>
  <c r="S21" i="1"/>
  <c r="P21" i="1"/>
  <c r="S17" i="1"/>
  <c r="P17" i="1"/>
  <c r="S13" i="1"/>
  <c r="P13" i="1"/>
  <c r="S9" i="1"/>
  <c r="P9" i="1"/>
  <c r="J58" i="1"/>
  <c r="M56" i="1"/>
  <c r="J50" i="1"/>
  <c r="S55" i="1"/>
  <c r="S49" i="1"/>
  <c r="P49" i="1"/>
  <c r="J46" i="1"/>
  <c r="S41" i="1"/>
  <c r="P41" i="1"/>
  <c r="P7" i="1"/>
  <c r="D58" i="1"/>
  <c r="T15" i="3"/>
  <c r="D57" i="1" l="1"/>
  <c r="V22" i="5" l="1"/>
  <c r="T22" i="5"/>
  <c r="D53" i="1" l="1"/>
  <c r="D54" i="1"/>
  <c r="D55" i="1"/>
  <c r="D56" i="1"/>
  <c r="P2" i="3" l="1"/>
  <c r="O2" i="3"/>
  <c r="O2" i="5"/>
  <c r="D23" i="6"/>
  <c r="P2" i="5" s="1"/>
  <c r="F23" i="6"/>
  <c r="L11" i="5" l="1"/>
  <c r="L15" i="5"/>
  <c r="L17" i="5"/>
  <c r="L27" i="5"/>
  <c r="L35" i="5"/>
  <c r="L43" i="5"/>
  <c r="L54" i="5"/>
  <c r="L19" i="5"/>
  <c r="L31" i="5"/>
  <c r="L56" i="5"/>
  <c r="L60" i="5"/>
  <c r="L13" i="5"/>
  <c r="L45" i="5"/>
  <c r="L21" i="5"/>
  <c r="L33" i="5"/>
  <c r="L41" i="5"/>
  <c r="L50" i="5"/>
  <c r="L52" i="5"/>
  <c r="L55" i="5"/>
  <c r="L57" i="5"/>
  <c r="L59" i="5"/>
  <c r="L9" i="5"/>
  <c r="L23" i="5"/>
  <c r="L25" i="5"/>
  <c r="L39" i="5"/>
  <c r="L47" i="5"/>
  <c r="L58" i="5"/>
  <c r="L7" i="5"/>
  <c r="L29" i="5"/>
  <c r="L37" i="5"/>
  <c r="L34" i="5"/>
  <c r="L40" i="5"/>
  <c r="L36" i="5"/>
  <c r="L16" i="5"/>
  <c r="L14" i="5"/>
  <c r="L28" i="5"/>
  <c r="L20" i="5"/>
  <c r="L12" i="5"/>
  <c r="L26" i="5"/>
  <c r="L10" i="5"/>
  <c r="L53" i="5"/>
  <c r="L48" i="5"/>
  <c r="L30" i="5"/>
  <c r="L49" i="5"/>
  <c r="L8" i="5"/>
  <c r="L22" i="5"/>
  <c r="L46" i="5"/>
  <c r="L38" i="5"/>
  <c r="L18" i="5"/>
  <c r="L32" i="5"/>
  <c r="L51" i="5"/>
  <c r="L24" i="5"/>
  <c r="L42" i="5"/>
  <c r="L44" i="5"/>
  <c r="L21" i="3"/>
  <c r="L37" i="3"/>
  <c r="L29" i="3"/>
  <c r="L11" i="3"/>
  <c r="L31" i="3"/>
  <c r="L43" i="3"/>
  <c r="L7" i="3"/>
  <c r="L9" i="3"/>
  <c r="L19" i="3"/>
  <c r="L23" i="3"/>
  <c r="L25" i="3"/>
  <c r="L35" i="3"/>
  <c r="L39" i="3"/>
  <c r="L41" i="3"/>
  <c r="L13" i="3"/>
  <c r="L45" i="3"/>
  <c r="L15" i="3"/>
  <c r="L17" i="3"/>
  <c r="L27" i="3"/>
  <c r="L33" i="3"/>
  <c r="L47" i="3"/>
  <c r="L50" i="3"/>
  <c r="L60" i="3"/>
  <c r="L34" i="3"/>
  <c r="L10" i="3"/>
  <c r="L48" i="3"/>
  <c r="L52" i="3"/>
  <c r="L56" i="3"/>
  <c r="L26" i="3"/>
  <c r="L18" i="3"/>
  <c r="L57" i="3"/>
  <c r="L53" i="3"/>
  <c r="L49" i="3"/>
  <c r="L44" i="3"/>
  <c r="L36" i="3"/>
  <c r="L28" i="3"/>
  <c r="L20" i="3"/>
  <c r="L12" i="3"/>
  <c r="L54" i="3"/>
  <c r="L58" i="3"/>
  <c r="L40" i="3"/>
  <c r="L46" i="3"/>
  <c r="L55" i="3"/>
  <c r="L22" i="3"/>
  <c r="L24" i="3"/>
  <c r="L8" i="3"/>
  <c r="L32" i="3"/>
  <c r="L30" i="3"/>
  <c r="L42" i="3"/>
  <c r="L59" i="3"/>
  <c r="L51" i="3"/>
  <c r="L38" i="3"/>
  <c r="L14" i="3"/>
  <c r="L16" i="3"/>
  <c r="D17" i="1"/>
  <c r="D18" i="1"/>
  <c r="D19" i="1"/>
  <c r="D20" i="1"/>
  <c r="K32" i="3" l="1"/>
  <c r="N32" i="3"/>
  <c r="K54" i="3"/>
  <c r="N54" i="3"/>
  <c r="K57" i="3"/>
  <c r="N57" i="3"/>
  <c r="K60" i="3"/>
  <c r="N60" i="3"/>
  <c r="N13" i="3"/>
  <c r="K13" i="3"/>
  <c r="N7" i="3"/>
  <c r="K7" i="3"/>
  <c r="K16" i="3"/>
  <c r="N16" i="3"/>
  <c r="K59" i="3"/>
  <c r="N59" i="3"/>
  <c r="N8" i="3"/>
  <c r="K8" i="3"/>
  <c r="K46" i="3"/>
  <c r="N46" i="3"/>
  <c r="N12" i="3"/>
  <c r="K12" i="3"/>
  <c r="N44" i="3"/>
  <c r="K44" i="3"/>
  <c r="N18" i="3"/>
  <c r="K18" i="3"/>
  <c r="N48" i="3"/>
  <c r="K48" i="3"/>
  <c r="K50" i="3"/>
  <c r="N50" i="3"/>
  <c r="K17" i="3"/>
  <c r="N17" i="3"/>
  <c r="K41" i="3"/>
  <c r="N41" i="3"/>
  <c r="K23" i="3"/>
  <c r="N23" i="3"/>
  <c r="N43" i="3"/>
  <c r="K43" i="3"/>
  <c r="N37" i="3"/>
  <c r="K37" i="3"/>
  <c r="N24" i="5"/>
  <c r="K24" i="5"/>
  <c r="N38" i="5"/>
  <c r="K38" i="5"/>
  <c r="N49" i="5"/>
  <c r="K49" i="5"/>
  <c r="N10" i="5"/>
  <c r="K10" i="5"/>
  <c r="N28" i="5"/>
  <c r="K28" i="5"/>
  <c r="N40" i="5"/>
  <c r="K40" i="5"/>
  <c r="K7" i="5"/>
  <c r="N7" i="5"/>
  <c r="N25" i="5"/>
  <c r="K25" i="5"/>
  <c r="K57" i="5"/>
  <c r="N57" i="5"/>
  <c r="N41" i="5"/>
  <c r="K41" i="5"/>
  <c r="N13" i="5"/>
  <c r="K13" i="5"/>
  <c r="K19" i="5"/>
  <c r="N19" i="5"/>
  <c r="K27" i="5"/>
  <c r="N27" i="5"/>
  <c r="N14" i="3"/>
  <c r="K14" i="3"/>
  <c r="N24" i="3"/>
  <c r="K24" i="3"/>
  <c r="N20" i="3"/>
  <c r="K20" i="3"/>
  <c r="N26" i="3"/>
  <c r="K26" i="3"/>
  <c r="N15" i="3"/>
  <c r="K15" i="3"/>
  <c r="K19" i="3"/>
  <c r="N19" i="3"/>
  <c r="N21" i="3"/>
  <c r="K21" i="3"/>
  <c r="K51" i="5"/>
  <c r="N51" i="5"/>
  <c r="N46" i="5"/>
  <c r="K46" i="5"/>
  <c r="N30" i="5"/>
  <c r="K30" i="5"/>
  <c r="N26" i="5"/>
  <c r="K26" i="5"/>
  <c r="K14" i="5"/>
  <c r="N14" i="5"/>
  <c r="N34" i="5"/>
  <c r="K34" i="5"/>
  <c r="K58" i="5"/>
  <c r="N58" i="5"/>
  <c r="N23" i="5"/>
  <c r="K23" i="5"/>
  <c r="K55" i="5"/>
  <c r="N55" i="5"/>
  <c r="N33" i="5"/>
  <c r="K33" i="5"/>
  <c r="K60" i="5"/>
  <c r="N60" i="5"/>
  <c r="K54" i="5"/>
  <c r="N54" i="5"/>
  <c r="N17" i="5"/>
  <c r="K17" i="5"/>
  <c r="N42" i="3"/>
  <c r="K42" i="3"/>
  <c r="K40" i="3"/>
  <c r="N40" i="3"/>
  <c r="K49" i="3"/>
  <c r="N49" i="3"/>
  <c r="N10" i="3"/>
  <c r="K10" i="3"/>
  <c r="K47" i="3"/>
  <c r="N47" i="3"/>
  <c r="N39" i="3"/>
  <c r="K39" i="3"/>
  <c r="N31" i="3"/>
  <c r="K31" i="3"/>
  <c r="K38" i="3"/>
  <c r="N38" i="3"/>
  <c r="K30" i="3"/>
  <c r="N30" i="3"/>
  <c r="N22" i="3"/>
  <c r="K22" i="3"/>
  <c r="K58" i="3"/>
  <c r="N58" i="3"/>
  <c r="N28" i="3"/>
  <c r="K28" i="3"/>
  <c r="N53" i="3"/>
  <c r="K53" i="3"/>
  <c r="K56" i="3"/>
  <c r="N56" i="3"/>
  <c r="N34" i="3"/>
  <c r="K34" i="3"/>
  <c r="K33" i="3"/>
  <c r="N33" i="3"/>
  <c r="N45" i="3"/>
  <c r="K45" i="3"/>
  <c r="K35" i="3"/>
  <c r="N35" i="3"/>
  <c r="K9" i="3"/>
  <c r="N9" i="3"/>
  <c r="N11" i="3"/>
  <c r="K11" i="3"/>
  <c r="N44" i="5"/>
  <c r="K44" i="5"/>
  <c r="K32" i="5"/>
  <c r="N32" i="5"/>
  <c r="K22" i="5"/>
  <c r="N22" i="5"/>
  <c r="N48" i="5"/>
  <c r="K48" i="5"/>
  <c r="N12" i="5"/>
  <c r="K12" i="5"/>
  <c r="K16" i="5"/>
  <c r="N16" i="5"/>
  <c r="N37" i="5"/>
  <c r="K37" i="5"/>
  <c r="N47" i="5"/>
  <c r="K47" i="5"/>
  <c r="N9" i="5"/>
  <c r="K9" i="5"/>
  <c r="K52" i="5"/>
  <c r="N52" i="5"/>
  <c r="K21" i="5"/>
  <c r="N21" i="5"/>
  <c r="K56" i="5"/>
  <c r="N56" i="5"/>
  <c r="N43" i="5"/>
  <c r="K43" i="5"/>
  <c r="K15" i="5"/>
  <c r="N15" i="5"/>
  <c r="N51" i="3"/>
  <c r="K51" i="3"/>
  <c r="K55" i="3"/>
  <c r="N55" i="3"/>
  <c r="N36" i="3"/>
  <c r="K36" i="3"/>
  <c r="K52" i="3"/>
  <c r="N52" i="3"/>
  <c r="N27" i="3"/>
  <c r="K27" i="3"/>
  <c r="K25" i="3"/>
  <c r="N25" i="3"/>
  <c r="N29" i="3"/>
  <c r="K29" i="3"/>
  <c r="K42" i="5"/>
  <c r="N42" i="5"/>
  <c r="N18" i="5"/>
  <c r="K18" i="5"/>
  <c r="N8" i="5"/>
  <c r="K8" i="5"/>
  <c r="K53" i="5"/>
  <c r="N53" i="5"/>
  <c r="N20" i="5"/>
  <c r="K20" i="5"/>
  <c r="N36" i="5"/>
  <c r="K36" i="5"/>
  <c r="N29" i="5"/>
  <c r="K29" i="5"/>
  <c r="N39" i="5"/>
  <c r="K39" i="5"/>
  <c r="K59" i="5"/>
  <c r="N59" i="5"/>
  <c r="K50" i="5"/>
  <c r="N50" i="5"/>
  <c r="N45" i="5"/>
  <c r="K45" i="5"/>
  <c r="N31" i="5"/>
  <c r="K31" i="5"/>
  <c r="N35" i="5"/>
  <c r="K35" i="5"/>
  <c r="K11" i="5"/>
  <c r="N11" i="5"/>
  <c r="V15" i="3"/>
  <c r="D12" i="6"/>
  <c r="D13" i="6"/>
  <c r="D14" i="6"/>
  <c r="D15" i="6"/>
  <c r="D16" i="6"/>
  <c r="D17" i="6"/>
  <c r="D18" i="6"/>
  <c r="D19" i="6"/>
  <c r="D20" i="6"/>
  <c r="D21" i="6"/>
  <c r="D22" i="6"/>
  <c r="D11" i="6"/>
  <c r="D4" i="6"/>
  <c r="D5" i="6"/>
  <c r="D6" i="6"/>
  <c r="D7" i="6"/>
  <c r="D8" i="6"/>
  <c r="D9" i="6"/>
  <c r="D10" i="6"/>
  <c r="D3" i="6"/>
  <c r="D25" i="6" l="1"/>
  <c r="F22" i="6" l="1"/>
  <c r="F20" i="6" l="1"/>
  <c r="F21" i="6"/>
  <c r="D35" i="1"/>
  <c r="D36" i="1"/>
  <c r="D37" i="1"/>
  <c r="D38" i="1"/>
  <c r="D39" i="1"/>
  <c r="D40" i="1"/>
  <c r="D41" i="1"/>
  <c r="D31" i="1" l="1"/>
  <c r="D32" i="1"/>
  <c r="D33" i="1"/>
  <c r="F6" i="5"/>
  <c r="F5" i="5" s="1"/>
  <c r="G6" i="5"/>
  <c r="D6" i="1"/>
  <c r="K6" i="1"/>
  <c r="K5" i="1" s="1"/>
  <c r="L6" i="1"/>
  <c r="Q6" i="1"/>
  <c r="Q5" i="1" s="1"/>
  <c r="R6" i="1"/>
  <c r="D7" i="1"/>
  <c r="D8" i="1"/>
  <c r="F6" i="3"/>
  <c r="F5" i="3" s="1"/>
  <c r="G6" i="3"/>
  <c r="M6" i="3" s="1"/>
  <c r="D51" i="1"/>
  <c r="D52" i="1"/>
  <c r="E6" i="3" l="1"/>
  <c r="P6" i="1"/>
  <c r="J6" i="1"/>
  <c r="E6" i="5"/>
  <c r="M6" i="1"/>
  <c r="M5" i="1" s="1"/>
  <c r="S6" i="1"/>
  <c r="S5" i="1" s="1"/>
  <c r="H6" i="5"/>
  <c r="H5" i="5" s="1"/>
  <c r="M6" i="5"/>
  <c r="H6" i="3"/>
  <c r="H5" i="3" s="1"/>
  <c r="F12" i="6"/>
  <c r="F18" i="6"/>
  <c r="F13" i="6"/>
  <c r="F14" i="6"/>
  <c r="F15" i="6"/>
  <c r="F16" i="6"/>
  <c r="F17" i="6"/>
  <c r="F19" i="6"/>
  <c r="F11" i="6"/>
  <c r="F4" i="6"/>
  <c r="F5" i="6"/>
  <c r="F6" i="6"/>
  <c r="F7" i="6"/>
  <c r="F8" i="6"/>
  <c r="F9" i="6"/>
  <c r="F10" i="6"/>
  <c r="F3" i="6"/>
  <c r="I35" i="5" l="1"/>
  <c r="I57" i="5"/>
  <c r="I45" i="5"/>
  <c r="I55" i="5"/>
  <c r="I12" i="5"/>
  <c r="I48" i="5"/>
  <c r="I38" i="5"/>
  <c r="I22" i="5"/>
  <c r="G5" i="5"/>
  <c r="I56" i="5"/>
  <c r="I7" i="5"/>
  <c r="I29" i="5"/>
  <c r="I19" i="5"/>
  <c r="I47" i="5"/>
  <c r="I59" i="5"/>
  <c r="I18" i="5"/>
  <c r="I37" i="5"/>
  <c r="I53" i="5"/>
  <c r="I16" i="5"/>
  <c r="I49" i="5"/>
  <c r="I25" i="5"/>
  <c r="I13" i="5"/>
  <c r="I46" i="5"/>
  <c r="I51" i="5"/>
  <c r="I20" i="5"/>
  <c r="I8" i="5"/>
  <c r="I15" i="5"/>
  <c r="I50" i="5"/>
  <c r="I14" i="5"/>
  <c r="I32" i="5"/>
  <c r="I24" i="5"/>
  <c r="I36" i="5"/>
  <c r="I60" i="5"/>
  <c r="I52" i="5"/>
  <c r="I54" i="5"/>
  <c r="I21" i="5"/>
  <c r="I9" i="5"/>
  <c r="I31" i="5"/>
  <c r="I42" i="5"/>
  <c r="I40" i="5"/>
  <c r="I41" i="5"/>
  <c r="I30" i="5"/>
  <c r="I34" i="5"/>
  <c r="I44" i="5"/>
  <c r="I23" i="5"/>
  <c r="I58" i="5"/>
  <c r="I11" i="5"/>
  <c r="I43" i="5"/>
  <c r="I28" i="5"/>
  <c r="I10" i="5"/>
  <c r="I17" i="5"/>
  <c r="I27" i="5"/>
  <c r="I26" i="5"/>
  <c r="I33" i="5"/>
  <c r="I39" i="5"/>
  <c r="T20" i="1"/>
  <c r="T10" i="1"/>
  <c r="T14" i="1"/>
  <c r="T54" i="1"/>
  <c r="T13" i="1"/>
  <c r="T15" i="1"/>
  <c r="T12" i="1"/>
  <c r="T30" i="1"/>
  <c r="T29" i="1"/>
  <c r="T35" i="1"/>
  <c r="T60" i="1"/>
  <c r="T22" i="1"/>
  <c r="T47" i="1"/>
  <c r="T8" i="1"/>
  <c r="T40" i="1"/>
  <c r="T38" i="1"/>
  <c r="T34" i="1"/>
  <c r="T27" i="1"/>
  <c r="T23" i="1"/>
  <c r="T43" i="1"/>
  <c r="T28" i="1"/>
  <c r="T46" i="1"/>
  <c r="T57" i="1"/>
  <c r="T11" i="1"/>
  <c r="T56" i="1"/>
  <c r="T37" i="1"/>
  <c r="T45" i="1"/>
  <c r="I29" i="3"/>
  <c r="I41" i="3"/>
  <c r="I34" i="3"/>
  <c r="I49" i="3"/>
  <c r="I59" i="3"/>
  <c r="I52" i="3"/>
  <c r="I15" i="3"/>
  <c r="I10" i="3"/>
  <c r="I8" i="3"/>
  <c r="I23" i="3"/>
  <c r="I12" i="3"/>
  <c r="I14" i="3"/>
  <c r="I33" i="3"/>
  <c r="I37" i="3"/>
  <c r="I60" i="3"/>
  <c r="I44" i="3"/>
  <c r="I18" i="3"/>
  <c r="I32" i="3"/>
  <c r="I36" i="3"/>
  <c r="I58" i="3"/>
  <c r="I25" i="3"/>
  <c r="I46" i="3"/>
  <c r="I31" i="3"/>
  <c r="I21" i="3"/>
  <c r="I43" i="3"/>
  <c r="G5" i="3"/>
  <c r="I19" i="3"/>
  <c r="I50" i="3"/>
  <c r="I56" i="3"/>
  <c r="I40" i="3"/>
  <c r="I13" i="3"/>
  <c r="I16" i="3"/>
  <c r="I42" i="3"/>
  <c r="I28" i="3"/>
  <c r="I22" i="3"/>
  <c r="I55" i="3"/>
  <c r="I11" i="3"/>
  <c r="I38" i="3"/>
  <c r="I47" i="3"/>
  <c r="I20" i="3"/>
  <c r="I35" i="3"/>
  <c r="I54" i="3"/>
  <c r="I48" i="3"/>
  <c r="I27" i="3"/>
  <c r="I24" i="3"/>
  <c r="I53" i="3"/>
  <c r="I30" i="3"/>
  <c r="I17" i="3"/>
  <c r="I9" i="3"/>
  <c r="I51" i="3"/>
  <c r="I39" i="3"/>
  <c r="I57" i="3"/>
  <c r="I26" i="3"/>
  <c r="I7" i="3"/>
  <c r="I45" i="3"/>
  <c r="N28" i="1"/>
  <c r="N10" i="1"/>
  <c r="N31" i="1"/>
  <c r="N42" i="1"/>
  <c r="N59" i="1"/>
  <c r="N56" i="1"/>
  <c r="N34" i="1"/>
  <c r="N51" i="1"/>
  <c r="N8" i="1"/>
  <c r="N55" i="1"/>
  <c r="F25" i="6"/>
  <c r="L5" i="1" l="1"/>
  <c r="N29" i="1"/>
  <c r="N27" i="1"/>
  <c r="N43" i="1"/>
  <c r="N35" i="1"/>
  <c r="N38" i="1"/>
  <c r="N13" i="1"/>
  <c r="N20" i="1"/>
  <c r="N18" i="1"/>
  <c r="N11" i="1"/>
  <c r="N12" i="1"/>
  <c r="R5" i="1"/>
  <c r="N15" i="1"/>
  <c r="N22" i="1"/>
  <c r="N49" i="1"/>
  <c r="N7" i="1"/>
  <c r="N54" i="1"/>
  <c r="N24" i="1"/>
  <c r="N26" i="1"/>
  <c r="N16" i="1"/>
  <c r="N33" i="1"/>
  <c r="N19" i="1"/>
  <c r="N17" i="1"/>
  <c r="N52" i="1"/>
  <c r="N37" i="1"/>
  <c r="N41" i="1"/>
  <c r="N46" i="1"/>
  <c r="N21" i="1"/>
  <c r="N50" i="1"/>
  <c r="N23" i="1"/>
  <c r="N58" i="1"/>
  <c r="N48" i="1"/>
  <c r="N44" i="1"/>
  <c r="N57" i="1"/>
  <c r="N30" i="1"/>
  <c r="N36" i="1"/>
  <c r="N25" i="1"/>
  <c r="N32" i="1"/>
  <c r="N47" i="1"/>
  <c r="N40" i="1"/>
  <c r="N9" i="1"/>
  <c r="N45" i="1"/>
  <c r="N53" i="1"/>
  <c r="N39" i="1"/>
  <c r="N14" i="1"/>
  <c r="N60" i="1"/>
  <c r="T33" i="1"/>
  <c r="T32" i="1"/>
  <c r="T18" i="1"/>
  <c r="T19" i="1"/>
  <c r="T21" i="1"/>
  <c r="T59" i="1"/>
  <c r="T24" i="1"/>
  <c r="T49" i="1"/>
  <c r="T16" i="1"/>
  <c r="T48" i="1"/>
  <c r="T55" i="1"/>
  <c r="T31" i="1"/>
  <c r="T26" i="1"/>
  <c r="T50" i="1"/>
  <c r="T17" i="1"/>
  <c r="T39" i="1"/>
  <c r="T52" i="1"/>
  <c r="T9" i="1"/>
  <c r="T51" i="1"/>
  <c r="T44" i="1"/>
  <c r="T41" i="1"/>
  <c r="T53" i="1"/>
  <c r="T25" i="1"/>
  <c r="T42" i="1"/>
  <c r="T58" i="1"/>
  <c r="T7" i="1"/>
  <c r="T36" i="1"/>
  <c r="D13" i="1"/>
  <c r="L6" i="5" l="1"/>
  <c r="L5" i="5" s="1"/>
  <c r="L6" i="3"/>
  <c r="L5" i="3" s="1"/>
  <c r="D15" i="1"/>
  <c r="N6" i="3" l="1"/>
  <c r="N5" i="3" s="1"/>
  <c r="K6" i="3"/>
  <c r="K6" i="5"/>
  <c r="N6" i="5"/>
  <c r="N5" i="5" s="1"/>
  <c r="M5" i="3" l="1"/>
  <c r="O58" i="3"/>
  <c r="O46" i="3"/>
  <c r="O31" i="3"/>
  <c r="O15" i="3"/>
  <c r="O37" i="3"/>
  <c r="O55" i="3"/>
  <c r="O56" i="3"/>
  <c r="O19" i="3"/>
  <c r="O41" i="3"/>
  <c r="O32" i="3"/>
  <c r="O39" i="3"/>
  <c r="O26" i="3"/>
  <c r="O12" i="3"/>
  <c r="O30" i="3"/>
  <c r="O59" i="3"/>
  <c r="O45" i="3"/>
  <c r="O42" i="3"/>
  <c r="O20" i="3"/>
  <c r="O48" i="3"/>
  <c r="O38" i="3"/>
  <c r="O50" i="3"/>
  <c r="O11" i="3"/>
  <c r="O10" i="3"/>
  <c r="O24" i="3"/>
  <c r="O47" i="3"/>
  <c r="O23" i="3"/>
  <c r="O60" i="3"/>
  <c r="O29" i="3"/>
  <c r="O34" i="3"/>
  <c r="O14" i="3"/>
  <c r="O44" i="3"/>
  <c r="O27" i="3"/>
  <c r="O25" i="3"/>
  <c r="O35" i="3"/>
  <c r="O40" i="3"/>
  <c r="O16" i="3"/>
  <c r="O28" i="3"/>
  <c r="O43" i="3"/>
  <c r="O8" i="3"/>
  <c r="O9" i="3"/>
  <c r="O49" i="3"/>
  <c r="O17" i="3"/>
  <c r="O54" i="3"/>
  <c r="O36" i="3"/>
  <c r="O53" i="3"/>
  <c r="O21" i="3"/>
  <c r="O7" i="3"/>
  <c r="O51" i="3"/>
  <c r="O52" i="3"/>
  <c r="O33" i="3"/>
  <c r="O57" i="3"/>
  <c r="O22" i="3"/>
  <c r="O18" i="3"/>
  <c r="O13" i="3"/>
  <c r="M5" i="5"/>
  <c r="O29" i="5"/>
  <c r="O53" i="5"/>
  <c r="O54" i="5"/>
  <c r="O31" i="5"/>
  <c r="O43" i="5"/>
  <c r="O44" i="5"/>
  <c r="O34" i="5"/>
  <c r="O25" i="5"/>
  <c r="O36" i="5"/>
  <c r="O59" i="5"/>
  <c r="O16" i="5"/>
  <c r="O55" i="5"/>
  <c r="O48" i="5"/>
  <c r="O49" i="5"/>
  <c r="O20" i="5"/>
  <c r="O21" i="5"/>
  <c r="O19" i="5"/>
  <c r="O39" i="5"/>
  <c r="O9" i="5"/>
  <c r="O26" i="5"/>
  <c r="O40" i="5"/>
  <c r="O18" i="5"/>
  <c r="O42" i="5"/>
  <c r="O15" i="5"/>
  <c r="O32" i="5"/>
  <c r="O58" i="5"/>
  <c r="O27" i="5"/>
  <c r="O35" i="5"/>
  <c r="O11" i="5"/>
  <c r="O22" i="5"/>
  <c r="O37" i="5"/>
  <c r="O33" i="5"/>
  <c r="O46" i="5"/>
  <c r="O10" i="5"/>
  <c r="O56" i="5"/>
  <c r="O14" i="5"/>
  <c r="O57" i="5"/>
  <c r="O8" i="5"/>
  <c r="O17" i="5"/>
  <c r="O13" i="5"/>
  <c r="O45" i="5"/>
  <c r="O50" i="5"/>
  <c r="O12" i="5"/>
  <c r="O23" i="5"/>
  <c r="O41" i="5"/>
  <c r="O38" i="5"/>
  <c r="O52" i="5"/>
  <c r="O60" i="5"/>
  <c r="O51" i="5"/>
  <c r="O7" i="5"/>
  <c r="O47" i="5"/>
  <c r="O30" i="5"/>
  <c r="O28" i="5"/>
  <c r="O24" i="5"/>
  <c r="D48" i="1"/>
  <c r="D49" i="1"/>
  <c r="D44" i="1"/>
  <c r="D42" i="1"/>
  <c r="D47" i="1"/>
  <c r="D50" i="1"/>
  <c r="D46" i="1"/>
  <c r="D43" i="1"/>
  <c r="D45" i="1"/>
  <c r="D23" i="1" l="1"/>
  <c r="D12" i="1"/>
  <c r="D30" i="1"/>
  <c r="D14" i="1"/>
  <c r="D34" i="1"/>
  <c r="D11" i="1" l="1"/>
  <c r="D27" i="1" l="1"/>
  <c r="D29" i="1" l="1"/>
  <c r="D28" i="1"/>
  <c r="H57" i="1" l="1"/>
  <c r="H58" i="1"/>
  <c r="H54" i="1"/>
  <c r="H56" i="1"/>
  <c r="H55" i="1"/>
  <c r="H53" i="1"/>
  <c r="H17" i="1"/>
  <c r="H20" i="1"/>
  <c r="H18" i="1"/>
  <c r="H19" i="1"/>
  <c r="H38" i="1"/>
  <c r="H35" i="1"/>
  <c r="H39" i="1"/>
  <c r="H36" i="1"/>
  <c r="H40" i="1"/>
  <c r="H41" i="1"/>
  <c r="H37" i="1"/>
  <c r="H32" i="1"/>
  <c r="H31" i="1"/>
  <c r="H33" i="1"/>
  <c r="H8" i="1"/>
  <c r="H6" i="1"/>
  <c r="H7" i="1"/>
  <c r="H52" i="1"/>
  <c r="H51" i="1"/>
  <c r="H2" i="5"/>
  <c r="U6" i="5" s="1"/>
  <c r="H13" i="1"/>
  <c r="H15" i="1"/>
  <c r="H2" i="3"/>
  <c r="H50" i="1"/>
  <c r="H44" i="1"/>
  <c r="H42" i="1"/>
  <c r="H47" i="1"/>
  <c r="H49" i="1"/>
  <c r="H46" i="1"/>
  <c r="H45" i="1"/>
  <c r="H43" i="1"/>
  <c r="H48" i="1"/>
  <c r="H29" i="1"/>
  <c r="H21" i="1"/>
  <c r="H28" i="1"/>
  <c r="H24" i="1"/>
  <c r="H26" i="1"/>
  <c r="H9" i="1"/>
  <c r="H23" i="1"/>
  <c r="H30" i="1"/>
  <c r="H14" i="1"/>
  <c r="H12" i="1"/>
  <c r="H34" i="1"/>
  <c r="H11" i="1"/>
  <c r="H27" i="1"/>
  <c r="H16" i="1"/>
  <c r="H25" i="1"/>
  <c r="H22" i="1"/>
  <c r="H10" i="1"/>
  <c r="S2" i="1"/>
  <c r="D9" i="1"/>
  <c r="D10" i="1"/>
  <c r="D16" i="1"/>
  <c r="D21" i="1"/>
  <c r="D22" i="1"/>
  <c r="D26" i="1"/>
  <c r="D25" i="1"/>
  <c r="D24" i="1"/>
  <c r="H5" i="1" l="1"/>
  <c r="U17" i="5"/>
  <c r="E22" i="6" s="1"/>
  <c r="U14" i="5"/>
  <c r="E19" i="6" s="1"/>
  <c r="U10" i="5"/>
  <c r="E15" i="6" s="1"/>
  <c r="E11" i="6"/>
  <c r="U18" i="5"/>
  <c r="U16" i="5"/>
  <c r="E21" i="6" s="1"/>
  <c r="U13" i="5"/>
  <c r="E18" i="6" s="1"/>
  <c r="U9" i="5"/>
  <c r="E14" i="6" s="1"/>
  <c r="U15" i="5"/>
  <c r="E20" i="6" s="1"/>
  <c r="U12" i="5"/>
  <c r="E17" i="6" s="1"/>
  <c r="U8" i="5"/>
  <c r="E13" i="6" s="1"/>
  <c r="U11" i="5"/>
  <c r="E16" i="6" s="1"/>
  <c r="U7" i="5"/>
  <c r="E12" i="6" s="1"/>
  <c r="I6" i="3"/>
  <c r="I5" i="3" s="1"/>
  <c r="U13" i="3"/>
  <c r="E10" i="6" s="1"/>
  <c r="U11" i="3"/>
  <c r="E8" i="6" s="1"/>
  <c r="U12" i="3"/>
  <c r="E9" i="6" s="1"/>
  <c r="I6" i="5"/>
  <c r="I5" i="5" s="1"/>
  <c r="U8" i="3"/>
  <c r="E5" i="6" s="1"/>
  <c r="U6" i="3"/>
  <c r="U7" i="3"/>
  <c r="E4" i="6" s="1"/>
  <c r="U10" i="3"/>
  <c r="E7" i="6" s="1"/>
  <c r="U9" i="3"/>
  <c r="E6" i="6" s="1"/>
  <c r="E23" i="6" l="1"/>
  <c r="U22" i="5"/>
  <c r="E3" i="6"/>
  <c r="U15" i="3"/>
  <c r="O6" i="3"/>
  <c r="O5" i="3" s="1"/>
  <c r="O6" i="5"/>
  <c r="O5" i="5" s="1"/>
  <c r="E25" i="6" l="1"/>
  <c r="F5" i="1" l="1"/>
  <c r="N6" i="1" l="1"/>
  <c r="N5" i="1" s="1"/>
  <c r="T6" i="1" l="1"/>
  <c r="T5" i="1" l="1"/>
</calcChain>
</file>

<file path=xl/sharedStrings.xml><?xml version="1.0" encoding="utf-8"?>
<sst xmlns="http://schemas.openxmlformats.org/spreadsheetml/2006/main" count="446" uniqueCount="153">
  <si>
    <t>QTD</t>
  </si>
  <si>
    <t>PREÇO</t>
  </si>
  <si>
    <t>FAT</t>
  </si>
  <si>
    <t>%</t>
  </si>
  <si>
    <t>Cód</t>
  </si>
  <si>
    <t>Produto</t>
  </si>
  <si>
    <t>INGLESA QUINA SOBRAL 430 ML</t>
  </si>
  <si>
    <t>01016</t>
  </si>
  <si>
    <t>01017</t>
  </si>
  <si>
    <t>01018</t>
  </si>
  <si>
    <t>01025</t>
  </si>
  <si>
    <t>GUSTAVO</t>
  </si>
  <si>
    <t>ALEXANDRE</t>
  </si>
  <si>
    <t>Representante</t>
  </si>
  <si>
    <t>DESAFIO</t>
  </si>
  <si>
    <t xml:space="preserve">DESAFIO  </t>
  </si>
  <si>
    <t>01064</t>
  </si>
  <si>
    <t>01060</t>
  </si>
  <si>
    <t>01019</t>
  </si>
  <si>
    <t>CX</t>
  </si>
  <si>
    <t>SOBRALVIT D KIDS 20 ML COMERCIAL</t>
  </si>
  <si>
    <t>PROPZINCO XAROPE 100 ML COMERCIAL</t>
  </si>
  <si>
    <t>AMARGOFIG 120 ML</t>
  </si>
  <si>
    <t>01069</t>
  </si>
  <si>
    <t>DESAFIO JANEIRO</t>
  </si>
  <si>
    <t xml:space="preserve">MAGNESIA SOBRAL TRADICIONAL 100 ML </t>
  </si>
  <si>
    <t>XAROPVITAN IMUNO</t>
  </si>
  <si>
    <t>DOSEVIT D 20 ML COMERCIAL</t>
  </si>
  <si>
    <t>SALUDOZ OMEGA AZ</t>
  </si>
  <si>
    <t>01074</t>
  </si>
  <si>
    <t xml:space="preserve">MAGNESIA SOBRAL HORTELÃ 100 ML </t>
  </si>
  <si>
    <t>01070</t>
  </si>
  <si>
    <t>MOVIMEX COMPRIMIDO</t>
  </si>
  <si>
    <t>01089</t>
  </si>
  <si>
    <t>THEOGÓRICO B6 GOTAS 30 ML</t>
  </si>
  <si>
    <t>01090</t>
  </si>
  <si>
    <t>MANÁFIBRAS KIDS 30 ML</t>
  </si>
  <si>
    <t>01075</t>
  </si>
  <si>
    <t>01076</t>
  </si>
  <si>
    <t>01078</t>
  </si>
  <si>
    <t>01079</t>
  </si>
  <si>
    <t>ÓLEO DE COPAÍBA SOBRAL 100% PURO 30 ML</t>
  </si>
  <si>
    <t>ÓLEO DE AMÊNDOAS DOCE SOBRAL 100% PURO 30 ML</t>
  </si>
  <si>
    <t>ÓLEO DE GIRASSOL SOBRAL 100% PURO 50 ML</t>
  </si>
  <si>
    <t>ÓLEO DE ROSA MOSQUETA SOBRAL 100% PURO 30 ML</t>
  </si>
  <si>
    <t>01082</t>
  </si>
  <si>
    <t>ÓLEO DE COCO SOBRAL 100% PURO 50 ML</t>
  </si>
  <si>
    <t>01083</t>
  </si>
  <si>
    <t>ÓLEO DE RÍCINO SOBRAL 100% PURO 30 ML</t>
  </si>
  <si>
    <t>01084</t>
  </si>
  <si>
    <t>ÓLEO DE RÍCINO SOBRAL 100% PURO 50 ML</t>
  </si>
  <si>
    <t>01092</t>
  </si>
  <si>
    <t>EXTRATO DE PRÓPOLIS VERDE 30% SOBRAL GOTAS 20 ML</t>
  </si>
  <si>
    <t>RCA</t>
  </si>
  <si>
    <t>Positivação</t>
  </si>
  <si>
    <t>031</t>
  </si>
  <si>
    <t>% de Fat</t>
  </si>
  <si>
    <t>POSITIVAÇÃO</t>
  </si>
  <si>
    <t>Valor</t>
  </si>
  <si>
    <t>01093</t>
  </si>
  <si>
    <t>THEOGÓRICO B6 GOTAS 30 ML - Dúzia</t>
  </si>
  <si>
    <t>Faturamento</t>
  </si>
  <si>
    <t>032</t>
  </si>
  <si>
    <t>01100</t>
  </si>
  <si>
    <t>AGUALEMÃ SOBRAL  30 ML</t>
  </si>
  <si>
    <t>01101</t>
  </si>
  <si>
    <t>AGUALEMÃ SOBRAL  100 ML</t>
  </si>
  <si>
    <t>01102</t>
  </si>
  <si>
    <t>AGUALEMÃ SOBRAL  200 ML</t>
  </si>
  <si>
    <t>01095</t>
  </si>
  <si>
    <t>ÓLEO DE ROSA MOSQUETA SOBRAL 100% PURO SPRAY 30 ML</t>
  </si>
  <si>
    <t>01099</t>
  </si>
  <si>
    <t>TINTURA DE ARNICA SOBRAL 30 ML</t>
  </si>
  <si>
    <t>01096</t>
  </si>
  <si>
    <t>CALCIOLAX B12 240 ML</t>
  </si>
  <si>
    <t>01097</t>
  </si>
  <si>
    <t>CALCIOLAX D3 240 ML</t>
  </si>
  <si>
    <t>01098</t>
  </si>
  <si>
    <t>CALCIOLAX KIDS 240 ML</t>
  </si>
  <si>
    <t>01107</t>
  </si>
  <si>
    <t>SORALYT TRADICIONAL 450 ML</t>
  </si>
  <si>
    <t>01108</t>
  </si>
  <si>
    <t>SORALYT SABOR COCO 450 ML</t>
  </si>
  <si>
    <t>01109</t>
  </si>
  <si>
    <t>SORALYT SABOR GUARANÁ 450 ML</t>
  </si>
  <si>
    <t>01111</t>
  </si>
  <si>
    <t>SORALYT SABOR UVA 450 ML</t>
  </si>
  <si>
    <t>01112</t>
  </si>
  <si>
    <t>SORALYT SABOR MORANGO 450 ML</t>
  </si>
  <si>
    <t>01113</t>
  </si>
  <si>
    <t>SORALYT SABOR LARANJA 450 ML</t>
  </si>
  <si>
    <t>01110</t>
  </si>
  <si>
    <t>SORALYT SABOR MAÇÃ 450 ML</t>
  </si>
  <si>
    <t>Jaciara - BA</t>
  </si>
  <si>
    <t>Júlio Cesar - RJ</t>
  </si>
  <si>
    <t>Cosme - Gustavo - PI</t>
  </si>
  <si>
    <t>Casa - Gustavo - S/SE/NE exceto MA</t>
  </si>
  <si>
    <t>Leonardo - PI</t>
  </si>
  <si>
    <t>Nélio - PE</t>
  </si>
  <si>
    <t>Jorge - SE/AL</t>
  </si>
  <si>
    <t>Alex Vando - RN/PB</t>
  </si>
  <si>
    <t>David - AM/RR</t>
  </si>
  <si>
    <t>Anderson - MA</t>
  </si>
  <si>
    <t>Amilton - RO/AC</t>
  </si>
  <si>
    <t>Cosme - Alexandre - PA/MA</t>
  </si>
  <si>
    <t>Casa - Alexandre - CO/N e MA</t>
  </si>
  <si>
    <t>Eduardo / Matheus - MT/MS</t>
  </si>
  <si>
    <t>Juliano - TO</t>
  </si>
  <si>
    <t>01105</t>
  </si>
  <si>
    <t>01103</t>
  </si>
  <si>
    <t>01104</t>
  </si>
  <si>
    <t>01106</t>
  </si>
  <si>
    <t>Marcilio Jr - DF/GO</t>
  </si>
  <si>
    <t>PROPZINCO 30 ML SPRAY MENTA</t>
  </si>
  <si>
    <t>PROPZINCO 30 ML SPRAY MEL</t>
  </si>
  <si>
    <t>PROPZINCO 30 ML SPRAY GENGIBRE</t>
  </si>
  <si>
    <t>PROPZINCO 30 ML SPRAY ROMÃ</t>
  </si>
  <si>
    <t>01115</t>
  </si>
  <si>
    <t>ÓLEO DE ABACATE SOBRAL 100% PURO 50 ML</t>
  </si>
  <si>
    <t>01116</t>
  </si>
  <si>
    <t>ÓLEO DE ARGAN SOBRAL 100% PURO 50 ML</t>
  </si>
  <si>
    <t>01117</t>
  </si>
  <si>
    <t>ÓLEO DE KARITÉ SOBRAL 50 ML</t>
  </si>
  <si>
    <t>Anderson Minasi - SC / RS</t>
  </si>
  <si>
    <t>01127</t>
  </si>
  <si>
    <t>MAGNÉSIA SOBRAL TRADICIONAL 300ML</t>
  </si>
  <si>
    <t>01122</t>
  </si>
  <si>
    <t>Antony - PR</t>
  </si>
  <si>
    <t>Raimundo - MG/SP</t>
  </si>
  <si>
    <t>Marcio - CE</t>
  </si>
  <si>
    <t>ÓLEO DE ROSA MOSQUETA SOBRAL 100% PURO GOTAS 30 ML</t>
  </si>
  <si>
    <t>Edivaldo - ES</t>
  </si>
  <si>
    <t>01120</t>
  </si>
  <si>
    <t>LAXDOSE KIDS 120 ML</t>
  </si>
  <si>
    <t>01121</t>
  </si>
  <si>
    <t>LAXDOSE 120 ML</t>
  </si>
  <si>
    <t>01129</t>
  </si>
  <si>
    <t>GLICERINA SOBRAL 100 ML</t>
  </si>
  <si>
    <t>01124</t>
  </si>
  <si>
    <t>CALCIOLAX FIXA 90 COMPRIMIDOS</t>
  </si>
  <si>
    <t>01123</t>
  </si>
  <si>
    <t>CALCIOLAX ARTICULE 60 COMPRIMIDOS</t>
  </si>
  <si>
    <t>MOVIMEX 60 COMPRIMIDOS</t>
  </si>
  <si>
    <t>01132</t>
  </si>
  <si>
    <t>01125</t>
  </si>
  <si>
    <t>ÓLEO DE GIRASSOL AGE SOBRAL 100 ML</t>
  </si>
  <si>
    <t>01126</t>
  </si>
  <si>
    <t>ÓLEO DE GIRASSOL AGE SOBRAL 200 ML</t>
  </si>
  <si>
    <t>Mar25 - SOBRAL</t>
  </si>
  <si>
    <t>01130</t>
  </si>
  <si>
    <t>ÓLEO DE BABOSA SOBRAL 50 ML</t>
  </si>
  <si>
    <t>01134</t>
  </si>
  <si>
    <t>ÓLEO DE ALECRIM SOBRAL 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</si>
</sst>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0.0%"/>
    <numFmt numFmtId="167" formatCode="_-* #,##0.0000_-;\-* #,##0.0000_-;_-* &quot;-&quot;??_-;_-@_-"/>
    <numFmt numFmtId="168" formatCode="0.0000000%"/>
    <numFmt numFmtId="169" formatCode="_-&quot;R$&quot;\ * #,##0.0000000_-;\-&quot;R$&quot;\ * #,##0.00000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7"/>
      <color indexed="8"/>
      <name val="Calibri"/>
      <family val="2"/>
      <scheme val="minor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7"/>
      <color theme="1"/>
      <name val="Calibri"/>
      <family val="2"/>
      <scheme val="minor"/>
    </font>
    <font>
      <b/>
      <sz val="7"/>
      <name val="Arial"/>
      <family val="2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9"/>
      <color rgb="FFFF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9"/>
      <name val="Arial"/>
      <family val="2"/>
    </font>
    <font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43" fontId="2" fillId="0" borderId="0" applyFont="0" applyFill="0" applyBorder="0" applyAlignment="0" applyProtection="0">
      <alignment vertical="top"/>
    </xf>
    <xf numFmtId="164" fontId="2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0" fontId="2" fillId="0" borderId="0">
      <alignment vertical="top"/>
    </xf>
  </cellStyleXfs>
  <cellXfs count="106">
    <xf numFmtId="0" fontId="0" fillId="0" borderId="0" xfId="0"/>
    <xf numFmtId="0" fontId="3" fillId="0" borderId="0" xfId="3" applyFont="1">
      <alignment vertical="top"/>
    </xf>
    <xf numFmtId="0" fontId="4" fillId="0" borderId="0" xfId="3" applyFont="1">
      <alignment vertical="top"/>
    </xf>
    <xf numFmtId="0" fontId="5" fillId="0" borderId="1" xfId="3" applyFont="1" applyBorder="1" applyAlignment="1">
      <alignment horizontal="center" vertical="top"/>
    </xf>
    <xf numFmtId="0" fontId="7" fillId="0" borderId="1" xfId="3" applyFont="1" applyBorder="1" applyAlignment="1">
      <alignment horizontal="center" vertical="top"/>
    </xf>
    <xf numFmtId="17" fontId="5" fillId="0" borderId="1" xfId="3" applyNumberFormat="1" applyFont="1" applyBorder="1" applyAlignment="1">
      <alignment horizontal="center" vertical="top"/>
    </xf>
    <xf numFmtId="0" fontId="3" fillId="0" borderId="0" xfId="3" applyFont="1" applyAlignment="1">
      <alignment horizontal="center" vertical="top"/>
    </xf>
    <xf numFmtId="165" fontId="3" fillId="0" borderId="0" xfId="3" applyNumberFormat="1" applyFont="1" applyAlignment="1">
      <alignment horizontal="center" vertical="top"/>
    </xf>
    <xf numFmtId="165" fontId="5" fillId="2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7" xfId="3" applyFont="1" applyBorder="1" applyAlignment="1">
      <alignment horizontal="center" vertical="top"/>
    </xf>
    <xf numFmtId="17" fontId="5" fillId="0" borderId="6" xfId="3" applyNumberFormat="1" applyFont="1" applyBorder="1" applyAlignment="1">
      <alignment horizontal="center" vertical="top"/>
    </xf>
    <xf numFmtId="9" fontId="7" fillId="5" borderId="2" xfId="6" applyFont="1" applyFill="1" applyBorder="1" applyAlignment="1">
      <alignment horizontal="center" vertical="top"/>
    </xf>
    <xf numFmtId="0" fontId="3" fillId="0" borderId="8" xfId="3" applyFont="1" applyBorder="1">
      <alignment vertical="top"/>
    </xf>
    <xf numFmtId="0" fontId="3" fillId="0" borderId="0" xfId="3" applyFont="1" applyAlignment="1">
      <alignment vertical="center"/>
    </xf>
    <xf numFmtId="166" fontId="4" fillId="0" borderId="0" xfId="6" applyNumberFormat="1" applyFont="1" applyFill="1" applyBorder="1" applyAlignment="1">
      <alignment horizontal="center" vertical="top"/>
    </xf>
    <xf numFmtId="9" fontId="7" fillId="2" borderId="0" xfId="6" applyFont="1" applyFill="1" applyBorder="1" applyAlignment="1">
      <alignment horizontal="center" vertical="top"/>
    </xf>
    <xf numFmtId="0" fontId="5" fillId="0" borderId="1" xfId="3" applyFont="1" applyBorder="1" applyAlignment="1" applyProtection="1">
      <alignment horizontal="center" vertical="center"/>
      <protection locked="0"/>
    </xf>
    <xf numFmtId="0" fontId="13" fillId="2" borderId="10" xfId="3" applyFont="1" applyFill="1" applyBorder="1" applyAlignment="1">
      <alignment horizontal="center" vertical="top"/>
    </xf>
    <xf numFmtId="0" fontId="13" fillId="2" borderId="11" xfId="3" applyFont="1" applyFill="1" applyBorder="1" applyAlignment="1">
      <alignment horizontal="center" vertical="top"/>
    </xf>
    <xf numFmtId="0" fontId="13" fillId="2" borderId="12" xfId="3" applyFont="1" applyFill="1" applyBorder="1" applyAlignment="1">
      <alignment horizontal="center" vertical="top"/>
    </xf>
    <xf numFmtId="9" fontId="7" fillId="0" borderId="0" xfId="6" applyFont="1" applyFill="1" applyBorder="1" applyAlignment="1">
      <alignment horizontal="center" vertical="top"/>
    </xf>
    <xf numFmtId="164" fontId="3" fillId="0" borderId="0" xfId="3" applyNumberFormat="1" applyFont="1">
      <alignment vertical="top"/>
    </xf>
    <xf numFmtId="44" fontId="3" fillId="0" borderId="0" xfId="3" applyNumberFormat="1" applyFont="1">
      <alignment vertical="top"/>
    </xf>
    <xf numFmtId="164" fontId="3" fillId="0" borderId="0" xfId="1" applyFont="1" applyAlignment="1">
      <alignment vertical="top"/>
    </xf>
    <xf numFmtId="165" fontId="7" fillId="3" borderId="1" xfId="0" applyNumberFormat="1" applyFont="1" applyFill="1" applyBorder="1" applyAlignment="1">
      <alignment horizontal="center" vertical="top"/>
    </xf>
    <xf numFmtId="164" fontId="7" fillId="3" borderId="1" xfId="1" applyFont="1" applyFill="1" applyBorder="1" applyAlignment="1">
      <alignment horizontal="center" vertical="top"/>
    </xf>
    <xf numFmtId="165" fontId="4" fillId="0" borderId="1" xfId="4" applyNumberFormat="1" applyFont="1" applyFill="1" applyBorder="1" applyAlignment="1">
      <alignment vertical="top"/>
    </xf>
    <xf numFmtId="164" fontId="4" fillId="0" borderId="1" xfId="5" applyFont="1" applyFill="1" applyBorder="1" applyAlignment="1">
      <alignment vertical="top"/>
    </xf>
    <xf numFmtId="166" fontId="4" fillId="0" borderId="1" xfId="6" applyNumberFormat="1" applyFont="1" applyFill="1" applyBorder="1" applyAlignment="1">
      <alignment horizontal="center" vertical="top"/>
    </xf>
    <xf numFmtId="17" fontId="5" fillId="0" borderId="5" xfId="3" applyNumberFormat="1" applyFont="1" applyBorder="1" applyAlignment="1">
      <alignment horizontal="center" vertical="top"/>
    </xf>
    <xf numFmtId="9" fontId="5" fillId="2" borderId="1" xfId="3" applyNumberFormat="1" applyFont="1" applyFill="1" applyBorder="1" applyAlignment="1">
      <alignment vertical="center"/>
    </xf>
    <xf numFmtId="164" fontId="9" fillId="4" borderId="0" xfId="1" applyFont="1" applyFill="1" applyBorder="1" applyAlignment="1">
      <alignment vertical="center"/>
    </xf>
    <xf numFmtId="9" fontId="12" fillId="2" borderId="0" xfId="2" applyFont="1" applyFill="1" applyBorder="1" applyAlignment="1">
      <alignment horizontal="center" vertical="center"/>
    </xf>
    <xf numFmtId="17" fontId="5" fillId="0" borderId="9" xfId="3" applyNumberFormat="1" applyFont="1" applyBorder="1" applyAlignment="1">
      <alignment horizontal="center" vertical="top"/>
    </xf>
    <xf numFmtId="9" fontId="12" fillId="0" borderId="0" xfId="2" applyFont="1" applyFill="1" applyBorder="1" applyAlignment="1">
      <alignment horizontal="center" vertical="center"/>
    </xf>
    <xf numFmtId="17" fontId="5" fillId="0" borderId="0" xfId="3" applyNumberFormat="1" applyFont="1" applyAlignment="1">
      <alignment horizontal="center" vertical="center"/>
    </xf>
    <xf numFmtId="17" fontId="5" fillId="0" borderId="0" xfId="3" applyNumberFormat="1" applyFont="1" applyAlignment="1">
      <alignment horizontal="center" vertical="top"/>
    </xf>
    <xf numFmtId="9" fontId="7" fillId="5" borderId="3" xfId="6" applyFont="1" applyFill="1" applyBorder="1" applyAlignment="1">
      <alignment horizontal="center" vertical="top"/>
    </xf>
    <xf numFmtId="9" fontId="14" fillId="0" borderId="0" xfId="2" applyFont="1" applyFill="1" applyBorder="1" applyAlignment="1">
      <alignment vertical="top"/>
    </xf>
    <xf numFmtId="9" fontId="7" fillId="5" borderId="9" xfId="6" applyFont="1" applyFill="1" applyBorder="1" applyAlignment="1">
      <alignment horizontal="center" vertical="top"/>
    </xf>
    <xf numFmtId="9" fontId="14" fillId="2" borderId="14" xfId="2" applyFont="1" applyFill="1" applyBorder="1" applyAlignment="1">
      <alignment vertical="top"/>
    </xf>
    <xf numFmtId="164" fontId="7" fillId="2" borderId="1" xfId="5" applyFont="1" applyFill="1" applyBorder="1" applyAlignment="1">
      <alignment horizontal="center" vertical="top"/>
    </xf>
    <xf numFmtId="49" fontId="5" fillId="0" borderId="1" xfId="3" quotePrefix="1" applyNumberFormat="1" applyFont="1" applyBorder="1" applyAlignment="1" applyProtection="1">
      <alignment horizontal="center" vertical="center"/>
      <protection locked="0"/>
    </xf>
    <xf numFmtId="0" fontId="5" fillId="0" borderId="1" xfId="3" applyFont="1" applyBorder="1" applyAlignment="1" applyProtection="1">
      <alignment horizontal="left" vertical="center"/>
      <protection locked="0"/>
    </xf>
    <xf numFmtId="9" fontId="7" fillId="3" borderId="1" xfId="2" applyFont="1" applyFill="1" applyBorder="1" applyAlignment="1">
      <alignment horizontal="center" vertical="top"/>
    </xf>
    <xf numFmtId="0" fontId="8" fillId="0" borderId="1" xfId="0" applyFont="1" applyBorder="1" applyProtection="1">
      <protection hidden="1"/>
    </xf>
    <xf numFmtId="49" fontId="5" fillId="0" borderId="1" xfId="3" applyNumberFormat="1" applyFont="1" applyBorder="1" applyAlignment="1" applyProtection="1">
      <alignment horizontal="center" vertical="center"/>
      <protection locked="0"/>
    </xf>
    <xf numFmtId="0" fontId="5" fillId="0" borderId="1" xfId="3" quotePrefix="1" applyFont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6" fillId="0" borderId="0" xfId="3" applyFont="1">
      <alignment vertical="top"/>
    </xf>
    <xf numFmtId="0" fontId="3" fillId="0" borderId="0" xfId="3" quotePrefix="1" applyFont="1">
      <alignment vertical="top"/>
    </xf>
    <xf numFmtId="0" fontId="3" fillId="0" borderId="0" xfId="3" applyFont="1" applyAlignment="1">
      <alignment horizontal="left" vertical="top"/>
    </xf>
    <xf numFmtId="0" fontId="16" fillId="0" borderId="0" xfId="0" applyFont="1"/>
    <xf numFmtId="0" fontId="0" fillId="0" borderId="0" xfId="0" quotePrefix="1"/>
    <xf numFmtId="0" fontId="5" fillId="6" borderId="0" xfId="3" applyFont="1" applyFill="1">
      <alignment vertical="top"/>
    </xf>
    <xf numFmtId="9" fontId="3" fillId="0" borderId="0" xfId="2" applyFont="1" applyAlignment="1">
      <alignment vertical="top"/>
    </xf>
    <xf numFmtId="9" fontId="0" fillId="0" borderId="0" xfId="2" applyFont="1"/>
    <xf numFmtId="0" fontId="14" fillId="2" borderId="14" xfId="2" applyNumberFormat="1" applyFont="1" applyFill="1" applyBorder="1" applyAlignment="1">
      <alignment vertical="top"/>
    </xf>
    <xf numFmtId="17" fontId="5" fillId="5" borderId="15" xfId="3" applyNumberFormat="1" applyFont="1" applyFill="1" applyBorder="1" applyAlignment="1">
      <alignment vertical="center"/>
    </xf>
    <xf numFmtId="164" fontId="4" fillId="0" borderId="1" xfId="5" applyFont="1" applyFill="1" applyBorder="1" applyAlignment="1">
      <alignment horizontal="center" vertical="top"/>
    </xf>
    <xf numFmtId="165" fontId="4" fillId="0" borderId="1" xfId="4" applyNumberFormat="1" applyFont="1" applyFill="1" applyBorder="1" applyAlignment="1">
      <alignment horizontal="center" vertical="top"/>
    </xf>
    <xf numFmtId="43" fontId="3" fillId="0" borderId="0" xfId="3" applyNumberFormat="1" applyFont="1">
      <alignment vertical="top"/>
    </xf>
    <xf numFmtId="43" fontId="14" fillId="0" borderId="0" xfId="3" applyNumberFormat="1" applyFont="1">
      <alignment vertical="top"/>
    </xf>
    <xf numFmtId="165" fontId="14" fillId="0" borderId="0" xfId="3" applyNumberFormat="1" applyFont="1">
      <alignment vertical="top"/>
    </xf>
    <xf numFmtId="164" fontId="14" fillId="0" borderId="0" xfId="3" applyNumberFormat="1" applyFont="1">
      <alignment vertical="top"/>
    </xf>
    <xf numFmtId="0" fontId="14" fillId="0" borderId="0" xfId="3" applyFont="1">
      <alignment vertical="top"/>
    </xf>
    <xf numFmtId="9" fontId="14" fillId="0" borderId="0" xfId="2" applyFont="1" applyAlignment="1">
      <alignment vertical="top"/>
    </xf>
    <xf numFmtId="43" fontId="0" fillId="0" borderId="0" xfId="11" applyFont="1"/>
    <xf numFmtId="43" fontId="16" fillId="0" borderId="0" xfId="11" applyFont="1"/>
    <xf numFmtId="10" fontId="3" fillId="0" borderId="0" xfId="2" applyNumberFormat="1" applyFont="1" applyAlignment="1">
      <alignment vertical="top"/>
    </xf>
    <xf numFmtId="167" fontId="3" fillId="0" borderId="0" xfId="11" applyNumberFormat="1" applyFont="1" applyAlignment="1">
      <alignment vertical="top"/>
    </xf>
    <xf numFmtId="0" fontId="3" fillId="6" borderId="0" xfId="3" applyFont="1" applyFill="1">
      <alignment vertical="top"/>
    </xf>
    <xf numFmtId="0" fontId="8" fillId="0" borderId="1" xfId="0" applyFont="1" applyBorder="1" applyAlignment="1" applyProtection="1">
      <alignment wrapText="1"/>
      <protection hidden="1"/>
    </xf>
    <xf numFmtId="9" fontId="16" fillId="0" borderId="0" xfId="2" applyFont="1"/>
    <xf numFmtId="165" fontId="4" fillId="0" borderId="1" xfId="4" applyNumberFormat="1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0" fontId="4" fillId="0" borderId="1" xfId="3" applyFont="1" applyBorder="1">
      <alignment vertical="top"/>
    </xf>
    <xf numFmtId="49" fontId="5" fillId="0" borderId="1" xfId="54" quotePrefix="1" applyNumberFormat="1" applyFont="1" applyBorder="1" applyAlignment="1" applyProtection="1">
      <alignment horizontal="center" vertical="center"/>
      <protection locked="0"/>
    </xf>
    <xf numFmtId="164" fontId="4" fillId="0" borderId="0" xfId="1" applyFont="1" applyAlignment="1">
      <alignment vertical="top"/>
    </xf>
    <xf numFmtId="164" fontId="4" fillId="0" borderId="1" xfId="1" applyFont="1" applyBorder="1" applyAlignment="1">
      <alignment vertical="top"/>
    </xf>
    <xf numFmtId="165" fontId="8" fillId="2" borderId="4" xfId="3" applyNumberFormat="1" applyFont="1" applyFill="1" applyBorder="1" applyAlignment="1" applyProtection="1">
      <alignment horizontal="center" vertical="center"/>
      <protection locked="0"/>
    </xf>
    <xf numFmtId="165" fontId="19" fillId="0" borderId="1" xfId="4" applyNumberFormat="1" applyFont="1" applyFill="1" applyBorder="1" applyAlignment="1">
      <alignment vertical="top"/>
    </xf>
    <xf numFmtId="164" fontId="19" fillId="0" borderId="1" xfId="5" applyFont="1" applyFill="1" applyBorder="1" applyAlignment="1">
      <alignment vertical="top"/>
    </xf>
    <xf numFmtId="166" fontId="19" fillId="0" borderId="1" xfId="6" applyNumberFormat="1" applyFont="1" applyFill="1" applyBorder="1" applyAlignment="1">
      <alignment horizontal="center" vertical="top"/>
    </xf>
    <xf numFmtId="0" fontId="20" fillId="0" borderId="0" xfId="3" applyFont="1">
      <alignment vertical="top"/>
    </xf>
    <xf numFmtId="0" fontId="21" fillId="0" borderId="0" xfId="3" applyFont="1">
      <alignment vertical="top"/>
    </xf>
    <xf numFmtId="0" fontId="21" fillId="0" borderId="5" xfId="3" applyFont="1" applyBorder="1">
      <alignment vertical="top"/>
    </xf>
    <xf numFmtId="0" fontId="21" fillId="0" borderId="1" xfId="3" applyFont="1" applyBorder="1">
      <alignment vertical="top"/>
    </xf>
    <xf numFmtId="164" fontId="21" fillId="0" borderId="1" xfId="1" applyFont="1" applyBorder="1" applyAlignment="1">
      <alignment vertical="top"/>
    </xf>
    <xf numFmtId="43" fontId="0" fillId="0" borderId="0" xfId="11" applyFont="1" applyFill="1"/>
    <xf numFmtId="9" fontId="3" fillId="0" borderId="0" xfId="2" applyFont="1" applyFill="1" applyAlignment="1">
      <alignment vertical="top"/>
    </xf>
    <xf numFmtId="168" fontId="4" fillId="0" borderId="0" xfId="2" applyNumberFormat="1" applyFont="1" applyAlignment="1">
      <alignment vertical="top"/>
    </xf>
    <xf numFmtId="169" fontId="3" fillId="0" borderId="0" xfId="3" applyNumberFormat="1" applyFont="1">
      <alignment vertical="top"/>
    </xf>
    <xf numFmtId="168" fontId="3" fillId="0" borderId="0" xfId="2" applyNumberFormat="1" applyFont="1" applyAlignment="1">
      <alignment vertical="top"/>
    </xf>
    <xf numFmtId="0" fontId="10" fillId="4" borderId="0" xfId="3" applyFont="1" applyFill="1" applyAlignment="1">
      <alignment horizontal="center" vertical="top"/>
    </xf>
    <xf numFmtId="17" fontId="5" fillId="5" borderId="13" xfId="3" applyNumberFormat="1" applyFont="1" applyFill="1" applyBorder="1" applyAlignment="1">
      <alignment horizontal="center" vertical="center"/>
    </xf>
    <xf numFmtId="17" fontId="5" fillId="5" borderId="2" xfId="3" applyNumberFormat="1" applyFont="1" applyFill="1" applyBorder="1" applyAlignment="1">
      <alignment horizontal="center" vertical="center"/>
    </xf>
    <xf numFmtId="17" fontId="5" fillId="5" borderId="17" xfId="3" applyNumberFormat="1" applyFont="1" applyFill="1" applyBorder="1" applyAlignment="1">
      <alignment horizontal="center" vertical="center"/>
    </xf>
    <xf numFmtId="17" fontId="5" fillId="5" borderId="5" xfId="3" applyNumberFormat="1" applyFont="1" applyFill="1" applyBorder="1" applyAlignment="1">
      <alignment horizontal="center" vertical="center"/>
    </xf>
    <xf numFmtId="17" fontId="5" fillId="5" borderId="18" xfId="3" applyNumberFormat="1" applyFont="1" applyFill="1" applyBorder="1" applyAlignment="1">
      <alignment horizontal="center" vertical="center"/>
    </xf>
    <xf numFmtId="164" fontId="10" fillId="4" borderId="5" xfId="3" applyNumberFormat="1" applyFont="1" applyFill="1" applyBorder="1" applyAlignment="1">
      <alignment horizontal="center" vertical="top"/>
    </xf>
    <xf numFmtId="0" fontId="11" fillId="4" borderId="0" xfId="3" applyFont="1" applyFill="1" applyAlignment="1">
      <alignment horizontal="center" vertical="center"/>
    </xf>
    <xf numFmtId="0" fontId="11" fillId="4" borderId="16" xfId="3" applyFont="1" applyFill="1" applyBorder="1" applyAlignment="1">
      <alignment horizontal="center" vertical="center"/>
    </xf>
    <xf numFmtId="17" fontId="5" fillId="5" borderId="0" xfId="3" applyNumberFormat="1" applyFont="1" applyFill="1" applyAlignment="1">
      <alignment horizontal="center" vertical="center"/>
    </xf>
    <xf numFmtId="17" fontId="5" fillId="5" borderId="19" xfId="3" applyNumberFormat="1" applyFont="1" applyFill="1" applyBorder="1" applyAlignment="1">
      <alignment horizontal="center" vertical="center"/>
    </xf>
  </cellXfs>
  <cellStyles count="55">
    <cellStyle name="Moeda" xfId="1" builtinId="4"/>
    <cellStyle name="Moeda 2" xfId="5" xr:uid="{00000000-0005-0000-0000-000001000000}"/>
    <cellStyle name="Normal" xfId="0" builtinId="0"/>
    <cellStyle name="Normal 2" xfId="3" xr:uid="{00000000-0005-0000-0000-000003000000}"/>
    <cellStyle name="Normal 2 2" xfId="54" xr:uid="{00000000-0005-0000-0000-000004000000}"/>
    <cellStyle name="Porcentagem" xfId="2" builtinId="5"/>
    <cellStyle name="Porcentagem 2" xfId="6" xr:uid="{00000000-0005-0000-0000-000006000000}"/>
    <cellStyle name="Vírgula" xfId="11" builtinId="3"/>
    <cellStyle name="Vírgula 2" xfId="4" xr:uid="{00000000-0005-0000-0000-000008000000}"/>
    <cellStyle name="Vírgula 2 2" xfId="8" xr:uid="{00000000-0005-0000-0000-000009000000}"/>
    <cellStyle name="Vírgula 2 2 2" xfId="14" xr:uid="{00000000-0005-0000-0000-00000A000000}"/>
    <cellStyle name="Vírgula 2 2 2 2" xfId="26" xr:uid="{00000000-0005-0000-0000-00000B000000}"/>
    <cellStyle name="Vírgula 2 2 2 2 2" xfId="50" xr:uid="{00000000-0005-0000-0000-00000C000000}"/>
    <cellStyle name="Vírgula 2 2 2 3" xfId="38" xr:uid="{00000000-0005-0000-0000-00000D000000}"/>
    <cellStyle name="Vírgula 2 2 3" xfId="20" xr:uid="{00000000-0005-0000-0000-00000E000000}"/>
    <cellStyle name="Vírgula 2 2 3 2" xfId="44" xr:uid="{00000000-0005-0000-0000-00000F000000}"/>
    <cellStyle name="Vírgula 2 2 4" xfId="32" xr:uid="{00000000-0005-0000-0000-000010000000}"/>
    <cellStyle name="Vírgula 2 3" xfId="10" xr:uid="{00000000-0005-0000-0000-000011000000}"/>
    <cellStyle name="Vírgula 2 3 2" xfId="16" xr:uid="{00000000-0005-0000-0000-000012000000}"/>
    <cellStyle name="Vírgula 2 3 2 2" xfId="28" xr:uid="{00000000-0005-0000-0000-000013000000}"/>
    <cellStyle name="Vírgula 2 3 2 2 2" xfId="52" xr:uid="{00000000-0005-0000-0000-000014000000}"/>
    <cellStyle name="Vírgula 2 3 2 3" xfId="40" xr:uid="{00000000-0005-0000-0000-000015000000}"/>
    <cellStyle name="Vírgula 2 3 3" xfId="22" xr:uid="{00000000-0005-0000-0000-000016000000}"/>
    <cellStyle name="Vírgula 2 3 3 2" xfId="46" xr:uid="{00000000-0005-0000-0000-000017000000}"/>
    <cellStyle name="Vírgula 2 3 4" xfId="34" xr:uid="{00000000-0005-0000-0000-000018000000}"/>
    <cellStyle name="Vírgula 2 4" xfId="12" xr:uid="{00000000-0005-0000-0000-000019000000}"/>
    <cellStyle name="Vírgula 2 4 2" xfId="24" xr:uid="{00000000-0005-0000-0000-00001A000000}"/>
    <cellStyle name="Vírgula 2 4 2 2" xfId="48" xr:uid="{00000000-0005-0000-0000-00001B000000}"/>
    <cellStyle name="Vírgula 2 4 3" xfId="36" xr:uid="{00000000-0005-0000-0000-00001C000000}"/>
    <cellStyle name="Vírgula 2 5" xfId="18" xr:uid="{00000000-0005-0000-0000-00001D000000}"/>
    <cellStyle name="Vírgula 2 5 2" xfId="42" xr:uid="{00000000-0005-0000-0000-00001E000000}"/>
    <cellStyle name="Vírgula 2 6" xfId="30" xr:uid="{00000000-0005-0000-0000-00001F000000}"/>
    <cellStyle name="Vírgula 3" xfId="7" xr:uid="{00000000-0005-0000-0000-000020000000}"/>
    <cellStyle name="Vírgula 3 2" xfId="13" xr:uid="{00000000-0005-0000-0000-000021000000}"/>
    <cellStyle name="Vírgula 3 2 2" xfId="25" xr:uid="{00000000-0005-0000-0000-000022000000}"/>
    <cellStyle name="Vírgula 3 2 2 2" xfId="49" xr:uid="{00000000-0005-0000-0000-000023000000}"/>
    <cellStyle name="Vírgula 3 2 3" xfId="37" xr:uid="{00000000-0005-0000-0000-000024000000}"/>
    <cellStyle name="Vírgula 3 3" xfId="19" xr:uid="{00000000-0005-0000-0000-000025000000}"/>
    <cellStyle name="Vírgula 3 3 2" xfId="43" xr:uid="{00000000-0005-0000-0000-000026000000}"/>
    <cellStyle name="Vírgula 3 4" xfId="31" xr:uid="{00000000-0005-0000-0000-000027000000}"/>
    <cellStyle name="Vírgula 4" xfId="9" xr:uid="{00000000-0005-0000-0000-000028000000}"/>
    <cellStyle name="Vírgula 4 2" xfId="15" xr:uid="{00000000-0005-0000-0000-000029000000}"/>
    <cellStyle name="Vírgula 4 2 2" xfId="27" xr:uid="{00000000-0005-0000-0000-00002A000000}"/>
    <cellStyle name="Vírgula 4 2 2 2" xfId="51" xr:uid="{00000000-0005-0000-0000-00002B000000}"/>
    <cellStyle name="Vírgula 4 2 3" xfId="39" xr:uid="{00000000-0005-0000-0000-00002C000000}"/>
    <cellStyle name="Vírgula 4 3" xfId="21" xr:uid="{00000000-0005-0000-0000-00002D000000}"/>
    <cellStyle name="Vírgula 4 3 2" xfId="45" xr:uid="{00000000-0005-0000-0000-00002E000000}"/>
    <cellStyle name="Vírgula 4 4" xfId="33" xr:uid="{00000000-0005-0000-0000-00002F000000}"/>
    <cellStyle name="Vírgula 5" xfId="17" xr:uid="{00000000-0005-0000-0000-000030000000}"/>
    <cellStyle name="Vírgula 5 2" xfId="29" xr:uid="{00000000-0005-0000-0000-000031000000}"/>
    <cellStyle name="Vírgula 5 2 2" xfId="53" xr:uid="{00000000-0005-0000-0000-000032000000}"/>
    <cellStyle name="Vírgula 5 3" xfId="41" xr:uid="{00000000-0005-0000-0000-000033000000}"/>
    <cellStyle name="Vírgula 6" xfId="23" xr:uid="{00000000-0005-0000-0000-000034000000}"/>
    <cellStyle name="Vírgula 6 2" xfId="47" xr:uid="{00000000-0005-0000-0000-000035000000}"/>
    <cellStyle name="Vírgula 7" xfId="35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J18" sqref="J18"/>
    </sheetView>
  </sheetViews>
  <sheetFormatPr defaultRowHeight="15" x14ac:dyDescent="0.25"/>
  <cols>
    <col min="3" max="3" width="29.85546875" customWidth="1"/>
    <col min="4" max="4" width="11.85546875" customWidth="1"/>
    <col min="5" max="5" width="15" customWidth="1"/>
  </cols>
  <sheetData>
    <row r="2" spans="2:6" x14ac:dyDescent="0.25">
      <c r="B2" s="53" t="s">
        <v>4</v>
      </c>
      <c r="C2" s="53" t="s">
        <v>53</v>
      </c>
      <c r="D2" s="53" t="s">
        <v>54</v>
      </c>
      <c r="E2" s="53" t="s">
        <v>61</v>
      </c>
      <c r="F2" s="53" t="s">
        <v>56</v>
      </c>
    </row>
    <row r="3" spans="2:6" x14ac:dyDescent="0.25">
      <c r="B3" s="52">
        <v>231</v>
      </c>
      <c r="C3" s="1" t="s">
        <v>101</v>
      </c>
      <c r="D3">
        <f>VLOOKUP(B3,'Rateio Central'!R:V,5,0)</f>
        <v>5</v>
      </c>
      <c r="E3" s="68">
        <f>VLOOKUP(B3,'Rateio Central'!R:U,4,0)</f>
        <v>128641.4848082534</v>
      </c>
      <c r="F3" s="57">
        <f>VLOOKUP(B3,'Rateio Central'!R:V,3,0)</f>
        <v>0.08</v>
      </c>
    </row>
    <row r="4" spans="2:6" x14ac:dyDescent="0.25">
      <c r="B4" s="52">
        <v>216</v>
      </c>
      <c r="C4" s="1" t="s">
        <v>102</v>
      </c>
      <c r="D4">
        <f>VLOOKUP(B4,'Rateio Central'!R:V,5,0)</f>
        <v>5</v>
      </c>
      <c r="E4" s="68">
        <f>VLOOKUP(B4,'Rateio Central'!R:U,4,0)</f>
        <v>64320.7424041267</v>
      </c>
      <c r="F4" s="57">
        <f>VLOOKUP(B4,'Rateio Central'!R:V,3,0)</f>
        <v>0.04</v>
      </c>
    </row>
    <row r="5" spans="2:6" x14ac:dyDescent="0.25">
      <c r="B5" s="52">
        <v>251</v>
      </c>
      <c r="C5" s="1" t="s">
        <v>103</v>
      </c>
      <c r="D5">
        <f>VLOOKUP(B5,'Rateio Central'!R:V,5,0)</f>
        <v>3</v>
      </c>
      <c r="E5" s="68">
        <f>VLOOKUP(B5,'Rateio Central'!R:U,4,0)</f>
        <v>64320.7424041267</v>
      </c>
      <c r="F5" s="57">
        <f>VLOOKUP(B5,'Rateio Central'!R:V,3,0)</f>
        <v>0.04</v>
      </c>
    </row>
    <row r="6" spans="2:6" x14ac:dyDescent="0.25">
      <c r="B6" s="52">
        <v>400</v>
      </c>
      <c r="C6" s="1" t="s">
        <v>104</v>
      </c>
      <c r="D6">
        <f>VLOOKUP(B6,'Rateio Central'!R:V,5,0)</f>
        <v>11</v>
      </c>
      <c r="E6" s="68">
        <f>VLOOKUP(B6,'Rateio Central'!R:U,4,0)</f>
        <v>144721.67040928509</v>
      </c>
      <c r="F6" s="57">
        <f>VLOOKUP(B6,'Rateio Central'!R:V,3,0)</f>
        <v>0.09</v>
      </c>
    </row>
    <row r="7" spans="2:6" x14ac:dyDescent="0.25">
      <c r="B7" s="51" t="s">
        <v>62</v>
      </c>
      <c r="C7" s="1" t="s">
        <v>105</v>
      </c>
      <c r="D7">
        <f>VLOOKUP(B7,'Rateio Central'!R:V,5,0)</f>
        <v>6</v>
      </c>
      <c r="E7" s="68">
        <f>VLOOKUP(B7,'Rateio Central'!R:U,4,0)</f>
        <v>337683.89762166515</v>
      </c>
      <c r="F7" s="57">
        <f>VLOOKUP(B7,'Rateio Central'!R:V,3,0)</f>
        <v>0.21</v>
      </c>
    </row>
    <row r="8" spans="2:6" x14ac:dyDescent="0.25">
      <c r="B8" s="52">
        <v>257</v>
      </c>
      <c r="C8" s="1" t="s">
        <v>112</v>
      </c>
      <c r="D8">
        <f>VLOOKUP(B8,'Rateio Central'!R:V,5,0)</f>
        <v>13</v>
      </c>
      <c r="E8" s="68">
        <f>VLOOKUP(B8,'Rateio Central'!R:U,4,0)</f>
        <v>562806.49603610858</v>
      </c>
      <c r="F8" s="57">
        <f>VLOOKUP(B8,'Rateio Central'!R:V,3,0)</f>
        <v>0.35</v>
      </c>
    </row>
    <row r="9" spans="2:6" x14ac:dyDescent="0.25">
      <c r="B9" s="52">
        <v>225</v>
      </c>
      <c r="C9" s="1" t="s">
        <v>106</v>
      </c>
      <c r="D9">
        <f>VLOOKUP(B9,'Rateio Central'!R:V,5,0)</f>
        <v>3</v>
      </c>
      <c r="E9" s="68">
        <f>VLOOKUP(B9,'Rateio Central'!R:U,4,0)</f>
        <v>112561.29920722175</v>
      </c>
      <c r="F9" s="57">
        <f>VLOOKUP(B9,'Rateio Central'!R:V,3,0)</f>
        <v>7.0000000000000007E-2</v>
      </c>
    </row>
    <row r="10" spans="2:6" x14ac:dyDescent="0.25">
      <c r="B10" s="52">
        <v>227</v>
      </c>
      <c r="C10" s="1" t="s">
        <v>107</v>
      </c>
      <c r="D10">
        <f>VLOOKUP(B10,'Rateio Central'!R:V,5,0)</f>
        <v>9</v>
      </c>
      <c r="E10" s="68">
        <f>VLOOKUP(B10,'Rateio Central'!R:U,4,0)</f>
        <v>192962.22721238009</v>
      </c>
      <c r="F10" s="57">
        <f>VLOOKUP(B10,'Rateio Central'!R:V,3,0)</f>
        <v>0.12</v>
      </c>
    </row>
    <row r="11" spans="2:6" x14ac:dyDescent="0.25">
      <c r="B11" s="52">
        <v>217</v>
      </c>
      <c r="C11" s="52" t="s">
        <v>93</v>
      </c>
      <c r="D11" s="1">
        <f>VLOOKUP(B11,'Rateio Litoral'!R:V,5,0)</f>
        <v>10</v>
      </c>
      <c r="E11" s="68">
        <f>VLOOKUP(B11,'Rateio Litoral'!R:U,4,0)</f>
        <v>299999.99943460099</v>
      </c>
      <c r="F11" s="56">
        <f>VLOOKUP(B11,'Rateio Litoral'!R:T,3,0)</f>
        <v>0.17221385578000001</v>
      </c>
    </row>
    <row r="12" spans="2:6" x14ac:dyDescent="0.25">
      <c r="B12" s="52">
        <v>248</v>
      </c>
      <c r="C12" s="52" t="s">
        <v>128</v>
      </c>
      <c r="D12" s="1">
        <f>VLOOKUP(B12,'Rateio Litoral'!R:V,5,0)</f>
        <v>3</v>
      </c>
      <c r="E12" s="68">
        <f>VLOOKUP(B12,'Rateio Litoral'!R:U,4,0)</f>
        <v>64999.999867625433</v>
      </c>
      <c r="F12" s="56">
        <f>VLOOKUP(B12,'Rateio Litoral'!R:T,3,0)</f>
        <v>3.7313002079999998E-2</v>
      </c>
    </row>
    <row r="13" spans="2:6" x14ac:dyDescent="0.25">
      <c r="B13" s="52">
        <v>224</v>
      </c>
      <c r="C13" s="52" t="s">
        <v>94</v>
      </c>
      <c r="D13" s="1">
        <f>VLOOKUP(B13,'Rateio Litoral'!R:V,5,0)</f>
        <v>2</v>
      </c>
      <c r="E13" s="68">
        <f>VLOOKUP(B13,'Rateio Litoral'!R:U,4,0)</f>
        <v>34999.999920681294</v>
      </c>
      <c r="F13" s="56">
        <f>VLOOKUP(B13,'Rateio Litoral'!R:T,3,0)</f>
        <v>2.0091616499999999E-2</v>
      </c>
    </row>
    <row r="14" spans="2:6" x14ac:dyDescent="0.25">
      <c r="B14" s="52">
        <v>259</v>
      </c>
      <c r="C14" s="52" t="s">
        <v>131</v>
      </c>
      <c r="D14" s="1">
        <f>VLOOKUP(B14,'Rateio Litoral'!R:V,5,0)</f>
        <v>3</v>
      </c>
      <c r="E14" s="90">
        <f>VLOOKUP(B14,'Rateio Litoral'!R:U,4,0)</f>
        <v>34999.999920681294</v>
      </c>
      <c r="F14" s="91">
        <f>VLOOKUP(B14,'Rateio Litoral'!R:T,3,0)</f>
        <v>2.0091616499999999E-2</v>
      </c>
    </row>
    <row r="15" spans="2:6" x14ac:dyDescent="0.25">
      <c r="B15" s="52">
        <v>200</v>
      </c>
      <c r="C15" s="52" t="s">
        <v>95</v>
      </c>
      <c r="D15" s="1">
        <f>VLOOKUP(B15,'Rateio Litoral'!R:V,5,0)</f>
        <v>40</v>
      </c>
      <c r="E15" s="68">
        <f>VLOOKUP(B15,'Rateio Litoral'!R:U,4,0)</f>
        <v>74999.999849940155</v>
      </c>
      <c r="F15" s="56">
        <f>VLOOKUP(B15,'Rateio Litoral'!R:T,3,0)</f>
        <v>4.3053463940000002E-2</v>
      </c>
    </row>
    <row r="16" spans="2:6" x14ac:dyDescent="0.25">
      <c r="B16" s="54" t="s">
        <v>55</v>
      </c>
      <c r="C16" s="52" t="s">
        <v>96</v>
      </c>
      <c r="D16" s="1">
        <f>VLOOKUP(B16,'Rateio Litoral'!R:V,5,0)</f>
        <v>1</v>
      </c>
      <c r="E16" s="68">
        <f>VLOOKUP(B16,'Rateio Litoral'!R:U,4,0)</f>
        <v>139999.99973498579</v>
      </c>
      <c r="F16" s="56">
        <f>VLOOKUP(B16,'Rateio Litoral'!R:T,3,0)</f>
        <v>8.036646603E-2</v>
      </c>
    </row>
    <row r="17" spans="2:6" x14ac:dyDescent="0.25">
      <c r="B17" s="52">
        <v>237</v>
      </c>
      <c r="C17" s="52" t="s">
        <v>97</v>
      </c>
      <c r="D17" s="1">
        <f>VLOOKUP(B17,'Rateio Litoral'!R:V,5,0)</f>
        <v>9</v>
      </c>
      <c r="E17" s="68">
        <f>VLOOKUP(B17,'Rateio Litoral'!R:U,4,0)</f>
        <v>359999.9993284893</v>
      </c>
      <c r="F17" s="56">
        <f>VLOOKUP(B17,'Rateio Litoral'!R:T,3,0)</f>
        <v>0.20665662694</v>
      </c>
    </row>
    <row r="18" spans="2:6" x14ac:dyDescent="0.25">
      <c r="B18" s="52">
        <v>245</v>
      </c>
      <c r="C18" s="52" t="s">
        <v>129</v>
      </c>
      <c r="D18" s="1">
        <f>VLOOKUP(B18,'Rateio Litoral'!R:V,5,0)</f>
        <v>4</v>
      </c>
      <c r="E18" s="68">
        <f>VLOOKUP(B18,'Rateio Litoral'!R:U,4,0)</f>
        <v>349999.99934617453</v>
      </c>
      <c r="F18" s="56">
        <f>VLOOKUP(B18,'Rateio Litoral'!R:T,3,0)</f>
        <v>0.20091616507999999</v>
      </c>
    </row>
    <row r="19" spans="2:6" x14ac:dyDescent="0.25">
      <c r="B19" s="52">
        <v>240</v>
      </c>
      <c r="C19" s="52" t="s">
        <v>98</v>
      </c>
      <c r="D19" s="1">
        <f>VLOOKUP(B19,'Rateio Litoral'!R:V,5,0)</f>
        <v>3</v>
      </c>
      <c r="E19" s="68">
        <f>VLOOKUP(B19,'Rateio Litoral'!R:U,4,0)</f>
        <v>139999.99973498579</v>
      </c>
      <c r="F19" s="56">
        <f>VLOOKUP(B19,'Rateio Litoral'!R:T,3,0)</f>
        <v>8.036646603E-2</v>
      </c>
    </row>
    <row r="20" spans="2:6" x14ac:dyDescent="0.25">
      <c r="B20" s="52">
        <v>252</v>
      </c>
      <c r="C20" s="52" t="s">
        <v>99</v>
      </c>
      <c r="D20" s="1">
        <f>VLOOKUP(B20,'Rateio Litoral'!R:V,5,0)</f>
        <v>3</v>
      </c>
      <c r="E20" s="68">
        <f>VLOOKUP(B20,'Rateio Litoral'!R:U,4,0)</f>
        <v>34999.999920681294</v>
      </c>
      <c r="F20" s="56">
        <f>VLOOKUP(B20,'Rateio Litoral'!R:T,3,0)</f>
        <v>2.0091616499999999E-2</v>
      </c>
    </row>
    <row r="21" spans="2:6" x14ac:dyDescent="0.25">
      <c r="B21" s="52">
        <v>258</v>
      </c>
      <c r="C21" s="52" t="s">
        <v>127</v>
      </c>
      <c r="D21" s="1">
        <f>VLOOKUP(B21,'Rateio Litoral'!R:V,5,0)</f>
        <v>2</v>
      </c>
      <c r="E21" s="68">
        <f>VLOOKUP(B21,'Rateio Litoral'!R:U,4,0)</f>
        <v>34999.999920681294</v>
      </c>
      <c r="F21" s="56">
        <f>VLOOKUP(B21,'Rateio Litoral'!R:T,3,0)</f>
        <v>2.0091616499999999E-2</v>
      </c>
    </row>
    <row r="22" spans="2:6" x14ac:dyDescent="0.25">
      <c r="B22" s="52">
        <v>254</v>
      </c>
      <c r="C22" s="1" t="s">
        <v>100</v>
      </c>
      <c r="D22" s="1">
        <f>VLOOKUP(B22,'Rateio Litoral'!R:V,5,0)</f>
        <v>3</v>
      </c>
      <c r="E22" s="68">
        <f>VLOOKUP(B22,'Rateio Litoral'!R:U,4,0)</f>
        <v>34999.999920681294</v>
      </c>
      <c r="F22" s="56">
        <f>VLOOKUP(B22,'Rateio Litoral'!R:T,3,0)</f>
        <v>2.0091616499999999E-2</v>
      </c>
    </row>
    <row r="23" spans="2:6" x14ac:dyDescent="0.25">
      <c r="B23" s="52">
        <v>256</v>
      </c>
      <c r="C23" s="52" t="s">
        <v>123</v>
      </c>
      <c r="D23" s="1">
        <f>VLOOKUP(B23,'Rateio Litoral'!R:V,5,0)</f>
        <v>3</v>
      </c>
      <c r="E23" s="68">
        <f>VLOOKUP(B23,'Rateio Litoral'!R:U,4,0)</f>
        <v>139999.99973498579</v>
      </c>
      <c r="F23" s="56">
        <f>VLOOKUP(B23,'Rateio Litoral'!R:T,3,0)</f>
        <v>8.036646603E-2</v>
      </c>
    </row>
    <row r="25" spans="2:6" x14ac:dyDescent="0.25">
      <c r="D25" s="53">
        <f>SUM(D3:D23)</f>
        <v>141</v>
      </c>
      <c r="E25" s="69">
        <f>SUM(E3:E23)</f>
        <v>3353018.5567383608</v>
      </c>
      <c r="F25" s="74">
        <f>SUM(F3:F23)</f>
        <v>2.0017105944100004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60"/>
  <sheetViews>
    <sheetView showGridLines="0" tabSelected="1" zoomScaleNormal="100" workbookViewId="0">
      <pane xSplit="3" ySplit="5" topLeftCell="D6" activePane="bottomRight" state="frozen"/>
      <selection activeCell="N24" sqref="N24"/>
      <selection pane="topRight" activeCell="N24" sqref="N24"/>
      <selection pane="bottomLeft" activeCell="N24" sqref="N24"/>
      <selection pane="bottomRight" activeCell="B3" sqref="B3"/>
    </sheetView>
  </sheetViews>
  <sheetFormatPr defaultRowHeight="12" x14ac:dyDescent="0.25"/>
  <cols>
    <col min="1" max="1" width="12.7109375" style="1" bestFit="1" customWidth="1"/>
    <col min="2" max="2" width="45.28515625" style="1" customWidth="1"/>
    <col min="3" max="3" width="3.85546875" style="6" customWidth="1"/>
    <col min="4" max="4" width="8" style="1" customWidth="1"/>
    <col min="5" max="5" width="7.7109375" style="1" customWidth="1"/>
    <col min="6" max="6" width="7.85546875" style="1" customWidth="1"/>
    <col min="7" max="7" width="13.7109375" style="1" bestFit="1" customWidth="1"/>
    <col min="8" max="8" width="8.7109375" style="1" customWidth="1"/>
    <col min="9" max="9" width="2.42578125" style="1" customWidth="1"/>
    <col min="10" max="10" width="8.42578125" style="1" customWidth="1"/>
    <col min="11" max="11" width="7.85546875" style="1" customWidth="1"/>
    <col min="12" max="12" width="7.42578125" style="1" customWidth="1"/>
    <col min="13" max="13" width="12.85546875" style="1" customWidth="1"/>
    <col min="14" max="14" width="5.140625" style="1" customWidth="1"/>
    <col min="15" max="15" width="2.5703125" style="1" customWidth="1"/>
    <col min="16" max="16" width="7" style="1" customWidth="1"/>
    <col min="17" max="17" width="8.5703125" style="1" customWidth="1"/>
    <col min="18" max="18" width="8" style="1" customWidth="1"/>
    <col min="19" max="19" width="13.42578125" style="1" bestFit="1" customWidth="1"/>
    <col min="20" max="20" width="4.5703125" style="1" customWidth="1"/>
    <col min="21" max="21" width="9.140625" style="1"/>
    <col min="22" max="22" width="12.28515625" style="1" bestFit="1" customWidth="1"/>
    <col min="23" max="181" width="9.140625" style="1"/>
    <col min="182" max="182" width="6.140625" style="1" customWidth="1"/>
    <col min="183" max="183" width="27.85546875" style="1" customWidth="1"/>
    <col min="184" max="185" width="0" style="1" hidden="1" customWidth="1"/>
    <col min="186" max="186" width="7.140625" style="1" customWidth="1"/>
    <col min="187" max="187" width="6" style="1" customWidth="1"/>
    <col min="188" max="188" width="10.5703125" style="1" customWidth="1"/>
    <col min="189" max="189" width="4.85546875" style="1" customWidth="1"/>
    <col min="190" max="193" width="0" style="1" hidden="1" customWidth="1"/>
    <col min="194" max="194" width="6.5703125" style="1" customWidth="1"/>
    <col min="195" max="195" width="6.140625" style="1" customWidth="1"/>
    <col min="196" max="196" width="10.5703125" style="1" customWidth="1"/>
    <col min="197" max="197" width="4.85546875" style="1" customWidth="1"/>
    <col min="198" max="199" width="0" style="1" hidden="1" customWidth="1"/>
    <col min="200" max="200" width="7.28515625" style="1" customWidth="1"/>
    <col min="201" max="201" width="9.42578125" style="1" bestFit="1" customWidth="1"/>
    <col min="202" max="202" width="10.42578125" style="1" customWidth="1"/>
    <col min="203" max="203" width="5.5703125" style="1" customWidth="1"/>
    <col min="204" max="204" width="0" style="1" hidden="1" customWidth="1"/>
    <col min="205" max="205" width="7.28515625" style="1" customWidth="1"/>
    <col min="206" max="206" width="6" style="1" customWidth="1"/>
    <col min="207" max="207" width="10.7109375" style="1" customWidth="1"/>
    <col min="208" max="208" width="5.5703125" style="1" customWidth="1"/>
    <col min="209" max="209" width="0" style="1" hidden="1" customWidth="1"/>
    <col min="210" max="210" width="7.28515625" style="1" customWidth="1"/>
    <col min="211" max="211" width="6.7109375" style="1" customWidth="1"/>
    <col min="212" max="212" width="10.7109375" style="1" customWidth="1"/>
    <col min="213" max="213" width="5.5703125" style="1" customWidth="1"/>
    <col min="214" max="214" width="0" style="1" hidden="1" customWidth="1"/>
    <col min="215" max="215" width="6.7109375" style="1" customWidth="1"/>
    <col min="216" max="216" width="6.42578125" style="1" customWidth="1"/>
    <col min="217" max="217" width="12.5703125" style="1" customWidth="1"/>
    <col min="218" max="218" width="6.140625" style="1" customWidth="1"/>
    <col min="219" max="219" width="0" style="1" hidden="1" customWidth="1"/>
    <col min="220" max="220" width="6.42578125" style="1" customWidth="1"/>
    <col min="221" max="221" width="6.28515625" style="1" customWidth="1"/>
    <col min="222" max="222" width="10.42578125" style="1" customWidth="1"/>
    <col min="223" max="223" width="6.5703125" style="1" customWidth="1"/>
    <col min="224" max="224" width="0" style="1" hidden="1" customWidth="1"/>
    <col min="225" max="226" width="7" style="1" customWidth="1"/>
    <col min="227" max="227" width="10.7109375" style="1" customWidth="1"/>
    <col min="228" max="228" width="5.85546875" style="1" customWidth="1"/>
    <col min="229" max="229" width="0" style="1" hidden="1" customWidth="1"/>
    <col min="230" max="230" width="6.42578125" style="1" customWidth="1"/>
    <col min="231" max="231" width="7.140625" style="1" customWidth="1"/>
    <col min="232" max="232" width="10.28515625" style="1" customWidth="1"/>
    <col min="233" max="233" width="5.5703125" style="1" customWidth="1"/>
    <col min="234" max="234" width="0" style="1" hidden="1" customWidth="1"/>
    <col min="235" max="235" width="6.42578125" style="1" customWidth="1"/>
    <col min="236" max="236" width="6.7109375" style="1" customWidth="1"/>
    <col min="237" max="237" width="10.28515625" style="1" customWidth="1"/>
    <col min="238" max="238" width="5.85546875" style="1" customWidth="1"/>
    <col min="239" max="239" width="0" style="1" hidden="1" customWidth="1"/>
    <col min="240" max="240" width="6.42578125" style="1" customWidth="1"/>
    <col min="241" max="241" width="6.7109375" style="1" customWidth="1"/>
    <col min="242" max="242" width="10.5703125" style="1" customWidth="1"/>
    <col min="243" max="243" width="6.140625" style="1" customWidth="1"/>
    <col min="244" max="244" width="0" style="1" hidden="1" customWidth="1"/>
    <col min="245" max="245" width="6" style="1" customWidth="1"/>
    <col min="246" max="246" width="7" style="1" customWidth="1"/>
    <col min="247" max="247" width="10.28515625" style="1" customWidth="1"/>
    <col min="248" max="248" width="6.5703125" style="1" customWidth="1"/>
    <col min="249" max="249" width="9.140625" style="1"/>
    <col min="250" max="250" width="11" style="1" bestFit="1" customWidth="1"/>
    <col min="251" max="437" width="9.140625" style="1"/>
    <col min="438" max="438" width="6.140625" style="1" customWidth="1"/>
    <col min="439" max="439" width="27.85546875" style="1" customWidth="1"/>
    <col min="440" max="441" width="0" style="1" hidden="1" customWidth="1"/>
    <col min="442" max="442" width="7.140625" style="1" customWidth="1"/>
    <col min="443" max="443" width="6" style="1" customWidth="1"/>
    <col min="444" max="444" width="10.5703125" style="1" customWidth="1"/>
    <col min="445" max="445" width="4.85546875" style="1" customWidth="1"/>
    <col min="446" max="449" width="0" style="1" hidden="1" customWidth="1"/>
    <col min="450" max="450" width="6.5703125" style="1" customWidth="1"/>
    <col min="451" max="451" width="6.140625" style="1" customWidth="1"/>
    <col min="452" max="452" width="10.5703125" style="1" customWidth="1"/>
    <col min="453" max="453" width="4.85546875" style="1" customWidth="1"/>
    <col min="454" max="455" width="0" style="1" hidden="1" customWidth="1"/>
    <col min="456" max="456" width="7.28515625" style="1" customWidth="1"/>
    <col min="457" max="457" width="9.42578125" style="1" bestFit="1" customWidth="1"/>
    <col min="458" max="458" width="10.42578125" style="1" customWidth="1"/>
    <col min="459" max="459" width="5.5703125" style="1" customWidth="1"/>
    <col min="460" max="460" width="0" style="1" hidden="1" customWidth="1"/>
    <col min="461" max="461" width="7.28515625" style="1" customWidth="1"/>
    <col min="462" max="462" width="6" style="1" customWidth="1"/>
    <col min="463" max="463" width="10.7109375" style="1" customWidth="1"/>
    <col min="464" max="464" width="5.5703125" style="1" customWidth="1"/>
    <col min="465" max="465" width="0" style="1" hidden="1" customWidth="1"/>
    <col min="466" max="466" width="7.28515625" style="1" customWidth="1"/>
    <col min="467" max="467" width="6.7109375" style="1" customWidth="1"/>
    <col min="468" max="468" width="10.7109375" style="1" customWidth="1"/>
    <col min="469" max="469" width="5.5703125" style="1" customWidth="1"/>
    <col min="470" max="470" width="0" style="1" hidden="1" customWidth="1"/>
    <col min="471" max="471" width="6.7109375" style="1" customWidth="1"/>
    <col min="472" max="472" width="6.42578125" style="1" customWidth="1"/>
    <col min="473" max="473" width="12.5703125" style="1" customWidth="1"/>
    <col min="474" max="474" width="6.140625" style="1" customWidth="1"/>
    <col min="475" max="475" width="0" style="1" hidden="1" customWidth="1"/>
    <col min="476" max="476" width="6.42578125" style="1" customWidth="1"/>
    <col min="477" max="477" width="6.28515625" style="1" customWidth="1"/>
    <col min="478" max="478" width="10.42578125" style="1" customWidth="1"/>
    <col min="479" max="479" width="6.5703125" style="1" customWidth="1"/>
    <col min="480" max="480" width="0" style="1" hidden="1" customWidth="1"/>
    <col min="481" max="482" width="7" style="1" customWidth="1"/>
    <col min="483" max="483" width="10.7109375" style="1" customWidth="1"/>
    <col min="484" max="484" width="5.85546875" style="1" customWidth="1"/>
    <col min="485" max="485" width="0" style="1" hidden="1" customWidth="1"/>
    <col min="486" max="486" width="6.42578125" style="1" customWidth="1"/>
    <col min="487" max="487" width="7.140625" style="1" customWidth="1"/>
    <col min="488" max="488" width="10.28515625" style="1" customWidth="1"/>
    <col min="489" max="489" width="5.5703125" style="1" customWidth="1"/>
    <col min="490" max="490" width="0" style="1" hidden="1" customWidth="1"/>
    <col min="491" max="491" width="6.42578125" style="1" customWidth="1"/>
    <col min="492" max="492" width="6.7109375" style="1" customWidth="1"/>
    <col min="493" max="493" width="10.28515625" style="1" customWidth="1"/>
    <col min="494" max="494" width="5.85546875" style="1" customWidth="1"/>
    <col min="495" max="495" width="0" style="1" hidden="1" customWidth="1"/>
    <col min="496" max="496" width="6.42578125" style="1" customWidth="1"/>
    <col min="497" max="497" width="6.7109375" style="1" customWidth="1"/>
    <col min="498" max="498" width="10.5703125" style="1" customWidth="1"/>
    <col min="499" max="499" width="6.140625" style="1" customWidth="1"/>
    <col min="500" max="500" width="0" style="1" hidden="1" customWidth="1"/>
    <col min="501" max="501" width="6" style="1" customWidth="1"/>
    <col min="502" max="502" width="7" style="1" customWidth="1"/>
    <col min="503" max="503" width="10.28515625" style="1" customWidth="1"/>
    <col min="504" max="504" width="6.5703125" style="1" customWidth="1"/>
    <col min="505" max="505" width="9.140625" style="1"/>
    <col min="506" max="506" width="11" style="1" bestFit="1" customWidth="1"/>
    <col min="507" max="693" width="9.140625" style="1"/>
    <col min="694" max="694" width="6.140625" style="1" customWidth="1"/>
    <col min="695" max="695" width="27.85546875" style="1" customWidth="1"/>
    <col min="696" max="697" width="0" style="1" hidden="1" customWidth="1"/>
    <col min="698" max="698" width="7.140625" style="1" customWidth="1"/>
    <col min="699" max="699" width="6" style="1" customWidth="1"/>
    <col min="700" max="700" width="10.5703125" style="1" customWidth="1"/>
    <col min="701" max="701" width="4.85546875" style="1" customWidth="1"/>
    <col min="702" max="705" width="0" style="1" hidden="1" customWidth="1"/>
    <col min="706" max="706" width="6.5703125" style="1" customWidth="1"/>
    <col min="707" max="707" width="6.140625" style="1" customWidth="1"/>
    <col min="708" max="708" width="10.5703125" style="1" customWidth="1"/>
    <col min="709" max="709" width="4.85546875" style="1" customWidth="1"/>
    <col min="710" max="711" width="0" style="1" hidden="1" customWidth="1"/>
    <col min="712" max="712" width="7.28515625" style="1" customWidth="1"/>
    <col min="713" max="713" width="9.42578125" style="1" bestFit="1" customWidth="1"/>
    <col min="714" max="714" width="10.42578125" style="1" customWidth="1"/>
    <col min="715" max="715" width="5.5703125" style="1" customWidth="1"/>
    <col min="716" max="716" width="0" style="1" hidden="1" customWidth="1"/>
    <col min="717" max="717" width="7.28515625" style="1" customWidth="1"/>
    <col min="718" max="718" width="6" style="1" customWidth="1"/>
    <col min="719" max="719" width="10.7109375" style="1" customWidth="1"/>
    <col min="720" max="720" width="5.5703125" style="1" customWidth="1"/>
    <col min="721" max="721" width="0" style="1" hidden="1" customWidth="1"/>
    <col min="722" max="722" width="7.28515625" style="1" customWidth="1"/>
    <col min="723" max="723" width="6.7109375" style="1" customWidth="1"/>
    <col min="724" max="724" width="10.7109375" style="1" customWidth="1"/>
    <col min="725" max="725" width="5.5703125" style="1" customWidth="1"/>
    <col min="726" max="726" width="0" style="1" hidden="1" customWidth="1"/>
    <col min="727" max="727" width="6.7109375" style="1" customWidth="1"/>
    <col min="728" max="728" width="6.42578125" style="1" customWidth="1"/>
    <col min="729" max="729" width="12.5703125" style="1" customWidth="1"/>
    <col min="730" max="730" width="6.140625" style="1" customWidth="1"/>
    <col min="731" max="731" width="0" style="1" hidden="1" customWidth="1"/>
    <col min="732" max="732" width="6.42578125" style="1" customWidth="1"/>
    <col min="733" max="733" width="6.28515625" style="1" customWidth="1"/>
    <col min="734" max="734" width="10.42578125" style="1" customWidth="1"/>
    <col min="735" max="735" width="6.5703125" style="1" customWidth="1"/>
    <col min="736" max="736" width="0" style="1" hidden="1" customWidth="1"/>
    <col min="737" max="738" width="7" style="1" customWidth="1"/>
    <col min="739" max="739" width="10.7109375" style="1" customWidth="1"/>
    <col min="740" max="740" width="5.85546875" style="1" customWidth="1"/>
    <col min="741" max="741" width="0" style="1" hidden="1" customWidth="1"/>
    <col min="742" max="742" width="6.42578125" style="1" customWidth="1"/>
    <col min="743" max="743" width="7.140625" style="1" customWidth="1"/>
    <col min="744" max="744" width="10.28515625" style="1" customWidth="1"/>
    <col min="745" max="745" width="5.5703125" style="1" customWidth="1"/>
    <col min="746" max="746" width="0" style="1" hidden="1" customWidth="1"/>
    <col min="747" max="747" width="6.42578125" style="1" customWidth="1"/>
    <col min="748" max="748" width="6.7109375" style="1" customWidth="1"/>
    <col min="749" max="749" width="10.28515625" style="1" customWidth="1"/>
    <col min="750" max="750" width="5.85546875" style="1" customWidth="1"/>
    <col min="751" max="751" width="0" style="1" hidden="1" customWidth="1"/>
    <col min="752" max="752" width="6.42578125" style="1" customWidth="1"/>
    <col min="753" max="753" width="6.7109375" style="1" customWidth="1"/>
    <col min="754" max="754" width="10.5703125" style="1" customWidth="1"/>
    <col min="755" max="755" width="6.140625" style="1" customWidth="1"/>
    <col min="756" max="756" width="0" style="1" hidden="1" customWidth="1"/>
    <col min="757" max="757" width="6" style="1" customWidth="1"/>
    <col min="758" max="758" width="7" style="1" customWidth="1"/>
    <col min="759" max="759" width="10.28515625" style="1" customWidth="1"/>
    <col min="760" max="760" width="6.5703125" style="1" customWidth="1"/>
    <col min="761" max="761" width="9.140625" style="1"/>
    <col min="762" max="762" width="11" style="1" bestFit="1" customWidth="1"/>
    <col min="763" max="949" width="9.140625" style="1"/>
    <col min="950" max="950" width="6.140625" style="1" customWidth="1"/>
    <col min="951" max="951" width="27.85546875" style="1" customWidth="1"/>
    <col min="952" max="953" width="0" style="1" hidden="1" customWidth="1"/>
    <col min="954" max="954" width="7.140625" style="1" customWidth="1"/>
    <col min="955" max="955" width="6" style="1" customWidth="1"/>
    <col min="956" max="956" width="10.5703125" style="1" customWidth="1"/>
    <col min="957" max="957" width="4.85546875" style="1" customWidth="1"/>
    <col min="958" max="961" width="0" style="1" hidden="1" customWidth="1"/>
    <col min="962" max="962" width="6.5703125" style="1" customWidth="1"/>
    <col min="963" max="963" width="6.140625" style="1" customWidth="1"/>
    <col min="964" max="964" width="10.5703125" style="1" customWidth="1"/>
    <col min="965" max="965" width="4.85546875" style="1" customWidth="1"/>
    <col min="966" max="967" width="0" style="1" hidden="1" customWidth="1"/>
    <col min="968" max="968" width="7.28515625" style="1" customWidth="1"/>
    <col min="969" max="969" width="9.42578125" style="1" bestFit="1" customWidth="1"/>
    <col min="970" max="970" width="10.42578125" style="1" customWidth="1"/>
    <col min="971" max="971" width="5.5703125" style="1" customWidth="1"/>
    <col min="972" max="972" width="0" style="1" hidden="1" customWidth="1"/>
    <col min="973" max="973" width="7.28515625" style="1" customWidth="1"/>
    <col min="974" max="974" width="6" style="1" customWidth="1"/>
    <col min="975" max="975" width="10.7109375" style="1" customWidth="1"/>
    <col min="976" max="976" width="5.5703125" style="1" customWidth="1"/>
    <col min="977" max="977" width="0" style="1" hidden="1" customWidth="1"/>
    <col min="978" max="978" width="7.28515625" style="1" customWidth="1"/>
    <col min="979" max="979" width="6.7109375" style="1" customWidth="1"/>
    <col min="980" max="980" width="10.7109375" style="1" customWidth="1"/>
    <col min="981" max="981" width="5.5703125" style="1" customWidth="1"/>
    <col min="982" max="982" width="0" style="1" hidden="1" customWidth="1"/>
    <col min="983" max="983" width="6.7109375" style="1" customWidth="1"/>
    <col min="984" max="984" width="6.42578125" style="1" customWidth="1"/>
    <col min="985" max="985" width="12.5703125" style="1" customWidth="1"/>
    <col min="986" max="986" width="6.140625" style="1" customWidth="1"/>
    <col min="987" max="987" width="0" style="1" hidden="1" customWidth="1"/>
    <col min="988" max="988" width="6.42578125" style="1" customWidth="1"/>
    <col min="989" max="989" width="6.28515625" style="1" customWidth="1"/>
    <col min="990" max="990" width="10.42578125" style="1" customWidth="1"/>
    <col min="991" max="991" width="6.5703125" style="1" customWidth="1"/>
    <col min="992" max="992" width="0" style="1" hidden="1" customWidth="1"/>
    <col min="993" max="994" width="7" style="1" customWidth="1"/>
    <col min="995" max="995" width="10.7109375" style="1" customWidth="1"/>
    <col min="996" max="996" width="5.85546875" style="1" customWidth="1"/>
    <col min="997" max="997" width="0" style="1" hidden="1" customWidth="1"/>
    <col min="998" max="998" width="6.42578125" style="1" customWidth="1"/>
    <col min="999" max="999" width="7.140625" style="1" customWidth="1"/>
    <col min="1000" max="1000" width="10.28515625" style="1" customWidth="1"/>
    <col min="1001" max="1001" width="5.5703125" style="1" customWidth="1"/>
    <col min="1002" max="1002" width="0" style="1" hidden="1" customWidth="1"/>
    <col min="1003" max="1003" width="6.42578125" style="1" customWidth="1"/>
    <col min="1004" max="1004" width="6.7109375" style="1" customWidth="1"/>
    <col min="1005" max="1005" width="10.28515625" style="1" customWidth="1"/>
    <col min="1006" max="1006" width="5.85546875" style="1" customWidth="1"/>
    <col min="1007" max="1007" width="0" style="1" hidden="1" customWidth="1"/>
    <col min="1008" max="1008" width="6.42578125" style="1" customWidth="1"/>
    <col min="1009" max="1009" width="6.7109375" style="1" customWidth="1"/>
    <col min="1010" max="1010" width="10.5703125" style="1" customWidth="1"/>
    <col min="1011" max="1011" width="6.140625" style="1" customWidth="1"/>
    <col min="1012" max="1012" width="0" style="1" hidden="1" customWidth="1"/>
    <col min="1013" max="1013" width="6" style="1" customWidth="1"/>
    <col min="1014" max="1014" width="7" style="1" customWidth="1"/>
    <col min="1015" max="1015" width="10.28515625" style="1" customWidth="1"/>
    <col min="1016" max="1016" width="6.5703125" style="1" customWidth="1"/>
    <col min="1017" max="1017" width="9.140625" style="1"/>
    <col min="1018" max="1018" width="11" style="1" bestFit="1" customWidth="1"/>
    <col min="1019" max="1205" width="9.140625" style="1"/>
    <col min="1206" max="1206" width="6.140625" style="1" customWidth="1"/>
    <col min="1207" max="1207" width="27.85546875" style="1" customWidth="1"/>
    <col min="1208" max="1209" width="0" style="1" hidden="1" customWidth="1"/>
    <col min="1210" max="1210" width="7.140625" style="1" customWidth="1"/>
    <col min="1211" max="1211" width="6" style="1" customWidth="1"/>
    <col min="1212" max="1212" width="10.5703125" style="1" customWidth="1"/>
    <col min="1213" max="1213" width="4.85546875" style="1" customWidth="1"/>
    <col min="1214" max="1217" width="0" style="1" hidden="1" customWidth="1"/>
    <col min="1218" max="1218" width="6.5703125" style="1" customWidth="1"/>
    <col min="1219" max="1219" width="6.140625" style="1" customWidth="1"/>
    <col min="1220" max="1220" width="10.5703125" style="1" customWidth="1"/>
    <col min="1221" max="1221" width="4.85546875" style="1" customWidth="1"/>
    <col min="1222" max="1223" width="0" style="1" hidden="1" customWidth="1"/>
    <col min="1224" max="1224" width="7.28515625" style="1" customWidth="1"/>
    <col min="1225" max="1225" width="9.42578125" style="1" bestFit="1" customWidth="1"/>
    <col min="1226" max="1226" width="10.42578125" style="1" customWidth="1"/>
    <col min="1227" max="1227" width="5.5703125" style="1" customWidth="1"/>
    <col min="1228" max="1228" width="0" style="1" hidden="1" customWidth="1"/>
    <col min="1229" max="1229" width="7.28515625" style="1" customWidth="1"/>
    <col min="1230" max="1230" width="6" style="1" customWidth="1"/>
    <col min="1231" max="1231" width="10.7109375" style="1" customWidth="1"/>
    <col min="1232" max="1232" width="5.5703125" style="1" customWidth="1"/>
    <col min="1233" max="1233" width="0" style="1" hidden="1" customWidth="1"/>
    <col min="1234" max="1234" width="7.28515625" style="1" customWidth="1"/>
    <col min="1235" max="1235" width="6.7109375" style="1" customWidth="1"/>
    <col min="1236" max="1236" width="10.7109375" style="1" customWidth="1"/>
    <col min="1237" max="1237" width="5.5703125" style="1" customWidth="1"/>
    <col min="1238" max="1238" width="0" style="1" hidden="1" customWidth="1"/>
    <col min="1239" max="1239" width="6.7109375" style="1" customWidth="1"/>
    <col min="1240" max="1240" width="6.42578125" style="1" customWidth="1"/>
    <col min="1241" max="1241" width="12.5703125" style="1" customWidth="1"/>
    <col min="1242" max="1242" width="6.140625" style="1" customWidth="1"/>
    <col min="1243" max="1243" width="0" style="1" hidden="1" customWidth="1"/>
    <col min="1244" max="1244" width="6.42578125" style="1" customWidth="1"/>
    <col min="1245" max="1245" width="6.28515625" style="1" customWidth="1"/>
    <col min="1246" max="1246" width="10.42578125" style="1" customWidth="1"/>
    <col min="1247" max="1247" width="6.5703125" style="1" customWidth="1"/>
    <col min="1248" max="1248" width="0" style="1" hidden="1" customWidth="1"/>
    <col min="1249" max="1250" width="7" style="1" customWidth="1"/>
    <col min="1251" max="1251" width="10.7109375" style="1" customWidth="1"/>
    <col min="1252" max="1252" width="5.85546875" style="1" customWidth="1"/>
    <col min="1253" max="1253" width="0" style="1" hidden="1" customWidth="1"/>
    <col min="1254" max="1254" width="6.42578125" style="1" customWidth="1"/>
    <col min="1255" max="1255" width="7.140625" style="1" customWidth="1"/>
    <col min="1256" max="1256" width="10.28515625" style="1" customWidth="1"/>
    <col min="1257" max="1257" width="5.5703125" style="1" customWidth="1"/>
    <col min="1258" max="1258" width="0" style="1" hidden="1" customWidth="1"/>
    <col min="1259" max="1259" width="6.42578125" style="1" customWidth="1"/>
    <col min="1260" max="1260" width="6.7109375" style="1" customWidth="1"/>
    <col min="1261" max="1261" width="10.28515625" style="1" customWidth="1"/>
    <col min="1262" max="1262" width="5.85546875" style="1" customWidth="1"/>
    <col min="1263" max="1263" width="0" style="1" hidden="1" customWidth="1"/>
    <col min="1264" max="1264" width="6.42578125" style="1" customWidth="1"/>
    <col min="1265" max="1265" width="6.7109375" style="1" customWidth="1"/>
    <col min="1266" max="1266" width="10.5703125" style="1" customWidth="1"/>
    <col min="1267" max="1267" width="6.140625" style="1" customWidth="1"/>
    <col min="1268" max="1268" width="0" style="1" hidden="1" customWidth="1"/>
    <col min="1269" max="1269" width="6" style="1" customWidth="1"/>
    <col min="1270" max="1270" width="7" style="1" customWidth="1"/>
    <col min="1271" max="1271" width="10.28515625" style="1" customWidth="1"/>
    <col min="1272" max="1272" width="6.5703125" style="1" customWidth="1"/>
    <col min="1273" max="1273" width="9.140625" style="1"/>
    <col min="1274" max="1274" width="11" style="1" bestFit="1" customWidth="1"/>
    <col min="1275" max="1461" width="9.140625" style="1"/>
    <col min="1462" max="1462" width="6.140625" style="1" customWidth="1"/>
    <col min="1463" max="1463" width="27.85546875" style="1" customWidth="1"/>
    <col min="1464" max="1465" width="0" style="1" hidden="1" customWidth="1"/>
    <col min="1466" max="1466" width="7.140625" style="1" customWidth="1"/>
    <col min="1467" max="1467" width="6" style="1" customWidth="1"/>
    <col min="1468" max="1468" width="10.5703125" style="1" customWidth="1"/>
    <col min="1469" max="1469" width="4.85546875" style="1" customWidth="1"/>
    <col min="1470" max="1473" width="0" style="1" hidden="1" customWidth="1"/>
    <col min="1474" max="1474" width="6.5703125" style="1" customWidth="1"/>
    <col min="1475" max="1475" width="6.140625" style="1" customWidth="1"/>
    <col min="1476" max="1476" width="10.5703125" style="1" customWidth="1"/>
    <col min="1477" max="1477" width="4.85546875" style="1" customWidth="1"/>
    <col min="1478" max="1479" width="0" style="1" hidden="1" customWidth="1"/>
    <col min="1480" max="1480" width="7.28515625" style="1" customWidth="1"/>
    <col min="1481" max="1481" width="9.42578125" style="1" bestFit="1" customWidth="1"/>
    <col min="1482" max="1482" width="10.42578125" style="1" customWidth="1"/>
    <col min="1483" max="1483" width="5.5703125" style="1" customWidth="1"/>
    <col min="1484" max="1484" width="0" style="1" hidden="1" customWidth="1"/>
    <col min="1485" max="1485" width="7.28515625" style="1" customWidth="1"/>
    <col min="1486" max="1486" width="6" style="1" customWidth="1"/>
    <col min="1487" max="1487" width="10.7109375" style="1" customWidth="1"/>
    <col min="1488" max="1488" width="5.5703125" style="1" customWidth="1"/>
    <col min="1489" max="1489" width="0" style="1" hidden="1" customWidth="1"/>
    <col min="1490" max="1490" width="7.28515625" style="1" customWidth="1"/>
    <col min="1491" max="1491" width="6.7109375" style="1" customWidth="1"/>
    <col min="1492" max="1492" width="10.7109375" style="1" customWidth="1"/>
    <col min="1493" max="1493" width="5.5703125" style="1" customWidth="1"/>
    <col min="1494" max="1494" width="0" style="1" hidden="1" customWidth="1"/>
    <col min="1495" max="1495" width="6.7109375" style="1" customWidth="1"/>
    <col min="1496" max="1496" width="6.42578125" style="1" customWidth="1"/>
    <col min="1497" max="1497" width="12.5703125" style="1" customWidth="1"/>
    <col min="1498" max="1498" width="6.140625" style="1" customWidth="1"/>
    <col min="1499" max="1499" width="0" style="1" hidden="1" customWidth="1"/>
    <col min="1500" max="1500" width="6.42578125" style="1" customWidth="1"/>
    <col min="1501" max="1501" width="6.28515625" style="1" customWidth="1"/>
    <col min="1502" max="1502" width="10.42578125" style="1" customWidth="1"/>
    <col min="1503" max="1503" width="6.5703125" style="1" customWidth="1"/>
    <col min="1504" max="1504" width="0" style="1" hidden="1" customWidth="1"/>
    <col min="1505" max="1506" width="7" style="1" customWidth="1"/>
    <col min="1507" max="1507" width="10.7109375" style="1" customWidth="1"/>
    <col min="1508" max="1508" width="5.85546875" style="1" customWidth="1"/>
    <col min="1509" max="1509" width="0" style="1" hidden="1" customWidth="1"/>
    <col min="1510" max="1510" width="6.42578125" style="1" customWidth="1"/>
    <col min="1511" max="1511" width="7.140625" style="1" customWidth="1"/>
    <col min="1512" max="1512" width="10.28515625" style="1" customWidth="1"/>
    <col min="1513" max="1513" width="5.5703125" style="1" customWidth="1"/>
    <col min="1514" max="1514" width="0" style="1" hidden="1" customWidth="1"/>
    <col min="1515" max="1515" width="6.42578125" style="1" customWidth="1"/>
    <col min="1516" max="1516" width="6.7109375" style="1" customWidth="1"/>
    <col min="1517" max="1517" width="10.28515625" style="1" customWidth="1"/>
    <col min="1518" max="1518" width="5.85546875" style="1" customWidth="1"/>
    <col min="1519" max="1519" width="0" style="1" hidden="1" customWidth="1"/>
    <col min="1520" max="1520" width="6.42578125" style="1" customWidth="1"/>
    <col min="1521" max="1521" width="6.7109375" style="1" customWidth="1"/>
    <col min="1522" max="1522" width="10.5703125" style="1" customWidth="1"/>
    <col min="1523" max="1523" width="6.140625" style="1" customWidth="1"/>
    <col min="1524" max="1524" width="0" style="1" hidden="1" customWidth="1"/>
    <col min="1525" max="1525" width="6" style="1" customWidth="1"/>
    <col min="1526" max="1526" width="7" style="1" customWidth="1"/>
    <col min="1527" max="1527" width="10.28515625" style="1" customWidth="1"/>
    <col min="1528" max="1528" width="6.5703125" style="1" customWidth="1"/>
    <col min="1529" max="1529" width="9.140625" style="1"/>
    <col min="1530" max="1530" width="11" style="1" bestFit="1" customWidth="1"/>
    <col min="1531" max="1717" width="9.140625" style="1"/>
    <col min="1718" max="1718" width="6.140625" style="1" customWidth="1"/>
    <col min="1719" max="1719" width="27.85546875" style="1" customWidth="1"/>
    <col min="1720" max="1721" width="0" style="1" hidden="1" customWidth="1"/>
    <col min="1722" max="1722" width="7.140625" style="1" customWidth="1"/>
    <col min="1723" max="1723" width="6" style="1" customWidth="1"/>
    <col min="1724" max="1724" width="10.5703125" style="1" customWidth="1"/>
    <col min="1725" max="1725" width="4.85546875" style="1" customWidth="1"/>
    <col min="1726" max="1729" width="0" style="1" hidden="1" customWidth="1"/>
    <col min="1730" max="1730" width="6.5703125" style="1" customWidth="1"/>
    <col min="1731" max="1731" width="6.140625" style="1" customWidth="1"/>
    <col min="1732" max="1732" width="10.5703125" style="1" customWidth="1"/>
    <col min="1733" max="1733" width="4.85546875" style="1" customWidth="1"/>
    <col min="1734" max="1735" width="0" style="1" hidden="1" customWidth="1"/>
    <col min="1736" max="1736" width="7.28515625" style="1" customWidth="1"/>
    <col min="1737" max="1737" width="9.42578125" style="1" bestFit="1" customWidth="1"/>
    <col min="1738" max="1738" width="10.42578125" style="1" customWidth="1"/>
    <col min="1739" max="1739" width="5.5703125" style="1" customWidth="1"/>
    <col min="1740" max="1740" width="0" style="1" hidden="1" customWidth="1"/>
    <col min="1741" max="1741" width="7.28515625" style="1" customWidth="1"/>
    <col min="1742" max="1742" width="6" style="1" customWidth="1"/>
    <col min="1743" max="1743" width="10.7109375" style="1" customWidth="1"/>
    <col min="1744" max="1744" width="5.5703125" style="1" customWidth="1"/>
    <col min="1745" max="1745" width="0" style="1" hidden="1" customWidth="1"/>
    <col min="1746" max="1746" width="7.28515625" style="1" customWidth="1"/>
    <col min="1747" max="1747" width="6.7109375" style="1" customWidth="1"/>
    <col min="1748" max="1748" width="10.7109375" style="1" customWidth="1"/>
    <col min="1749" max="1749" width="5.5703125" style="1" customWidth="1"/>
    <col min="1750" max="1750" width="0" style="1" hidden="1" customWidth="1"/>
    <col min="1751" max="1751" width="6.7109375" style="1" customWidth="1"/>
    <col min="1752" max="1752" width="6.42578125" style="1" customWidth="1"/>
    <col min="1753" max="1753" width="12.5703125" style="1" customWidth="1"/>
    <col min="1754" max="1754" width="6.140625" style="1" customWidth="1"/>
    <col min="1755" max="1755" width="0" style="1" hidden="1" customWidth="1"/>
    <col min="1756" max="1756" width="6.42578125" style="1" customWidth="1"/>
    <col min="1757" max="1757" width="6.28515625" style="1" customWidth="1"/>
    <col min="1758" max="1758" width="10.42578125" style="1" customWidth="1"/>
    <col min="1759" max="1759" width="6.5703125" style="1" customWidth="1"/>
    <col min="1760" max="1760" width="0" style="1" hidden="1" customWidth="1"/>
    <col min="1761" max="1762" width="7" style="1" customWidth="1"/>
    <col min="1763" max="1763" width="10.7109375" style="1" customWidth="1"/>
    <col min="1764" max="1764" width="5.85546875" style="1" customWidth="1"/>
    <col min="1765" max="1765" width="0" style="1" hidden="1" customWidth="1"/>
    <col min="1766" max="1766" width="6.42578125" style="1" customWidth="1"/>
    <col min="1767" max="1767" width="7.140625" style="1" customWidth="1"/>
    <col min="1768" max="1768" width="10.28515625" style="1" customWidth="1"/>
    <col min="1769" max="1769" width="5.5703125" style="1" customWidth="1"/>
    <col min="1770" max="1770" width="0" style="1" hidden="1" customWidth="1"/>
    <col min="1771" max="1771" width="6.42578125" style="1" customWidth="1"/>
    <col min="1772" max="1772" width="6.7109375" style="1" customWidth="1"/>
    <col min="1773" max="1773" width="10.28515625" style="1" customWidth="1"/>
    <col min="1774" max="1774" width="5.85546875" style="1" customWidth="1"/>
    <col min="1775" max="1775" width="0" style="1" hidden="1" customWidth="1"/>
    <col min="1776" max="1776" width="6.42578125" style="1" customWidth="1"/>
    <col min="1777" max="1777" width="6.7109375" style="1" customWidth="1"/>
    <col min="1778" max="1778" width="10.5703125" style="1" customWidth="1"/>
    <col min="1779" max="1779" width="6.140625" style="1" customWidth="1"/>
    <col min="1780" max="1780" width="0" style="1" hidden="1" customWidth="1"/>
    <col min="1781" max="1781" width="6" style="1" customWidth="1"/>
    <col min="1782" max="1782" width="7" style="1" customWidth="1"/>
    <col min="1783" max="1783" width="10.28515625" style="1" customWidth="1"/>
    <col min="1784" max="1784" width="6.5703125" style="1" customWidth="1"/>
    <col min="1785" max="1785" width="9.140625" style="1"/>
    <col min="1786" max="1786" width="11" style="1" bestFit="1" customWidth="1"/>
    <col min="1787" max="1973" width="9.140625" style="1"/>
    <col min="1974" max="1974" width="6.140625" style="1" customWidth="1"/>
    <col min="1975" max="1975" width="27.85546875" style="1" customWidth="1"/>
    <col min="1976" max="1977" width="0" style="1" hidden="1" customWidth="1"/>
    <col min="1978" max="1978" width="7.140625" style="1" customWidth="1"/>
    <col min="1979" max="1979" width="6" style="1" customWidth="1"/>
    <col min="1980" max="1980" width="10.5703125" style="1" customWidth="1"/>
    <col min="1981" max="1981" width="4.85546875" style="1" customWidth="1"/>
    <col min="1982" max="1985" width="0" style="1" hidden="1" customWidth="1"/>
    <col min="1986" max="1986" width="6.5703125" style="1" customWidth="1"/>
    <col min="1987" max="1987" width="6.140625" style="1" customWidth="1"/>
    <col min="1988" max="1988" width="10.5703125" style="1" customWidth="1"/>
    <col min="1989" max="1989" width="4.85546875" style="1" customWidth="1"/>
    <col min="1990" max="1991" width="0" style="1" hidden="1" customWidth="1"/>
    <col min="1992" max="1992" width="7.28515625" style="1" customWidth="1"/>
    <col min="1993" max="1993" width="9.42578125" style="1" bestFit="1" customWidth="1"/>
    <col min="1994" max="1994" width="10.42578125" style="1" customWidth="1"/>
    <col min="1995" max="1995" width="5.5703125" style="1" customWidth="1"/>
    <col min="1996" max="1996" width="0" style="1" hidden="1" customWidth="1"/>
    <col min="1997" max="1997" width="7.28515625" style="1" customWidth="1"/>
    <col min="1998" max="1998" width="6" style="1" customWidth="1"/>
    <col min="1999" max="1999" width="10.7109375" style="1" customWidth="1"/>
    <col min="2000" max="2000" width="5.5703125" style="1" customWidth="1"/>
    <col min="2001" max="2001" width="0" style="1" hidden="1" customWidth="1"/>
    <col min="2002" max="2002" width="7.28515625" style="1" customWidth="1"/>
    <col min="2003" max="2003" width="6.7109375" style="1" customWidth="1"/>
    <col min="2004" max="2004" width="10.7109375" style="1" customWidth="1"/>
    <col min="2005" max="2005" width="5.5703125" style="1" customWidth="1"/>
    <col min="2006" max="2006" width="0" style="1" hidden="1" customWidth="1"/>
    <col min="2007" max="2007" width="6.7109375" style="1" customWidth="1"/>
    <col min="2008" max="2008" width="6.42578125" style="1" customWidth="1"/>
    <col min="2009" max="2009" width="12.5703125" style="1" customWidth="1"/>
    <col min="2010" max="2010" width="6.140625" style="1" customWidth="1"/>
    <col min="2011" max="2011" width="0" style="1" hidden="1" customWidth="1"/>
    <col min="2012" max="2012" width="6.42578125" style="1" customWidth="1"/>
    <col min="2013" max="2013" width="6.28515625" style="1" customWidth="1"/>
    <col min="2014" max="2014" width="10.42578125" style="1" customWidth="1"/>
    <col min="2015" max="2015" width="6.5703125" style="1" customWidth="1"/>
    <col min="2016" max="2016" width="0" style="1" hidden="1" customWidth="1"/>
    <col min="2017" max="2018" width="7" style="1" customWidth="1"/>
    <col min="2019" max="2019" width="10.7109375" style="1" customWidth="1"/>
    <col min="2020" max="2020" width="5.85546875" style="1" customWidth="1"/>
    <col min="2021" max="2021" width="0" style="1" hidden="1" customWidth="1"/>
    <col min="2022" max="2022" width="6.42578125" style="1" customWidth="1"/>
    <col min="2023" max="2023" width="7.140625" style="1" customWidth="1"/>
    <col min="2024" max="2024" width="10.28515625" style="1" customWidth="1"/>
    <col min="2025" max="2025" width="5.5703125" style="1" customWidth="1"/>
    <col min="2026" max="2026" width="0" style="1" hidden="1" customWidth="1"/>
    <col min="2027" max="2027" width="6.42578125" style="1" customWidth="1"/>
    <col min="2028" max="2028" width="6.7109375" style="1" customWidth="1"/>
    <col min="2029" max="2029" width="10.28515625" style="1" customWidth="1"/>
    <col min="2030" max="2030" width="5.85546875" style="1" customWidth="1"/>
    <col min="2031" max="2031" width="0" style="1" hidden="1" customWidth="1"/>
    <col min="2032" max="2032" width="6.42578125" style="1" customWidth="1"/>
    <col min="2033" max="2033" width="6.7109375" style="1" customWidth="1"/>
    <col min="2034" max="2034" width="10.5703125" style="1" customWidth="1"/>
    <col min="2035" max="2035" width="6.140625" style="1" customWidth="1"/>
    <col min="2036" max="2036" width="0" style="1" hidden="1" customWidth="1"/>
    <col min="2037" max="2037" width="6" style="1" customWidth="1"/>
    <col min="2038" max="2038" width="7" style="1" customWidth="1"/>
    <col min="2039" max="2039" width="10.28515625" style="1" customWidth="1"/>
    <col min="2040" max="2040" width="6.5703125" style="1" customWidth="1"/>
    <col min="2041" max="2041" width="9.140625" style="1"/>
    <col min="2042" max="2042" width="11" style="1" bestFit="1" customWidth="1"/>
    <col min="2043" max="2229" width="9.140625" style="1"/>
    <col min="2230" max="2230" width="6.140625" style="1" customWidth="1"/>
    <col min="2231" max="2231" width="27.85546875" style="1" customWidth="1"/>
    <col min="2232" max="2233" width="0" style="1" hidden="1" customWidth="1"/>
    <col min="2234" max="2234" width="7.140625" style="1" customWidth="1"/>
    <col min="2235" max="2235" width="6" style="1" customWidth="1"/>
    <col min="2236" max="2236" width="10.5703125" style="1" customWidth="1"/>
    <col min="2237" max="2237" width="4.85546875" style="1" customWidth="1"/>
    <col min="2238" max="2241" width="0" style="1" hidden="1" customWidth="1"/>
    <col min="2242" max="2242" width="6.5703125" style="1" customWidth="1"/>
    <col min="2243" max="2243" width="6.140625" style="1" customWidth="1"/>
    <col min="2244" max="2244" width="10.5703125" style="1" customWidth="1"/>
    <col min="2245" max="2245" width="4.85546875" style="1" customWidth="1"/>
    <col min="2246" max="2247" width="0" style="1" hidden="1" customWidth="1"/>
    <col min="2248" max="2248" width="7.28515625" style="1" customWidth="1"/>
    <col min="2249" max="2249" width="9.42578125" style="1" bestFit="1" customWidth="1"/>
    <col min="2250" max="2250" width="10.42578125" style="1" customWidth="1"/>
    <col min="2251" max="2251" width="5.5703125" style="1" customWidth="1"/>
    <col min="2252" max="2252" width="0" style="1" hidden="1" customWidth="1"/>
    <col min="2253" max="2253" width="7.28515625" style="1" customWidth="1"/>
    <col min="2254" max="2254" width="6" style="1" customWidth="1"/>
    <col min="2255" max="2255" width="10.7109375" style="1" customWidth="1"/>
    <col min="2256" max="2256" width="5.5703125" style="1" customWidth="1"/>
    <col min="2257" max="2257" width="0" style="1" hidden="1" customWidth="1"/>
    <col min="2258" max="2258" width="7.28515625" style="1" customWidth="1"/>
    <col min="2259" max="2259" width="6.7109375" style="1" customWidth="1"/>
    <col min="2260" max="2260" width="10.7109375" style="1" customWidth="1"/>
    <col min="2261" max="2261" width="5.5703125" style="1" customWidth="1"/>
    <col min="2262" max="2262" width="0" style="1" hidden="1" customWidth="1"/>
    <col min="2263" max="2263" width="6.7109375" style="1" customWidth="1"/>
    <col min="2264" max="2264" width="6.42578125" style="1" customWidth="1"/>
    <col min="2265" max="2265" width="12.5703125" style="1" customWidth="1"/>
    <col min="2266" max="2266" width="6.140625" style="1" customWidth="1"/>
    <col min="2267" max="2267" width="0" style="1" hidden="1" customWidth="1"/>
    <col min="2268" max="2268" width="6.42578125" style="1" customWidth="1"/>
    <col min="2269" max="2269" width="6.28515625" style="1" customWidth="1"/>
    <col min="2270" max="2270" width="10.42578125" style="1" customWidth="1"/>
    <col min="2271" max="2271" width="6.5703125" style="1" customWidth="1"/>
    <col min="2272" max="2272" width="0" style="1" hidden="1" customWidth="1"/>
    <col min="2273" max="2274" width="7" style="1" customWidth="1"/>
    <col min="2275" max="2275" width="10.7109375" style="1" customWidth="1"/>
    <col min="2276" max="2276" width="5.85546875" style="1" customWidth="1"/>
    <col min="2277" max="2277" width="0" style="1" hidden="1" customWidth="1"/>
    <col min="2278" max="2278" width="6.42578125" style="1" customWidth="1"/>
    <col min="2279" max="2279" width="7.140625" style="1" customWidth="1"/>
    <col min="2280" max="2280" width="10.28515625" style="1" customWidth="1"/>
    <col min="2281" max="2281" width="5.5703125" style="1" customWidth="1"/>
    <col min="2282" max="2282" width="0" style="1" hidden="1" customWidth="1"/>
    <col min="2283" max="2283" width="6.42578125" style="1" customWidth="1"/>
    <col min="2284" max="2284" width="6.7109375" style="1" customWidth="1"/>
    <col min="2285" max="2285" width="10.28515625" style="1" customWidth="1"/>
    <col min="2286" max="2286" width="5.85546875" style="1" customWidth="1"/>
    <col min="2287" max="2287" width="0" style="1" hidden="1" customWidth="1"/>
    <col min="2288" max="2288" width="6.42578125" style="1" customWidth="1"/>
    <col min="2289" max="2289" width="6.7109375" style="1" customWidth="1"/>
    <col min="2290" max="2290" width="10.5703125" style="1" customWidth="1"/>
    <col min="2291" max="2291" width="6.140625" style="1" customWidth="1"/>
    <col min="2292" max="2292" width="0" style="1" hidden="1" customWidth="1"/>
    <col min="2293" max="2293" width="6" style="1" customWidth="1"/>
    <col min="2294" max="2294" width="7" style="1" customWidth="1"/>
    <col min="2295" max="2295" width="10.28515625" style="1" customWidth="1"/>
    <col min="2296" max="2296" width="6.5703125" style="1" customWidth="1"/>
    <col min="2297" max="2297" width="9.140625" style="1"/>
    <col min="2298" max="2298" width="11" style="1" bestFit="1" customWidth="1"/>
    <col min="2299" max="2485" width="9.140625" style="1"/>
    <col min="2486" max="2486" width="6.140625" style="1" customWidth="1"/>
    <col min="2487" max="2487" width="27.85546875" style="1" customWidth="1"/>
    <col min="2488" max="2489" width="0" style="1" hidden="1" customWidth="1"/>
    <col min="2490" max="2490" width="7.140625" style="1" customWidth="1"/>
    <col min="2491" max="2491" width="6" style="1" customWidth="1"/>
    <col min="2492" max="2492" width="10.5703125" style="1" customWidth="1"/>
    <col min="2493" max="2493" width="4.85546875" style="1" customWidth="1"/>
    <col min="2494" max="2497" width="0" style="1" hidden="1" customWidth="1"/>
    <col min="2498" max="2498" width="6.5703125" style="1" customWidth="1"/>
    <col min="2499" max="2499" width="6.140625" style="1" customWidth="1"/>
    <col min="2500" max="2500" width="10.5703125" style="1" customWidth="1"/>
    <col min="2501" max="2501" width="4.85546875" style="1" customWidth="1"/>
    <col min="2502" max="2503" width="0" style="1" hidden="1" customWidth="1"/>
    <col min="2504" max="2504" width="7.28515625" style="1" customWidth="1"/>
    <col min="2505" max="2505" width="9.42578125" style="1" bestFit="1" customWidth="1"/>
    <col min="2506" max="2506" width="10.42578125" style="1" customWidth="1"/>
    <col min="2507" max="2507" width="5.5703125" style="1" customWidth="1"/>
    <col min="2508" max="2508" width="0" style="1" hidden="1" customWidth="1"/>
    <col min="2509" max="2509" width="7.28515625" style="1" customWidth="1"/>
    <col min="2510" max="2510" width="6" style="1" customWidth="1"/>
    <col min="2511" max="2511" width="10.7109375" style="1" customWidth="1"/>
    <col min="2512" max="2512" width="5.5703125" style="1" customWidth="1"/>
    <col min="2513" max="2513" width="0" style="1" hidden="1" customWidth="1"/>
    <col min="2514" max="2514" width="7.28515625" style="1" customWidth="1"/>
    <col min="2515" max="2515" width="6.7109375" style="1" customWidth="1"/>
    <col min="2516" max="2516" width="10.7109375" style="1" customWidth="1"/>
    <col min="2517" max="2517" width="5.5703125" style="1" customWidth="1"/>
    <col min="2518" max="2518" width="0" style="1" hidden="1" customWidth="1"/>
    <col min="2519" max="2519" width="6.7109375" style="1" customWidth="1"/>
    <col min="2520" max="2520" width="6.42578125" style="1" customWidth="1"/>
    <col min="2521" max="2521" width="12.5703125" style="1" customWidth="1"/>
    <col min="2522" max="2522" width="6.140625" style="1" customWidth="1"/>
    <col min="2523" max="2523" width="0" style="1" hidden="1" customWidth="1"/>
    <col min="2524" max="2524" width="6.42578125" style="1" customWidth="1"/>
    <col min="2525" max="2525" width="6.28515625" style="1" customWidth="1"/>
    <col min="2526" max="2526" width="10.42578125" style="1" customWidth="1"/>
    <col min="2527" max="2527" width="6.5703125" style="1" customWidth="1"/>
    <col min="2528" max="2528" width="0" style="1" hidden="1" customWidth="1"/>
    <col min="2529" max="2530" width="7" style="1" customWidth="1"/>
    <col min="2531" max="2531" width="10.7109375" style="1" customWidth="1"/>
    <col min="2532" max="2532" width="5.85546875" style="1" customWidth="1"/>
    <col min="2533" max="2533" width="0" style="1" hidden="1" customWidth="1"/>
    <col min="2534" max="2534" width="6.42578125" style="1" customWidth="1"/>
    <col min="2535" max="2535" width="7.140625" style="1" customWidth="1"/>
    <col min="2536" max="2536" width="10.28515625" style="1" customWidth="1"/>
    <col min="2537" max="2537" width="5.5703125" style="1" customWidth="1"/>
    <col min="2538" max="2538" width="0" style="1" hidden="1" customWidth="1"/>
    <col min="2539" max="2539" width="6.42578125" style="1" customWidth="1"/>
    <col min="2540" max="2540" width="6.7109375" style="1" customWidth="1"/>
    <col min="2541" max="2541" width="10.28515625" style="1" customWidth="1"/>
    <col min="2542" max="2542" width="5.85546875" style="1" customWidth="1"/>
    <col min="2543" max="2543" width="0" style="1" hidden="1" customWidth="1"/>
    <col min="2544" max="2544" width="6.42578125" style="1" customWidth="1"/>
    <col min="2545" max="2545" width="6.7109375" style="1" customWidth="1"/>
    <col min="2546" max="2546" width="10.5703125" style="1" customWidth="1"/>
    <col min="2547" max="2547" width="6.140625" style="1" customWidth="1"/>
    <col min="2548" max="2548" width="0" style="1" hidden="1" customWidth="1"/>
    <col min="2549" max="2549" width="6" style="1" customWidth="1"/>
    <col min="2550" max="2550" width="7" style="1" customWidth="1"/>
    <col min="2551" max="2551" width="10.28515625" style="1" customWidth="1"/>
    <col min="2552" max="2552" width="6.5703125" style="1" customWidth="1"/>
    <col min="2553" max="2553" width="9.140625" style="1"/>
    <col min="2554" max="2554" width="11" style="1" bestFit="1" customWidth="1"/>
    <col min="2555" max="2741" width="9.140625" style="1"/>
    <col min="2742" max="2742" width="6.140625" style="1" customWidth="1"/>
    <col min="2743" max="2743" width="27.85546875" style="1" customWidth="1"/>
    <col min="2744" max="2745" width="0" style="1" hidden="1" customWidth="1"/>
    <col min="2746" max="2746" width="7.140625" style="1" customWidth="1"/>
    <col min="2747" max="2747" width="6" style="1" customWidth="1"/>
    <col min="2748" max="2748" width="10.5703125" style="1" customWidth="1"/>
    <col min="2749" max="2749" width="4.85546875" style="1" customWidth="1"/>
    <col min="2750" max="2753" width="0" style="1" hidden="1" customWidth="1"/>
    <col min="2754" max="2754" width="6.5703125" style="1" customWidth="1"/>
    <col min="2755" max="2755" width="6.140625" style="1" customWidth="1"/>
    <col min="2756" max="2756" width="10.5703125" style="1" customWidth="1"/>
    <col min="2757" max="2757" width="4.85546875" style="1" customWidth="1"/>
    <col min="2758" max="2759" width="0" style="1" hidden="1" customWidth="1"/>
    <col min="2760" max="2760" width="7.28515625" style="1" customWidth="1"/>
    <col min="2761" max="2761" width="9.42578125" style="1" bestFit="1" customWidth="1"/>
    <col min="2762" max="2762" width="10.42578125" style="1" customWidth="1"/>
    <col min="2763" max="2763" width="5.5703125" style="1" customWidth="1"/>
    <col min="2764" max="2764" width="0" style="1" hidden="1" customWidth="1"/>
    <col min="2765" max="2765" width="7.28515625" style="1" customWidth="1"/>
    <col min="2766" max="2766" width="6" style="1" customWidth="1"/>
    <col min="2767" max="2767" width="10.7109375" style="1" customWidth="1"/>
    <col min="2768" max="2768" width="5.5703125" style="1" customWidth="1"/>
    <col min="2769" max="2769" width="0" style="1" hidden="1" customWidth="1"/>
    <col min="2770" max="2770" width="7.28515625" style="1" customWidth="1"/>
    <col min="2771" max="2771" width="6.7109375" style="1" customWidth="1"/>
    <col min="2772" max="2772" width="10.7109375" style="1" customWidth="1"/>
    <col min="2773" max="2773" width="5.5703125" style="1" customWidth="1"/>
    <col min="2774" max="2774" width="0" style="1" hidden="1" customWidth="1"/>
    <col min="2775" max="2775" width="6.7109375" style="1" customWidth="1"/>
    <col min="2776" max="2776" width="6.42578125" style="1" customWidth="1"/>
    <col min="2777" max="2777" width="12.5703125" style="1" customWidth="1"/>
    <col min="2778" max="2778" width="6.140625" style="1" customWidth="1"/>
    <col min="2779" max="2779" width="0" style="1" hidden="1" customWidth="1"/>
    <col min="2780" max="2780" width="6.42578125" style="1" customWidth="1"/>
    <col min="2781" max="2781" width="6.28515625" style="1" customWidth="1"/>
    <col min="2782" max="2782" width="10.42578125" style="1" customWidth="1"/>
    <col min="2783" max="2783" width="6.5703125" style="1" customWidth="1"/>
    <col min="2784" max="2784" width="0" style="1" hidden="1" customWidth="1"/>
    <col min="2785" max="2786" width="7" style="1" customWidth="1"/>
    <col min="2787" max="2787" width="10.7109375" style="1" customWidth="1"/>
    <col min="2788" max="2788" width="5.85546875" style="1" customWidth="1"/>
    <col min="2789" max="2789" width="0" style="1" hidden="1" customWidth="1"/>
    <col min="2790" max="2790" width="6.42578125" style="1" customWidth="1"/>
    <col min="2791" max="2791" width="7.140625" style="1" customWidth="1"/>
    <col min="2792" max="2792" width="10.28515625" style="1" customWidth="1"/>
    <col min="2793" max="2793" width="5.5703125" style="1" customWidth="1"/>
    <col min="2794" max="2794" width="0" style="1" hidden="1" customWidth="1"/>
    <col min="2795" max="2795" width="6.42578125" style="1" customWidth="1"/>
    <col min="2796" max="2796" width="6.7109375" style="1" customWidth="1"/>
    <col min="2797" max="2797" width="10.28515625" style="1" customWidth="1"/>
    <col min="2798" max="2798" width="5.85546875" style="1" customWidth="1"/>
    <col min="2799" max="2799" width="0" style="1" hidden="1" customWidth="1"/>
    <col min="2800" max="2800" width="6.42578125" style="1" customWidth="1"/>
    <col min="2801" max="2801" width="6.7109375" style="1" customWidth="1"/>
    <col min="2802" max="2802" width="10.5703125" style="1" customWidth="1"/>
    <col min="2803" max="2803" width="6.140625" style="1" customWidth="1"/>
    <col min="2804" max="2804" width="0" style="1" hidden="1" customWidth="1"/>
    <col min="2805" max="2805" width="6" style="1" customWidth="1"/>
    <col min="2806" max="2806" width="7" style="1" customWidth="1"/>
    <col min="2807" max="2807" width="10.28515625" style="1" customWidth="1"/>
    <col min="2808" max="2808" width="6.5703125" style="1" customWidth="1"/>
    <col min="2809" max="2809" width="9.140625" style="1"/>
    <col min="2810" max="2810" width="11" style="1" bestFit="1" customWidth="1"/>
    <col min="2811" max="2997" width="9.140625" style="1"/>
    <col min="2998" max="2998" width="6.140625" style="1" customWidth="1"/>
    <col min="2999" max="2999" width="27.85546875" style="1" customWidth="1"/>
    <col min="3000" max="3001" width="0" style="1" hidden="1" customWidth="1"/>
    <col min="3002" max="3002" width="7.140625" style="1" customWidth="1"/>
    <col min="3003" max="3003" width="6" style="1" customWidth="1"/>
    <col min="3004" max="3004" width="10.5703125" style="1" customWidth="1"/>
    <col min="3005" max="3005" width="4.85546875" style="1" customWidth="1"/>
    <col min="3006" max="3009" width="0" style="1" hidden="1" customWidth="1"/>
    <col min="3010" max="3010" width="6.5703125" style="1" customWidth="1"/>
    <col min="3011" max="3011" width="6.140625" style="1" customWidth="1"/>
    <col min="3012" max="3012" width="10.5703125" style="1" customWidth="1"/>
    <col min="3013" max="3013" width="4.85546875" style="1" customWidth="1"/>
    <col min="3014" max="3015" width="0" style="1" hidden="1" customWidth="1"/>
    <col min="3016" max="3016" width="7.28515625" style="1" customWidth="1"/>
    <col min="3017" max="3017" width="9.42578125" style="1" bestFit="1" customWidth="1"/>
    <col min="3018" max="3018" width="10.42578125" style="1" customWidth="1"/>
    <col min="3019" max="3019" width="5.5703125" style="1" customWidth="1"/>
    <col min="3020" max="3020" width="0" style="1" hidden="1" customWidth="1"/>
    <col min="3021" max="3021" width="7.28515625" style="1" customWidth="1"/>
    <col min="3022" max="3022" width="6" style="1" customWidth="1"/>
    <col min="3023" max="3023" width="10.7109375" style="1" customWidth="1"/>
    <col min="3024" max="3024" width="5.5703125" style="1" customWidth="1"/>
    <col min="3025" max="3025" width="0" style="1" hidden="1" customWidth="1"/>
    <col min="3026" max="3026" width="7.28515625" style="1" customWidth="1"/>
    <col min="3027" max="3027" width="6.7109375" style="1" customWidth="1"/>
    <col min="3028" max="3028" width="10.7109375" style="1" customWidth="1"/>
    <col min="3029" max="3029" width="5.5703125" style="1" customWidth="1"/>
    <col min="3030" max="3030" width="0" style="1" hidden="1" customWidth="1"/>
    <col min="3031" max="3031" width="6.7109375" style="1" customWidth="1"/>
    <col min="3032" max="3032" width="6.42578125" style="1" customWidth="1"/>
    <col min="3033" max="3033" width="12.5703125" style="1" customWidth="1"/>
    <col min="3034" max="3034" width="6.140625" style="1" customWidth="1"/>
    <col min="3035" max="3035" width="0" style="1" hidden="1" customWidth="1"/>
    <col min="3036" max="3036" width="6.42578125" style="1" customWidth="1"/>
    <col min="3037" max="3037" width="6.28515625" style="1" customWidth="1"/>
    <col min="3038" max="3038" width="10.42578125" style="1" customWidth="1"/>
    <col min="3039" max="3039" width="6.5703125" style="1" customWidth="1"/>
    <col min="3040" max="3040" width="0" style="1" hidden="1" customWidth="1"/>
    <col min="3041" max="3042" width="7" style="1" customWidth="1"/>
    <col min="3043" max="3043" width="10.7109375" style="1" customWidth="1"/>
    <col min="3044" max="3044" width="5.85546875" style="1" customWidth="1"/>
    <col min="3045" max="3045" width="0" style="1" hidden="1" customWidth="1"/>
    <col min="3046" max="3046" width="6.42578125" style="1" customWidth="1"/>
    <col min="3047" max="3047" width="7.140625" style="1" customWidth="1"/>
    <col min="3048" max="3048" width="10.28515625" style="1" customWidth="1"/>
    <col min="3049" max="3049" width="5.5703125" style="1" customWidth="1"/>
    <col min="3050" max="3050" width="0" style="1" hidden="1" customWidth="1"/>
    <col min="3051" max="3051" width="6.42578125" style="1" customWidth="1"/>
    <col min="3052" max="3052" width="6.7109375" style="1" customWidth="1"/>
    <col min="3053" max="3053" width="10.28515625" style="1" customWidth="1"/>
    <col min="3054" max="3054" width="5.85546875" style="1" customWidth="1"/>
    <col min="3055" max="3055" width="0" style="1" hidden="1" customWidth="1"/>
    <col min="3056" max="3056" width="6.42578125" style="1" customWidth="1"/>
    <col min="3057" max="3057" width="6.7109375" style="1" customWidth="1"/>
    <col min="3058" max="3058" width="10.5703125" style="1" customWidth="1"/>
    <col min="3059" max="3059" width="6.140625" style="1" customWidth="1"/>
    <col min="3060" max="3060" width="0" style="1" hidden="1" customWidth="1"/>
    <col min="3061" max="3061" width="6" style="1" customWidth="1"/>
    <col min="3062" max="3062" width="7" style="1" customWidth="1"/>
    <col min="3063" max="3063" width="10.28515625" style="1" customWidth="1"/>
    <col min="3064" max="3064" width="6.5703125" style="1" customWidth="1"/>
    <col min="3065" max="3065" width="9.140625" style="1"/>
    <col min="3066" max="3066" width="11" style="1" bestFit="1" customWidth="1"/>
    <col min="3067" max="3253" width="9.140625" style="1"/>
    <col min="3254" max="3254" width="6.140625" style="1" customWidth="1"/>
    <col min="3255" max="3255" width="27.85546875" style="1" customWidth="1"/>
    <col min="3256" max="3257" width="0" style="1" hidden="1" customWidth="1"/>
    <col min="3258" max="3258" width="7.140625" style="1" customWidth="1"/>
    <col min="3259" max="3259" width="6" style="1" customWidth="1"/>
    <col min="3260" max="3260" width="10.5703125" style="1" customWidth="1"/>
    <col min="3261" max="3261" width="4.85546875" style="1" customWidth="1"/>
    <col min="3262" max="3265" width="0" style="1" hidden="1" customWidth="1"/>
    <col min="3266" max="3266" width="6.5703125" style="1" customWidth="1"/>
    <col min="3267" max="3267" width="6.140625" style="1" customWidth="1"/>
    <col min="3268" max="3268" width="10.5703125" style="1" customWidth="1"/>
    <col min="3269" max="3269" width="4.85546875" style="1" customWidth="1"/>
    <col min="3270" max="3271" width="0" style="1" hidden="1" customWidth="1"/>
    <col min="3272" max="3272" width="7.28515625" style="1" customWidth="1"/>
    <col min="3273" max="3273" width="9.42578125" style="1" bestFit="1" customWidth="1"/>
    <col min="3274" max="3274" width="10.42578125" style="1" customWidth="1"/>
    <col min="3275" max="3275" width="5.5703125" style="1" customWidth="1"/>
    <col min="3276" max="3276" width="0" style="1" hidden="1" customWidth="1"/>
    <col min="3277" max="3277" width="7.28515625" style="1" customWidth="1"/>
    <col min="3278" max="3278" width="6" style="1" customWidth="1"/>
    <col min="3279" max="3279" width="10.7109375" style="1" customWidth="1"/>
    <col min="3280" max="3280" width="5.5703125" style="1" customWidth="1"/>
    <col min="3281" max="3281" width="0" style="1" hidden="1" customWidth="1"/>
    <col min="3282" max="3282" width="7.28515625" style="1" customWidth="1"/>
    <col min="3283" max="3283" width="6.7109375" style="1" customWidth="1"/>
    <col min="3284" max="3284" width="10.7109375" style="1" customWidth="1"/>
    <col min="3285" max="3285" width="5.5703125" style="1" customWidth="1"/>
    <col min="3286" max="3286" width="0" style="1" hidden="1" customWidth="1"/>
    <col min="3287" max="3287" width="6.7109375" style="1" customWidth="1"/>
    <col min="3288" max="3288" width="6.42578125" style="1" customWidth="1"/>
    <col min="3289" max="3289" width="12.5703125" style="1" customWidth="1"/>
    <col min="3290" max="3290" width="6.140625" style="1" customWidth="1"/>
    <col min="3291" max="3291" width="0" style="1" hidden="1" customWidth="1"/>
    <col min="3292" max="3292" width="6.42578125" style="1" customWidth="1"/>
    <col min="3293" max="3293" width="6.28515625" style="1" customWidth="1"/>
    <col min="3294" max="3294" width="10.42578125" style="1" customWidth="1"/>
    <col min="3295" max="3295" width="6.5703125" style="1" customWidth="1"/>
    <col min="3296" max="3296" width="0" style="1" hidden="1" customWidth="1"/>
    <col min="3297" max="3298" width="7" style="1" customWidth="1"/>
    <col min="3299" max="3299" width="10.7109375" style="1" customWidth="1"/>
    <col min="3300" max="3300" width="5.85546875" style="1" customWidth="1"/>
    <col min="3301" max="3301" width="0" style="1" hidden="1" customWidth="1"/>
    <col min="3302" max="3302" width="6.42578125" style="1" customWidth="1"/>
    <col min="3303" max="3303" width="7.140625" style="1" customWidth="1"/>
    <col min="3304" max="3304" width="10.28515625" style="1" customWidth="1"/>
    <col min="3305" max="3305" width="5.5703125" style="1" customWidth="1"/>
    <col min="3306" max="3306" width="0" style="1" hidden="1" customWidth="1"/>
    <col min="3307" max="3307" width="6.42578125" style="1" customWidth="1"/>
    <col min="3308" max="3308" width="6.7109375" style="1" customWidth="1"/>
    <col min="3309" max="3309" width="10.28515625" style="1" customWidth="1"/>
    <col min="3310" max="3310" width="5.85546875" style="1" customWidth="1"/>
    <col min="3311" max="3311" width="0" style="1" hidden="1" customWidth="1"/>
    <col min="3312" max="3312" width="6.42578125" style="1" customWidth="1"/>
    <col min="3313" max="3313" width="6.7109375" style="1" customWidth="1"/>
    <col min="3314" max="3314" width="10.5703125" style="1" customWidth="1"/>
    <col min="3315" max="3315" width="6.140625" style="1" customWidth="1"/>
    <col min="3316" max="3316" width="0" style="1" hidden="1" customWidth="1"/>
    <col min="3317" max="3317" width="6" style="1" customWidth="1"/>
    <col min="3318" max="3318" width="7" style="1" customWidth="1"/>
    <col min="3319" max="3319" width="10.28515625" style="1" customWidth="1"/>
    <col min="3320" max="3320" width="6.5703125" style="1" customWidth="1"/>
    <col min="3321" max="3321" width="9.140625" style="1"/>
    <col min="3322" max="3322" width="11" style="1" bestFit="1" customWidth="1"/>
    <col min="3323" max="3509" width="9.140625" style="1"/>
    <col min="3510" max="3510" width="6.140625" style="1" customWidth="1"/>
    <col min="3511" max="3511" width="27.85546875" style="1" customWidth="1"/>
    <col min="3512" max="3513" width="0" style="1" hidden="1" customWidth="1"/>
    <col min="3514" max="3514" width="7.140625" style="1" customWidth="1"/>
    <col min="3515" max="3515" width="6" style="1" customWidth="1"/>
    <col min="3516" max="3516" width="10.5703125" style="1" customWidth="1"/>
    <col min="3517" max="3517" width="4.85546875" style="1" customWidth="1"/>
    <col min="3518" max="3521" width="0" style="1" hidden="1" customWidth="1"/>
    <col min="3522" max="3522" width="6.5703125" style="1" customWidth="1"/>
    <col min="3523" max="3523" width="6.140625" style="1" customWidth="1"/>
    <col min="3524" max="3524" width="10.5703125" style="1" customWidth="1"/>
    <col min="3525" max="3525" width="4.85546875" style="1" customWidth="1"/>
    <col min="3526" max="3527" width="0" style="1" hidden="1" customWidth="1"/>
    <col min="3528" max="3528" width="7.28515625" style="1" customWidth="1"/>
    <col min="3529" max="3529" width="9.42578125" style="1" bestFit="1" customWidth="1"/>
    <col min="3530" max="3530" width="10.42578125" style="1" customWidth="1"/>
    <col min="3531" max="3531" width="5.5703125" style="1" customWidth="1"/>
    <col min="3532" max="3532" width="0" style="1" hidden="1" customWidth="1"/>
    <col min="3533" max="3533" width="7.28515625" style="1" customWidth="1"/>
    <col min="3534" max="3534" width="6" style="1" customWidth="1"/>
    <col min="3535" max="3535" width="10.7109375" style="1" customWidth="1"/>
    <col min="3536" max="3536" width="5.5703125" style="1" customWidth="1"/>
    <col min="3537" max="3537" width="0" style="1" hidden="1" customWidth="1"/>
    <col min="3538" max="3538" width="7.28515625" style="1" customWidth="1"/>
    <col min="3539" max="3539" width="6.7109375" style="1" customWidth="1"/>
    <col min="3540" max="3540" width="10.7109375" style="1" customWidth="1"/>
    <col min="3541" max="3541" width="5.5703125" style="1" customWidth="1"/>
    <col min="3542" max="3542" width="0" style="1" hidden="1" customWidth="1"/>
    <col min="3543" max="3543" width="6.7109375" style="1" customWidth="1"/>
    <col min="3544" max="3544" width="6.42578125" style="1" customWidth="1"/>
    <col min="3545" max="3545" width="12.5703125" style="1" customWidth="1"/>
    <col min="3546" max="3546" width="6.140625" style="1" customWidth="1"/>
    <col min="3547" max="3547" width="0" style="1" hidden="1" customWidth="1"/>
    <col min="3548" max="3548" width="6.42578125" style="1" customWidth="1"/>
    <col min="3549" max="3549" width="6.28515625" style="1" customWidth="1"/>
    <col min="3550" max="3550" width="10.42578125" style="1" customWidth="1"/>
    <col min="3551" max="3551" width="6.5703125" style="1" customWidth="1"/>
    <col min="3552" max="3552" width="0" style="1" hidden="1" customWidth="1"/>
    <col min="3553" max="3554" width="7" style="1" customWidth="1"/>
    <col min="3555" max="3555" width="10.7109375" style="1" customWidth="1"/>
    <col min="3556" max="3556" width="5.85546875" style="1" customWidth="1"/>
    <col min="3557" max="3557" width="0" style="1" hidden="1" customWidth="1"/>
    <col min="3558" max="3558" width="6.42578125" style="1" customWidth="1"/>
    <col min="3559" max="3559" width="7.140625" style="1" customWidth="1"/>
    <col min="3560" max="3560" width="10.28515625" style="1" customWidth="1"/>
    <col min="3561" max="3561" width="5.5703125" style="1" customWidth="1"/>
    <col min="3562" max="3562" width="0" style="1" hidden="1" customWidth="1"/>
    <col min="3563" max="3563" width="6.42578125" style="1" customWidth="1"/>
    <col min="3564" max="3564" width="6.7109375" style="1" customWidth="1"/>
    <col min="3565" max="3565" width="10.28515625" style="1" customWidth="1"/>
    <col min="3566" max="3566" width="5.85546875" style="1" customWidth="1"/>
    <col min="3567" max="3567" width="0" style="1" hidden="1" customWidth="1"/>
    <col min="3568" max="3568" width="6.42578125" style="1" customWidth="1"/>
    <col min="3569" max="3569" width="6.7109375" style="1" customWidth="1"/>
    <col min="3570" max="3570" width="10.5703125" style="1" customWidth="1"/>
    <col min="3571" max="3571" width="6.140625" style="1" customWidth="1"/>
    <col min="3572" max="3572" width="0" style="1" hidden="1" customWidth="1"/>
    <col min="3573" max="3573" width="6" style="1" customWidth="1"/>
    <col min="3574" max="3574" width="7" style="1" customWidth="1"/>
    <col min="3575" max="3575" width="10.28515625" style="1" customWidth="1"/>
    <col min="3576" max="3576" width="6.5703125" style="1" customWidth="1"/>
    <col min="3577" max="3577" width="9.140625" style="1"/>
    <col min="3578" max="3578" width="11" style="1" bestFit="1" customWidth="1"/>
    <col min="3579" max="3765" width="9.140625" style="1"/>
    <col min="3766" max="3766" width="6.140625" style="1" customWidth="1"/>
    <col min="3767" max="3767" width="27.85546875" style="1" customWidth="1"/>
    <col min="3768" max="3769" width="0" style="1" hidden="1" customWidth="1"/>
    <col min="3770" max="3770" width="7.140625" style="1" customWidth="1"/>
    <col min="3771" max="3771" width="6" style="1" customWidth="1"/>
    <col min="3772" max="3772" width="10.5703125" style="1" customWidth="1"/>
    <col min="3773" max="3773" width="4.85546875" style="1" customWidth="1"/>
    <col min="3774" max="3777" width="0" style="1" hidden="1" customWidth="1"/>
    <col min="3778" max="3778" width="6.5703125" style="1" customWidth="1"/>
    <col min="3779" max="3779" width="6.140625" style="1" customWidth="1"/>
    <col min="3780" max="3780" width="10.5703125" style="1" customWidth="1"/>
    <col min="3781" max="3781" width="4.85546875" style="1" customWidth="1"/>
    <col min="3782" max="3783" width="0" style="1" hidden="1" customWidth="1"/>
    <col min="3784" max="3784" width="7.28515625" style="1" customWidth="1"/>
    <col min="3785" max="3785" width="9.42578125" style="1" bestFit="1" customWidth="1"/>
    <col min="3786" max="3786" width="10.42578125" style="1" customWidth="1"/>
    <col min="3787" max="3787" width="5.5703125" style="1" customWidth="1"/>
    <col min="3788" max="3788" width="0" style="1" hidden="1" customWidth="1"/>
    <col min="3789" max="3789" width="7.28515625" style="1" customWidth="1"/>
    <col min="3790" max="3790" width="6" style="1" customWidth="1"/>
    <col min="3791" max="3791" width="10.7109375" style="1" customWidth="1"/>
    <col min="3792" max="3792" width="5.5703125" style="1" customWidth="1"/>
    <col min="3793" max="3793" width="0" style="1" hidden="1" customWidth="1"/>
    <col min="3794" max="3794" width="7.28515625" style="1" customWidth="1"/>
    <col min="3795" max="3795" width="6.7109375" style="1" customWidth="1"/>
    <col min="3796" max="3796" width="10.7109375" style="1" customWidth="1"/>
    <col min="3797" max="3797" width="5.5703125" style="1" customWidth="1"/>
    <col min="3798" max="3798" width="0" style="1" hidden="1" customWidth="1"/>
    <col min="3799" max="3799" width="6.7109375" style="1" customWidth="1"/>
    <col min="3800" max="3800" width="6.42578125" style="1" customWidth="1"/>
    <col min="3801" max="3801" width="12.5703125" style="1" customWidth="1"/>
    <col min="3802" max="3802" width="6.140625" style="1" customWidth="1"/>
    <col min="3803" max="3803" width="0" style="1" hidden="1" customWidth="1"/>
    <col min="3804" max="3804" width="6.42578125" style="1" customWidth="1"/>
    <col min="3805" max="3805" width="6.28515625" style="1" customWidth="1"/>
    <col min="3806" max="3806" width="10.42578125" style="1" customWidth="1"/>
    <col min="3807" max="3807" width="6.5703125" style="1" customWidth="1"/>
    <col min="3808" max="3808" width="0" style="1" hidden="1" customWidth="1"/>
    <col min="3809" max="3810" width="7" style="1" customWidth="1"/>
    <col min="3811" max="3811" width="10.7109375" style="1" customWidth="1"/>
    <col min="3812" max="3812" width="5.85546875" style="1" customWidth="1"/>
    <col min="3813" max="3813" width="0" style="1" hidden="1" customWidth="1"/>
    <col min="3814" max="3814" width="6.42578125" style="1" customWidth="1"/>
    <col min="3815" max="3815" width="7.140625" style="1" customWidth="1"/>
    <col min="3816" max="3816" width="10.28515625" style="1" customWidth="1"/>
    <col min="3817" max="3817" width="5.5703125" style="1" customWidth="1"/>
    <col min="3818" max="3818" width="0" style="1" hidden="1" customWidth="1"/>
    <col min="3819" max="3819" width="6.42578125" style="1" customWidth="1"/>
    <col min="3820" max="3820" width="6.7109375" style="1" customWidth="1"/>
    <col min="3821" max="3821" width="10.28515625" style="1" customWidth="1"/>
    <col min="3822" max="3822" width="5.85546875" style="1" customWidth="1"/>
    <col min="3823" max="3823" width="0" style="1" hidden="1" customWidth="1"/>
    <col min="3824" max="3824" width="6.42578125" style="1" customWidth="1"/>
    <col min="3825" max="3825" width="6.7109375" style="1" customWidth="1"/>
    <col min="3826" max="3826" width="10.5703125" style="1" customWidth="1"/>
    <col min="3827" max="3827" width="6.140625" style="1" customWidth="1"/>
    <col min="3828" max="3828" width="0" style="1" hidden="1" customWidth="1"/>
    <col min="3829" max="3829" width="6" style="1" customWidth="1"/>
    <col min="3830" max="3830" width="7" style="1" customWidth="1"/>
    <col min="3831" max="3831" width="10.28515625" style="1" customWidth="1"/>
    <col min="3832" max="3832" width="6.5703125" style="1" customWidth="1"/>
    <col min="3833" max="3833" width="9.140625" style="1"/>
    <col min="3834" max="3834" width="11" style="1" bestFit="1" customWidth="1"/>
    <col min="3835" max="4021" width="9.140625" style="1"/>
    <col min="4022" max="4022" width="6.140625" style="1" customWidth="1"/>
    <col min="4023" max="4023" width="27.85546875" style="1" customWidth="1"/>
    <col min="4024" max="4025" width="0" style="1" hidden="1" customWidth="1"/>
    <col min="4026" max="4026" width="7.140625" style="1" customWidth="1"/>
    <col min="4027" max="4027" width="6" style="1" customWidth="1"/>
    <col min="4028" max="4028" width="10.5703125" style="1" customWidth="1"/>
    <col min="4029" max="4029" width="4.85546875" style="1" customWidth="1"/>
    <col min="4030" max="4033" width="0" style="1" hidden="1" customWidth="1"/>
    <col min="4034" max="4034" width="6.5703125" style="1" customWidth="1"/>
    <col min="4035" max="4035" width="6.140625" style="1" customWidth="1"/>
    <col min="4036" max="4036" width="10.5703125" style="1" customWidth="1"/>
    <col min="4037" max="4037" width="4.85546875" style="1" customWidth="1"/>
    <col min="4038" max="4039" width="0" style="1" hidden="1" customWidth="1"/>
    <col min="4040" max="4040" width="7.28515625" style="1" customWidth="1"/>
    <col min="4041" max="4041" width="9.42578125" style="1" bestFit="1" customWidth="1"/>
    <col min="4042" max="4042" width="10.42578125" style="1" customWidth="1"/>
    <col min="4043" max="4043" width="5.5703125" style="1" customWidth="1"/>
    <col min="4044" max="4044" width="0" style="1" hidden="1" customWidth="1"/>
    <col min="4045" max="4045" width="7.28515625" style="1" customWidth="1"/>
    <col min="4046" max="4046" width="6" style="1" customWidth="1"/>
    <col min="4047" max="4047" width="10.7109375" style="1" customWidth="1"/>
    <col min="4048" max="4048" width="5.5703125" style="1" customWidth="1"/>
    <col min="4049" max="4049" width="0" style="1" hidden="1" customWidth="1"/>
    <col min="4050" max="4050" width="7.28515625" style="1" customWidth="1"/>
    <col min="4051" max="4051" width="6.7109375" style="1" customWidth="1"/>
    <col min="4052" max="4052" width="10.7109375" style="1" customWidth="1"/>
    <col min="4053" max="4053" width="5.5703125" style="1" customWidth="1"/>
    <col min="4054" max="4054" width="0" style="1" hidden="1" customWidth="1"/>
    <col min="4055" max="4055" width="6.7109375" style="1" customWidth="1"/>
    <col min="4056" max="4056" width="6.42578125" style="1" customWidth="1"/>
    <col min="4057" max="4057" width="12.5703125" style="1" customWidth="1"/>
    <col min="4058" max="4058" width="6.140625" style="1" customWidth="1"/>
    <col min="4059" max="4059" width="0" style="1" hidden="1" customWidth="1"/>
    <col min="4060" max="4060" width="6.42578125" style="1" customWidth="1"/>
    <col min="4061" max="4061" width="6.28515625" style="1" customWidth="1"/>
    <col min="4062" max="4062" width="10.42578125" style="1" customWidth="1"/>
    <col min="4063" max="4063" width="6.5703125" style="1" customWidth="1"/>
    <col min="4064" max="4064" width="0" style="1" hidden="1" customWidth="1"/>
    <col min="4065" max="4066" width="7" style="1" customWidth="1"/>
    <col min="4067" max="4067" width="10.7109375" style="1" customWidth="1"/>
    <col min="4068" max="4068" width="5.85546875" style="1" customWidth="1"/>
    <col min="4069" max="4069" width="0" style="1" hidden="1" customWidth="1"/>
    <col min="4070" max="4070" width="6.42578125" style="1" customWidth="1"/>
    <col min="4071" max="4071" width="7.140625" style="1" customWidth="1"/>
    <col min="4072" max="4072" width="10.28515625" style="1" customWidth="1"/>
    <col min="4073" max="4073" width="5.5703125" style="1" customWidth="1"/>
    <col min="4074" max="4074" width="0" style="1" hidden="1" customWidth="1"/>
    <col min="4075" max="4075" width="6.42578125" style="1" customWidth="1"/>
    <col min="4076" max="4076" width="6.7109375" style="1" customWidth="1"/>
    <col min="4077" max="4077" width="10.28515625" style="1" customWidth="1"/>
    <col min="4078" max="4078" width="5.85546875" style="1" customWidth="1"/>
    <col min="4079" max="4079" width="0" style="1" hidden="1" customWidth="1"/>
    <col min="4080" max="4080" width="6.42578125" style="1" customWidth="1"/>
    <col min="4081" max="4081" width="6.7109375" style="1" customWidth="1"/>
    <col min="4082" max="4082" width="10.5703125" style="1" customWidth="1"/>
    <col min="4083" max="4083" width="6.140625" style="1" customWidth="1"/>
    <col min="4084" max="4084" width="0" style="1" hidden="1" customWidth="1"/>
    <col min="4085" max="4085" width="6" style="1" customWidth="1"/>
    <col min="4086" max="4086" width="7" style="1" customWidth="1"/>
    <col min="4087" max="4087" width="10.28515625" style="1" customWidth="1"/>
    <col min="4088" max="4088" width="6.5703125" style="1" customWidth="1"/>
    <col min="4089" max="4089" width="9.140625" style="1"/>
    <col min="4090" max="4090" width="11" style="1" bestFit="1" customWidth="1"/>
    <col min="4091" max="4277" width="9.140625" style="1"/>
    <col min="4278" max="4278" width="6.140625" style="1" customWidth="1"/>
    <col min="4279" max="4279" width="27.85546875" style="1" customWidth="1"/>
    <col min="4280" max="4281" width="0" style="1" hidden="1" customWidth="1"/>
    <col min="4282" max="4282" width="7.140625" style="1" customWidth="1"/>
    <col min="4283" max="4283" width="6" style="1" customWidth="1"/>
    <col min="4284" max="4284" width="10.5703125" style="1" customWidth="1"/>
    <col min="4285" max="4285" width="4.85546875" style="1" customWidth="1"/>
    <col min="4286" max="4289" width="0" style="1" hidden="1" customWidth="1"/>
    <col min="4290" max="4290" width="6.5703125" style="1" customWidth="1"/>
    <col min="4291" max="4291" width="6.140625" style="1" customWidth="1"/>
    <col min="4292" max="4292" width="10.5703125" style="1" customWidth="1"/>
    <col min="4293" max="4293" width="4.85546875" style="1" customWidth="1"/>
    <col min="4294" max="4295" width="0" style="1" hidden="1" customWidth="1"/>
    <col min="4296" max="4296" width="7.28515625" style="1" customWidth="1"/>
    <col min="4297" max="4297" width="9.42578125" style="1" bestFit="1" customWidth="1"/>
    <col min="4298" max="4298" width="10.42578125" style="1" customWidth="1"/>
    <col min="4299" max="4299" width="5.5703125" style="1" customWidth="1"/>
    <col min="4300" max="4300" width="0" style="1" hidden="1" customWidth="1"/>
    <col min="4301" max="4301" width="7.28515625" style="1" customWidth="1"/>
    <col min="4302" max="4302" width="6" style="1" customWidth="1"/>
    <col min="4303" max="4303" width="10.7109375" style="1" customWidth="1"/>
    <col min="4304" max="4304" width="5.5703125" style="1" customWidth="1"/>
    <col min="4305" max="4305" width="0" style="1" hidden="1" customWidth="1"/>
    <col min="4306" max="4306" width="7.28515625" style="1" customWidth="1"/>
    <col min="4307" max="4307" width="6.7109375" style="1" customWidth="1"/>
    <col min="4308" max="4308" width="10.7109375" style="1" customWidth="1"/>
    <col min="4309" max="4309" width="5.5703125" style="1" customWidth="1"/>
    <col min="4310" max="4310" width="0" style="1" hidden="1" customWidth="1"/>
    <col min="4311" max="4311" width="6.7109375" style="1" customWidth="1"/>
    <col min="4312" max="4312" width="6.42578125" style="1" customWidth="1"/>
    <col min="4313" max="4313" width="12.5703125" style="1" customWidth="1"/>
    <col min="4314" max="4314" width="6.140625" style="1" customWidth="1"/>
    <col min="4315" max="4315" width="0" style="1" hidden="1" customWidth="1"/>
    <col min="4316" max="4316" width="6.42578125" style="1" customWidth="1"/>
    <col min="4317" max="4317" width="6.28515625" style="1" customWidth="1"/>
    <col min="4318" max="4318" width="10.42578125" style="1" customWidth="1"/>
    <col min="4319" max="4319" width="6.5703125" style="1" customWidth="1"/>
    <col min="4320" max="4320" width="0" style="1" hidden="1" customWidth="1"/>
    <col min="4321" max="4322" width="7" style="1" customWidth="1"/>
    <col min="4323" max="4323" width="10.7109375" style="1" customWidth="1"/>
    <col min="4324" max="4324" width="5.85546875" style="1" customWidth="1"/>
    <col min="4325" max="4325" width="0" style="1" hidden="1" customWidth="1"/>
    <col min="4326" max="4326" width="6.42578125" style="1" customWidth="1"/>
    <col min="4327" max="4327" width="7.140625" style="1" customWidth="1"/>
    <col min="4328" max="4328" width="10.28515625" style="1" customWidth="1"/>
    <col min="4329" max="4329" width="5.5703125" style="1" customWidth="1"/>
    <col min="4330" max="4330" width="0" style="1" hidden="1" customWidth="1"/>
    <col min="4331" max="4331" width="6.42578125" style="1" customWidth="1"/>
    <col min="4332" max="4332" width="6.7109375" style="1" customWidth="1"/>
    <col min="4333" max="4333" width="10.28515625" style="1" customWidth="1"/>
    <col min="4334" max="4334" width="5.85546875" style="1" customWidth="1"/>
    <col min="4335" max="4335" width="0" style="1" hidden="1" customWidth="1"/>
    <col min="4336" max="4336" width="6.42578125" style="1" customWidth="1"/>
    <col min="4337" max="4337" width="6.7109375" style="1" customWidth="1"/>
    <col min="4338" max="4338" width="10.5703125" style="1" customWidth="1"/>
    <col min="4339" max="4339" width="6.140625" style="1" customWidth="1"/>
    <col min="4340" max="4340" width="0" style="1" hidden="1" customWidth="1"/>
    <col min="4341" max="4341" width="6" style="1" customWidth="1"/>
    <col min="4342" max="4342" width="7" style="1" customWidth="1"/>
    <col min="4343" max="4343" width="10.28515625" style="1" customWidth="1"/>
    <col min="4344" max="4344" width="6.5703125" style="1" customWidth="1"/>
    <col min="4345" max="4345" width="9.140625" style="1"/>
    <col min="4346" max="4346" width="11" style="1" bestFit="1" customWidth="1"/>
    <col min="4347" max="4533" width="9.140625" style="1"/>
    <col min="4534" max="4534" width="6.140625" style="1" customWidth="1"/>
    <col min="4535" max="4535" width="27.85546875" style="1" customWidth="1"/>
    <col min="4536" max="4537" width="0" style="1" hidden="1" customWidth="1"/>
    <col min="4538" max="4538" width="7.140625" style="1" customWidth="1"/>
    <col min="4539" max="4539" width="6" style="1" customWidth="1"/>
    <col min="4540" max="4540" width="10.5703125" style="1" customWidth="1"/>
    <col min="4541" max="4541" width="4.85546875" style="1" customWidth="1"/>
    <col min="4542" max="4545" width="0" style="1" hidden="1" customWidth="1"/>
    <col min="4546" max="4546" width="6.5703125" style="1" customWidth="1"/>
    <col min="4547" max="4547" width="6.140625" style="1" customWidth="1"/>
    <col min="4548" max="4548" width="10.5703125" style="1" customWidth="1"/>
    <col min="4549" max="4549" width="4.85546875" style="1" customWidth="1"/>
    <col min="4550" max="4551" width="0" style="1" hidden="1" customWidth="1"/>
    <col min="4552" max="4552" width="7.28515625" style="1" customWidth="1"/>
    <col min="4553" max="4553" width="9.42578125" style="1" bestFit="1" customWidth="1"/>
    <col min="4554" max="4554" width="10.42578125" style="1" customWidth="1"/>
    <col min="4555" max="4555" width="5.5703125" style="1" customWidth="1"/>
    <col min="4556" max="4556" width="0" style="1" hidden="1" customWidth="1"/>
    <col min="4557" max="4557" width="7.28515625" style="1" customWidth="1"/>
    <col min="4558" max="4558" width="6" style="1" customWidth="1"/>
    <col min="4559" max="4559" width="10.7109375" style="1" customWidth="1"/>
    <col min="4560" max="4560" width="5.5703125" style="1" customWidth="1"/>
    <col min="4561" max="4561" width="0" style="1" hidden="1" customWidth="1"/>
    <col min="4562" max="4562" width="7.28515625" style="1" customWidth="1"/>
    <col min="4563" max="4563" width="6.7109375" style="1" customWidth="1"/>
    <col min="4564" max="4564" width="10.7109375" style="1" customWidth="1"/>
    <col min="4565" max="4565" width="5.5703125" style="1" customWidth="1"/>
    <col min="4566" max="4566" width="0" style="1" hidden="1" customWidth="1"/>
    <col min="4567" max="4567" width="6.7109375" style="1" customWidth="1"/>
    <col min="4568" max="4568" width="6.42578125" style="1" customWidth="1"/>
    <col min="4569" max="4569" width="12.5703125" style="1" customWidth="1"/>
    <col min="4570" max="4570" width="6.140625" style="1" customWidth="1"/>
    <col min="4571" max="4571" width="0" style="1" hidden="1" customWidth="1"/>
    <col min="4572" max="4572" width="6.42578125" style="1" customWidth="1"/>
    <col min="4573" max="4573" width="6.28515625" style="1" customWidth="1"/>
    <col min="4574" max="4574" width="10.42578125" style="1" customWidth="1"/>
    <col min="4575" max="4575" width="6.5703125" style="1" customWidth="1"/>
    <col min="4576" max="4576" width="0" style="1" hidden="1" customWidth="1"/>
    <col min="4577" max="4578" width="7" style="1" customWidth="1"/>
    <col min="4579" max="4579" width="10.7109375" style="1" customWidth="1"/>
    <col min="4580" max="4580" width="5.85546875" style="1" customWidth="1"/>
    <col min="4581" max="4581" width="0" style="1" hidden="1" customWidth="1"/>
    <col min="4582" max="4582" width="6.42578125" style="1" customWidth="1"/>
    <col min="4583" max="4583" width="7.140625" style="1" customWidth="1"/>
    <col min="4584" max="4584" width="10.28515625" style="1" customWidth="1"/>
    <col min="4585" max="4585" width="5.5703125" style="1" customWidth="1"/>
    <col min="4586" max="4586" width="0" style="1" hidden="1" customWidth="1"/>
    <col min="4587" max="4587" width="6.42578125" style="1" customWidth="1"/>
    <col min="4588" max="4588" width="6.7109375" style="1" customWidth="1"/>
    <col min="4589" max="4589" width="10.28515625" style="1" customWidth="1"/>
    <col min="4590" max="4590" width="5.85546875" style="1" customWidth="1"/>
    <col min="4591" max="4591" width="0" style="1" hidden="1" customWidth="1"/>
    <col min="4592" max="4592" width="6.42578125" style="1" customWidth="1"/>
    <col min="4593" max="4593" width="6.7109375" style="1" customWidth="1"/>
    <col min="4594" max="4594" width="10.5703125" style="1" customWidth="1"/>
    <col min="4595" max="4595" width="6.140625" style="1" customWidth="1"/>
    <col min="4596" max="4596" width="0" style="1" hidden="1" customWidth="1"/>
    <col min="4597" max="4597" width="6" style="1" customWidth="1"/>
    <col min="4598" max="4598" width="7" style="1" customWidth="1"/>
    <col min="4599" max="4599" width="10.28515625" style="1" customWidth="1"/>
    <col min="4600" max="4600" width="6.5703125" style="1" customWidth="1"/>
    <col min="4601" max="4601" width="9.140625" style="1"/>
    <col min="4602" max="4602" width="11" style="1" bestFit="1" customWidth="1"/>
    <col min="4603" max="4789" width="9.140625" style="1"/>
    <col min="4790" max="4790" width="6.140625" style="1" customWidth="1"/>
    <col min="4791" max="4791" width="27.85546875" style="1" customWidth="1"/>
    <col min="4792" max="4793" width="0" style="1" hidden="1" customWidth="1"/>
    <col min="4794" max="4794" width="7.140625" style="1" customWidth="1"/>
    <col min="4795" max="4795" width="6" style="1" customWidth="1"/>
    <col min="4796" max="4796" width="10.5703125" style="1" customWidth="1"/>
    <col min="4797" max="4797" width="4.85546875" style="1" customWidth="1"/>
    <col min="4798" max="4801" width="0" style="1" hidden="1" customWidth="1"/>
    <col min="4802" max="4802" width="6.5703125" style="1" customWidth="1"/>
    <col min="4803" max="4803" width="6.140625" style="1" customWidth="1"/>
    <col min="4804" max="4804" width="10.5703125" style="1" customWidth="1"/>
    <col min="4805" max="4805" width="4.85546875" style="1" customWidth="1"/>
    <col min="4806" max="4807" width="0" style="1" hidden="1" customWidth="1"/>
    <col min="4808" max="4808" width="7.28515625" style="1" customWidth="1"/>
    <col min="4809" max="4809" width="9.42578125" style="1" bestFit="1" customWidth="1"/>
    <col min="4810" max="4810" width="10.42578125" style="1" customWidth="1"/>
    <col min="4811" max="4811" width="5.5703125" style="1" customWidth="1"/>
    <col min="4812" max="4812" width="0" style="1" hidden="1" customWidth="1"/>
    <col min="4813" max="4813" width="7.28515625" style="1" customWidth="1"/>
    <col min="4814" max="4814" width="6" style="1" customWidth="1"/>
    <col min="4815" max="4815" width="10.7109375" style="1" customWidth="1"/>
    <col min="4816" max="4816" width="5.5703125" style="1" customWidth="1"/>
    <col min="4817" max="4817" width="0" style="1" hidden="1" customWidth="1"/>
    <col min="4818" max="4818" width="7.28515625" style="1" customWidth="1"/>
    <col min="4819" max="4819" width="6.7109375" style="1" customWidth="1"/>
    <col min="4820" max="4820" width="10.7109375" style="1" customWidth="1"/>
    <col min="4821" max="4821" width="5.5703125" style="1" customWidth="1"/>
    <col min="4822" max="4822" width="0" style="1" hidden="1" customWidth="1"/>
    <col min="4823" max="4823" width="6.7109375" style="1" customWidth="1"/>
    <col min="4824" max="4824" width="6.42578125" style="1" customWidth="1"/>
    <col min="4825" max="4825" width="12.5703125" style="1" customWidth="1"/>
    <col min="4826" max="4826" width="6.140625" style="1" customWidth="1"/>
    <col min="4827" max="4827" width="0" style="1" hidden="1" customWidth="1"/>
    <col min="4828" max="4828" width="6.42578125" style="1" customWidth="1"/>
    <col min="4829" max="4829" width="6.28515625" style="1" customWidth="1"/>
    <col min="4830" max="4830" width="10.42578125" style="1" customWidth="1"/>
    <col min="4831" max="4831" width="6.5703125" style="1" customWidth="1"/>
    <col min="4832" max="4832" width="0" style="1" hidden="1" customWidth="1"/>
    <col min="4833" max="4834" width="7" style="1" customWidth="1"/>
    <col min="4835" max="4835" width="10.7109375" style="1" customWidth="1"/>
    <col min="4836" max="4836" width="5.85546875" style="1" customWidth="1"/>
    <col min="4837" max="4837" width="0" style="1" hidden="1" customWidth="1"/>
    <col min="4838" max="4838" width="6.42578125" style="1" customWidth="1"/>
    <col min="4839" max="4839" width="7.140625" style="1" customWidth="1"/>
    <col min="4840" max="4840" width="10.28515625" style="1" customWidth="1"/>
    <col min="4841" max="4841" width="5.5703125" style="1" customWidth="1"/>
    <col min="4842" max="4842" width="0" style="1" hidden="1" customWidth="1"/>
    <col min="4843" max="4843" width="6.42578125" style="1" customWidth="1"/>
    <col min="4844" max="4844" width="6.7109375" style="1" customWidth="1"/>
    <col min="4845" max="4845" width="10.28515625" style="1" customWidth="1"/>
    <col min="4846" max="4846" width="5.85546875" style="1" customWidth="1"/>
    <col min="4847" max="4847" width="0" style="1" hidden="1" customWidth="1"/>
    <col min="4848" max="4848" width="6.42578125" style="1" customWidth="1"/>
    <col min="4849" max="4849" width="6.7109375" style="1" customWidth="1"/>
    <col min="4850" max="4850" width="10.5703125" style="1" customWidth="1"/>
    <col min="4851" max="4851" width="6.140625" style="1" customWidth="1"/>
    <col min="4852" max="4852" width="0" style="1" hidden="1" customWidth="1"/>
    <col min="4853" max="4853" width="6" style="1" customWidth="1"/>
    <col min="4854" max="4854" width="7" style="1" customWidth="1"/>
    <col min="4855" max="4855" width="10.28515625" style="1" customWidth="1"/>
    <col min="4856" max="4856" width="6.5703125" style="1" customWidth="1"/>
    <col min="4857" max="4857" width="9.140625" style="1"/>
    <col min="4858" max="4858" width="11" style="1" bestFit="1" customWidth="1"/>
    <col min="4859" max="5045" width="9.140625" style="1"/>
    <col min="5046" max="5046" width="6.140625" style="1" customWidth="1"/>
    <col min="5047" max="5047" width="27.85546875" style="1" customWidth="1"/>
    <col min="5048" max="5049" width="0" style="1" hidden="1" customWidth="1"/>
    <col min="5050" max="5050" width="7.140625" style="1" customWidth="1"/>
    <col min="5051" max="5051" width="6" style="1" customWidth="1"/>
    <col min="5052" max="5052" width="10.5703125" style="1" customWidth="1"/>
    <col min="5053" max="5053" width="4.85546875" style="1" customWidth="1"/>
    <col min="5054" max="5057" width="0" style="1" hidden="1" customWidth="1"/>
    <col min="5058" max="5058" width="6.5703125" style="1" customWidth="1"/>
    <col min="5059" max="5059" width="6.140625" style="1" customWidth="1"/>
    <col min="5060" max="5060" width="10.5703125" style="1" customWidth="1"/>
    <col min="5061" max="5061" width="4.85546875" style="1" customWidth="1"/>
    <col min="5062" max="5063" width="0" style="1" hidden="1" customWidth="1"/>
    <col min="5064" max="5064" width="7.28515625" style="1" customWidth="1"/>
    <col min="5065" max="5065" width="9.42578125" style="1" bestFit="1" customWidth="1"/>
    <col min="5066" max="5066" width="10.42578125" style="1" customWidth="1"/>
    <col min="5067" max="5067" width="5.5703125" style="1" customWidth="1"/>
    <col min="5068" max="5068" width="0" style="1" hidden="1" customWidth="1"/>
    <col min="5069" max="5069" width="7.28515625" style="1" customWidth="1"/>
    <col min="5070" max="5070" width="6" style="1" customWidth="1"/>
    <col min="5071" max="5071" width="10.7109375" style="1" customWidth="1"/>
    <col min="5072" max="5072" width="5.5703125" style="1" customWidth="1"/>
    <col min="5073" max="5073" width="0" style="1" hidden="1" customWidth="1"/>
    <col min="5074" max="5074" width="7.28515625" style="1" customWidth="1"/>
    <col min="5075" max="5075" width="6.7109375" style="1" customWidth="1"/>
    <col min="5076" max="5076" width="10.7109375" style="1" customWidth="1"/>
    <col min="5077" max="5077" width="5.5703125" style="1" customWidth="1"/>
    <col min="5078" max="5078" width="0" style="1" hidden="1" customWidth="1"/>
    <col min="5079" max="5079" width="6.7109375" style="1" customWidth="1"/>
    <col min="5080" max="5080" width="6.42578125" style="1" customWidth="1"/>
    <col min="5081" max="5081" width="12.5703125" style="1" customWidth="1"/>
    <col min="5082" max="5082" width="6.140625" style="1" customWidth="1"/>
    <col min="5083" max="5083" width="0" style="1" hidden="1" customWidth="1"/>
    <col min="5084" max="5084" width="6.42578125" style="1" customWidth="1"/>
    <col min="5085" max="5085" width="6.28515625" style="1" customWidth="1"/>
    <col min="5086" max="5086" width="10.42578125" style="1" customWidth="1"/>
    <col min="5087" max="5087" width="6.5703125" style="1" customWidth="1"/>
    <col min="5088" max="5088" width="0" style="1" hidden="1" customWidth="1"/>
    <col min="5089" max="5090" width="7" style="1" customWidth="1"/>
    <col min="5091" max="5091" width="10.7109375" style="1" customWidth="1"/>
    <col min="5092" max="5092" width="5.85546875" style="1" customWidth="1"/>
    <col min="5093" max="5093" width="0" style="1" hidden="1" customWidth="1"/>
    <col min="5094" max="5094" width="6.42578125" style="1" customWidth="1"/>
    <col min="5095" max="5095" width="7.140625" style="1" customWidth="1"/>
    <col min="5096" max="5096" width="10.28515625" style="1" customWidth="1"/>
    <col min="5097" max="5097" width="5.5703125" style="1" customWidth="1"/>
    <col min="5098" max="5098" width="0" style="1" hidden="1" customWidth="1"/>
    <col min="5099" max="5099" width="6.42578125" style="1" customWidth="1"/>
    <col min="5100" max="5100" width="6.7109375" style="1" customWidth="1"/>
    <col min="5101" max="5101" width="10.28515625" style="1" customWidth="1"/>
    <col min="5102" max="5102" width="5.85546875" style="1" customWidth="1"/>
    <col min="5103" max="5103" width="0" style="1" hidden="1" customWidth="1"/>
    <col min="5104" max="5104" width="6.42578125" style="1" customWidth="1"/>
    <col min="5105" max="5105" width="6.7109375" style="1" customWidth="1"/>
    <col min="5106" max="5106" width="10.5703125" style="1" customWidth="1"/>
    <col min="5107" max="5107" width="6.140625" style="1" customWidth="1"/>
    <col min="5108" max="5108" width="0" style="1" hidden="1" customWidth="1"/>
    <col min="5109" max="5109" width="6" style="1" customWidth="1"/>
    <col min="5110" max="5110" width="7" style="1" customWidth="1"/>
    <col min="5111" max="5111" width="10.28515625" style="1" customWidth="1"/>
    <col min="5112" max="5112" width="6.5703125" style="1" customWidth="1"/>
    <col min="5113" max="5113" width="9.140625" style="1"/>
    <col min="5114" max="5114" width="11" style="1" bestFit="1" customWidth="1"/>
    <col min="5115" max="5301" width="9.140625" style="1"/>
    <col min="5302" max="5302" width="6.140625" style="1" customWidth="1"/>
    <col min="5303" max="5303" width="27.85546875" style="1" customWidth="1"/>
    <col min="5304" max="5305" width="0" style="1" hidden="1" customWidth="1"/>
    <col min="5306" max="5306" width="7.140625" style="1" customWidth="1"/>
    <col min="5307" max="5307" width="6" style="1" customWidth="1"/>
    <col min="5308" max="5308" width="10.5703125" style="1" customWidth="1"/>
    <col min="5309" max="5309" width="4.85546875" style="1" customWidth="1"/>
    <col min="5310" max="5313" width="0" style="1" hidden="1" customWidth="1"/>
    <col min="5314" max="5314" width="6.5703125" style="1" customWidth="1"/>
    <col min="5315" max="5315" width="6.140625" style="1" customWidth="1"/>
    <col min="5316" max="5316" width="10.5703125" style="1" customWidth="1"/>
    <col min="5317" max="5317" width="4.85546875" style="1" customWidth="1"/>
    <col min="5318" max="5319" width="0" style="1" hidden="1" customWidth="1"/>
    <col min="5320" max="5320" width="7.28515625" style="1" customWidth="1"/>
    <col min="5321" max="5321" width="9.42578125" style="1" bestFit="1" customWidth="1"/>
    <col min="5322" max="5322" width="10.42578125" style="1" customWidth="1"/>
    <col min="5323" max="5323" width="5.5703125" style="1" customWidth="1"/>
    <col min="5324" max="5324" width="0" style="1" hidden="1" customWidth="1"/>
    <col min="5325" max="5325" width="7.28515625" style="1" customWidth="1"/>
    <col min="5326" max="5326" width="6" style="1" customWidth="1"/>
    <col min="5327" max="5327" width="10.7109375" style="1" customWidth="1"/>
    <col min="5328" max="5328" width="5.5703125" style="1" customWidth="1"/>
    <col min="5329" max="5329" width="0" style="1" hidden="1" customWidth="1"/>
    <col min="5330" max="5330" width="7.28515625" style="1" customWidth="1"/>
    <col min="5331" max="5331" width="6.7109375" style="1" customWidth="1"/>
    <col min="5332" max="5332" width="10.7109375" style="1" customWidth="1"/>
    <col min="5333" max="5333" width="5.5703125" style="1" customWidth="1"/>
    <col min="5334" max="5334" width="0" style="1" hidden="1" customWidth="1"/>
    <col min="5335" max="5335" width="6.7109375" style="1" customWidth="1"/>
    <col min="5336" max="5336" width="6.42578125" style="1" customWidth="1"/>
    <col min="5337" max="5337" width="12.5703125" style="1" customWidth="1"/>
    <col min="5338" max="5338" width="6.140625" style="1" customWidth="1"/>
    <col min="5339" max="5339" width="0" style="1" hidden="1" customWidth="1"/>
    <col min="5340" max="5340" width="6.42578125" style="1" customWidth="1"/>
    <col min="5341" max="5341" width="6.28515625" style="1" customWidth="1"/>
    <col min="5342" max="5342" width="10.42578125" style="1" customWidth="1"/>
    <col min="5343" max="5343" width="6.5703125" style="1" customWidth="1"/>
    <col min="5344" max="5344" width="0" style="1" hidden="1" customWidth="1"/>
    <col min="5345" max="5346" width="7" style="1" customWidth="1"/>
    <col min="5347" max="5347" width="10.7109375" style="1" customWidth="1"/>
    <col min="5348" max="5348" width="5.85546875" style="1" customWidth="1"/>
    <col min="5349" max="5349" width="0" style="1" hidden="1" customWidth="1"/>
    <col min="5350" max="5350" width="6.42578125" style="1" customWidth="1"/>
    <col min="5351" max="5351" width="7.140625" style="1" customWidth="1"/>
    <col min="5352" max="5352" width="10.28515625" style="1" customWidth="1"/>
    <col min="5353" max="5353" width="5.5703125" style="1" customWidth="1"/>
    <col min="5354" max="5354" width="0" style="1" hidden="1" customWidth="1"/>
    <col min="5355" max="5355" width="6.42578125" style="1" customWidth="1"/>
    <col min="5356" max="5356" width="6.7109375" style="1" customWidth="1"/>
    <col min="5357" max="5357" width="10.28515625" style="1" customWidth="1"/>
    <col min="5358" max="5358" width="5.85546875" style="1" customWidth="1"/>
    <col min="5359" max="5359" width="0" style="1" hidden="1" customWidth="1"/>
    <col min="5360" max="5360" width="6.42578125" style="1" customWidth="1"/>
    <col min="5361" max="5361" width="6.7109375" style="1" customWidth="1"/>
    <col min="5362" max="5362" width="10.5703125" style="1" customWidth="1"/>
    <col min="5363" max="5363" width="6.140625" style="1" customWidth="1"/>
    <col min="5364" max="5364" width="0" style="1" hidden="1" customWidth="1"/>
    <col min="5365" max="5365" width="6" style="1" customWidth="1"/>
    <col min="5366" max="5366" width="7" style="1" customWidth="1"/>
    <col min="5367" max="5367" width="10.28515625" style="1" customWidth="1"/>
    <col min="5368" max="5368" width="6.5703125" style="1" customWidth="1"/>
    <col min="5369" max="5369" width="9.140625" style="1"/>
    <col min="5370" max="5370" width="11" style="1" bestFit="1" customWidth="1"/>
    <col min="5371" max="5557" width="9.140625" style="1"/>
    <col min="5558" max="5558" width="6.140625" style="1" customWidth="1"/>
    <col min="5559" max="5559" width="27.85546875" style="1" customWidth="1"/>
    <col min="5560" max="5561" width="0" style="1" hidden="1" customWidth="1"/>
    <col min="5562" max="5562" width="7.140625" style="1" customWidth="1"/>
    <col min="5563" max="5563" width="6" style="1" customWidth="1"/>
    <col min="5564" max="5564" width="10.5703125" style="1" customWidth="1"/>
    <col min="5565" max="5565" width="4.85546875" style="1" customWidth="1"/>
    <col min="5566" max="5569" width="0" style="1" hidden="1" customWidth="1"/>
    <col min="5570" max="5570" width="6.5703125" style="1" customWidth="1"/>
    <col min="5571" max="5571" width="6.140625" style="1" customWidth="1"/>
    <col min="5572" max="5572" width="10.5703125" style="1" customWidth="1"/>
    <col min="5573" max="5573" width="4.85546875" style="1" customWidth="1"/>
    <col min="5574" max="5575" width="0" style="1" hidden="1" customWidth="1"/>
    <col min="5576" max="5576" width="7.28515625" style="1" customWidth="1"/>
    <col min="5577" max="5577" width="9.42578125" style="1" bestFit="1" customWidth="1"/>
    <col min="5578" max="5578" width="10.42578125" style="1" customWidth="1"/>
    <col min="5579" max="5579" width="5.5703125" style="1" customWidth="1"/>
    <col min="5580" max="5580" width="0" style="1" hidden="1" customWidth="1"/>
    <col min="5581" max="5581" width="7.28515625" style="1" customWidth="1"/>
    <col min="5582" max="5582" width="6" style="1" customWidth="1"/>
    <col min="5583" max="5583" width="10.7109375" style="1" customWidth="1"/>
    <col min="5584" max="5584" width="5.5703125" style="1" customWidth="1"/>
    <col min="5585" max="5585" width="0" style="1" hidden="1" customWidth="1"/>
    <col min="5586" max="5586" width="7.28515625" style="1" customWidth="1"/>
    <col min="5587" max="5587" width="6.7109375" style="1" customWidth="1"/>
    <col min="5588" max="5588" width="10.7109375" style="1" customWidth="1"/>
    <col min="5589" max="5589" width="5.5703125" style="1" customWidth="1"/>
    <col min="5590" max="5590" width="0" style="1" hidden="1" customWidth="1"/>
    <col min="5591" max="5591" width="6.7109375" style="1" customWidth="1"/>
    <col min="5592" max="5592" width="6.42578125" style="1" customWidth="1"/>
    <col min="5593" max="5593" width="12.5703125" style="1" customWidth="1"/>
    <col min="5594" max="5594" width="6.140625" style="1" customWidth="1"/>
    <col min="5595" max="5595" width="0" style="1" hidden="1" customWidth="1"/>
    <col min="5596" max="5596" width="6.42578125" style="1" customWidth="1"/>
    <col min="5597" max="5597" width="6.28515625" style="1" customWidth="1"/>
    <col min="5598" max="5598" width="10.42578125" style="1" customWidth="1"/>
    <col min="5599" max="5599" width="6.5703125" style="1" customWidth="1"/>
    <col min="5600" max="5600" width="0" style="1" hidden="1" customWidth="1"/>
    <col min="5601" max="5602" width="7" style="1" customWidth="1"/>
    <col min="5603" max="5603" width="10.7109375" style="1" customWidth="1"/>
    <col min="5604" max="5604" width="5.85546875" style="1" customWidth="1"/>
    <col min="5605" max="5605" width="0" style="1" hidden="1" customWidth="1"/>
    <col min="5606" max="5606" width="6.42578125" style="1" customWidth="1"/>
    <col min="5607" max="5607" width="7.140625" style="1" customWidth="1"/>
    <col min="5608" max="5608" width="10.28515625" style="1" customWidth="1"/>
    <col min="5609" max="5609" width="5.5703125" style="1" customWidth="1"/>
    <col min="5610" max="5610" width="0" style="1" hidden="1" customWidth="1"/>
    <col min="5611" max="5611" width="6.42578125" style="1" customWidth="1"/>
    <col min="5612" max="5612" width="6.7109375" style="1" customWidth="1"/>
    <col min="5613" max="5613" width="10.28515625" style="1" customWidth="1"/>
    <col min="5614" max="5614" width="5.85546875" style="1" customWidth="1"/>
    <col min="5615" max="5615" width="0" style="1" hidden="1" customWidth="1"/>
    <col min="5616" max="5616" width="6.42578125" style="1" customWidth="1"/>
    <col min="5617" max="5617" width="6.7109375" style="1" customWidth="1"/>
    <col min="5618" max="5618" width="10.5703125" style="1" customWidth="1"/>
    <col min="5619" max="5619" width="6.140625" style="1" customWidth="1"/>
    <col min="5620" max="5620" width="0" style="1" hidden="1" customWidth="1"/>
    <col min="5621" max="5621" width="6" style="1" customWidth="1"/>
    <col min="5622" max="5622" width="7" style="1" customWidth="1"/>
    <col min="5623" max="5623" width="10.28515625" style="1" customWidth="1"/>
    <col min="5624" max="5624" width="6.5703125" style="1" customWidth="1"/>
    <col min="5625" max="5625" width="9.140625" style="1"/>
    <col min="5626" max="5626" width="11" style="1" bestFit="1" customWidth="1"/>
    <col min="5627" max="5813" width="9.140625" style="1"/>
    <col min="5814" max="5814" width="6.140625" style="1" customWidth="1"/>
    <col min="5815" max="5815" width="27.85546875" style="1" customWidth="1"/>
    <col min="5816" max="5817" width="0" style="1" hidden="1" customWidth="1"/>
    <col min="5818" max="5818" width="7.140625" style="1" customWidth="1"/>
    <col min="5819" max="5819" width="6" style="1" customWidth="1"/>
    <col min="5820" max="5820" width="10.5703125" style="1" customWidth="1"/>
    <col min="5821" max="5821" width="4.85546875" style="1" customWidth="1"/>
    <col min="5822" max="5825" width="0" style="1" hidden="1" customWidth="1"/>
    <col min="5826" max="5826" width="6.5703125" style="1" customWidth="1"/>
    <col min="5827" max="5827" width="6.140625" style="1" customWidth="1"/>
    <col min="5828" max="5828" width="10.5703125" style="1" customWidth="1"/>
    <col min="5829" max="5829" width="4.85546875" style="1" customWidth="1"/>
    <col min="5830" max="5831" width="0" style="1" hidden="1" customWidth="1"/>
    <col min="5832" max="5832" width="7.28515625" style="1" customWidth="1"/>
    <col min="5833" max="5833" width="9.42578125" style="1" bestFit="1" customWidth="1"/>
    <col min="5834" max="5834" width="10.42578125" style="1" customWidth="1"/>
    <col min="5835" max="5835" width="5.5703125" style="1" customWidth="1"/>
    <col min="5836" max="5836" width="0" style="1" hidden="1" customWidth="1"/>
    <col min="5837" max="5837" width="7.28515625" style="1" customWidth="1"/>
    <col min="5838" max="5838" width="6" style="1" customWidth="1"/>
    <col min="5839" max="5839" width="10.7109375" style="1" customWidth="1"/>
    <col min="5840" max="5840" width="5.5703125" style="1" customWidth="1"/>
    <col min="5841" max="5841" width="0" style="1" hidden="1" customWidth="1"/>
    <col min="5842" max="5842" width="7.28515625" style="1" customWidth="1"/>
    <col min="5843" max="5843" width="6.7109375" style="1" customWidth="1"/>
    <col min="5844" max="5844" width="10.7109375" style="1" customWidth="1"/>
    <col min="5845" max="5845" width="5.5703125" style="1" customWidth="1"/>
    <col min="5846" max="5846" width="0" style="1" hidden="1" customWidth="1"/>
    <col min="5847" max="5847" width="6.7109375" style="1" customWidth="1"/>
    <col min="5848" max="5848" width="6.42578125" style="1" customWidth="1"/>
    <col min="5849" max="5849" width="12.5703125" style="1" customWidth="1"/>
    <col min="5850" max="5850" width="6.140625" style="1" customWidth="1"/>
    <col min="5851" max="5851" width="0" style="1" hidden="1" customWidth="1"/>
    <col min="5852" max="5852" width="6.42578125" style="1" customWidth="1"/>
    <col min="5853" max="5853" width="6.28515625" style="1" customWidth="1"/>
    <col min="5854" max="5854" width="10.42578125" style="1" customWidth="1"/>
    <col min="5855" max="5855" width="6.5703125" style="1" customWidth="1"/>
    <col min="5856" max="5856" width="0" style="1" hidden="1" customWidth="1"/>
    <col min="5857" max="5858" width="7" style="1" customWidth="1"/>
    <col min="5859" max="5859" width="10.7109375" style="1" customWidth="1"/>
    <col min="5860" max="5860" width="5.85546875" style="1" customWidth="1"/>
    <col min="5861" max="5861" width="0" style="1" hidden="1" customWidth="1"/>
    <col min="5862" max="5862" width="6.42578125" style="1" customWidth="1"/>
    <col min="5863" max="5863" width="7.140625" style="1" customWidth="1"/>
    <col min="5864" max="5864" width="10.28515625" style="1" customWidth="1"/>
    <col min="5865" max="5865" width="5.5703125" style="1" customWidth="1"/>
    <col min="5866" max="5866" width="0" style="1" hidden="1" customWidth="1"/>
    <col min="5867" max="5867" width="6.42578125" style="1" customWidth="1"/>
    <col min="5868" max="5868" width="6.7109375" style="1" customWidth="1"/>
    <col min="5869" max="5869" width="10.28515625" style="1" customWidth="1"/>
    <col min="5870" max="5870" width="5.85546875" style="1" customWidth="1"/>
    <col min="5871" max="5871" width="0" style="1" hidden="1" customWidth="1"/>
    <col min="5872" max="5872" width="6.42578125" style="1" customWidth="1"/>
    <col min="5873" max="5873" width="6.7109375" style="1" customWidth="1"/>
    <col min="5874" max="5874" width="10.5703125" style="1" customWidth="1"/>
    <col min="5875" max="5875" width="6.140625" style="1" customWidth="1"/>
    <col min="5876" max="5876" width="0" style="1" hidden="1" customWidth="1"/>
    <col min="5877" max="5877" width="6" style="1" customWidth="1"/>
    <col min="5878" max="5878" width="7" style="1" customWidth="1"/>
    <col min="5879" max="5879" width="10.28515625" style="1" customWidth="1"/>
    <col min="5880" max="5880" width="6.5703125" style="1" customWidth="1"/>
    <col min="5881" max="5881" width="9.140625" style="1"/>
    <col min="5882" max="5882" width="11" style="1" bestFit="1" customWidth="1"/>
    <col min="5883" max="6069" width="9.140625" style="1"/>
    <col min="6070" max="6070" width="6.140625" style="1" customWidth="1"/>
    <col min="6071" max="6071" width="27.85546875" style="1" customWidth="1"/>
    <col min="6072" max="6073" width="0" style="1" hidden="1" customWidth="1"/>
    <col min="6074" max="6074" width="7.140625" style="1" customWidth="1"/>
    <col min="6075" max="6075" width="6" style="1" customWidth="1"/>
    <col min="6076" max="6076" width="10.5703125" style="1" customWidth="1"/>
    <col min="6077" max="6077" width="4.85546875" style="1" customWidth="1"/>
    <col min="6078" max="6081" width="0" style="1" hidden="1" customWidth="1"/>
    <col min="6082" max="6082" width="6.5703125" style="1" customWidth="1"/>
    <col min="6083" max="6083" width="6.140625" style="1" customWidth="1"/>
    <col min="6084" max="6084" width="10.5703125" style="1" customWidth="1"/>
    <col min="6085" max="6085" width="4.85546875" style="1" customWidth="1"/>
    <col min="6086" max="6087" width="0" style="1" hidden="1" customWidth="1"/>
    <col min="6088" max="6088" width="7.28515625" style="1" customWidth="1"/>
    <col min="6089" max="6089" width="9.42578125" style="1" bestFit="1" customWidth="1"/>
    <col min="6090" max="6090" width="10.42578125" style="1" customWidth="1"/>
    <col min="6091" max="6091" width="5.5703125" style="1" customWidth="1"/>
    <col min="6092" max="6092" width="0" style="1" hidden="1" customWidth="1"/>
    <col min="6093" max="6093" width="7.28515625" style="1" customWidth="1"/>
    <col min="6094" max="6094" width="6" style="1" customWidth="1"/>
    <col min="6095" max="6095" width="10.7109375" style="1" customWidth="1"/>
    <col min="6096" max="6096" width="5.5703125" style="1" customWidth="1"/>
    <col min="6097" max="6097" width="0" style="1" hidden="1" customWidth="1"/>
    <col min="6098" max="6098" width="7.28515625" style="1" customWidth="1"/>
    <col min="6099" max="6099" width="6.7109375" style="1" customWidth="1"/>
    <col min="6100" max="6100" width="10.7109375" style="1" customWidth="1"/>
    <col min="6101" max="6101" width="5.5703125" style="1" customWidth="1"/>
    <col min="6102" max="6102" width="0" style="1" hidden="1" customWidth="1"/>
    <col min="6103" max="6103" width="6.7109375" style="1" customWidth="1"/>
    <col min="6104" max="6104" width="6.42578125" style="1" customWidth="1"/>
    <col min="6105" max="6105" width="12.5703125" style="1" customWidth="1"/>
    <col min="6106" max="6106" width="6.140625" style="1" customWidth="1"/>
    <col min="6107" max="6107" width="0" style="1" hidden="1" customWidth="1"/>
    <col min="6108" max="6108" width="6.42578125" style="1" customWidth="1"/>
    <col min="6109" max="6109" width="6.28515625" style="1" customWidth="1"/>
    <col min="6110" max="6110" width="10.42578125" style="1" customWidth="1"/>
    <col min="6111" max="6111" width="6.5703125" style="1" customWidth="1"/>
    <col min="6112" max="6112" width="0" style="1" hidden="1" customWidth="1"/>
    <col min="6113" max="6114" width="7" style="1" customWidth="1"/>
    <col min="6115" max="6115" width="10.7109375" style="1" customWidth="1"/>
    <col min="6116" max="6116" width="5.85546875" style="1" customWidth="1"/>
    <col min="6117" max="6117" width="0" style="1" hidden="1" customWidth="1"/>
    <col min="6118" max="6118" width="6.42578125" style="1" customWidth="1"/>
    <col min="6119" max="6119" width="7.140625" style="1" customWidth="1"/>
    <col min="6120" max="6120" width="10.28515625" style="1" customWidth="1"/>
    <col min="6121" max="6121" width="5.5703125" style="1" customWidth="1"/>
    <col min="6122" max="6122" width="0" style="1" hidden="1" customWidth="1"/>
    <col min="6123" max="6123" width="6.42578125" style="1" customWidth="1"/>
    <col min="6124" max="6124" width="6.7109375" style="1" customWidth="1"/>
    <col min="6125" max="6125" width="10.28515625" style="1" customWidth="1"/>
    <col min="6126" max="6126" width="5.85546875" style="1" customWidth="1"/>
    <col min="6127" max="6127" width="0" style="1" hidden="1" customWidth="1"/>
    <col min="6128" max="6128" width="6.42578125" style="1" customWidth="1"/>
    <col min="6129" max="6129" width="6.7109375" style="1" customWidth="1"/>
    <col min="6130" max="6130" width="10.5703125" style="1" customWidth="1"/>
    <col min="6131" max="6131" width="6.140625" style="1" customWidth="1"/>
    <col min="6132" max="6132" width="0" style="1" hidden="1" customWidth="1"/>
    <col min="6133" max="6133" width="6" style="1" customWidth="1"/>
    <col min="6134" max="6134" width="7" style="1" customWidth="1"/>
    <col min="6135" max="6135" width="10.28515625" style="1" customWidth="1"/>
    <col min="6136" max="6136" width="6.5703125" style="1" customWidth="1"/>
    <col min="6137" max="6137" width="9.140625" style="1"/>
    <col min="6138" max="6138" width="11" style="1" bestFit="1" customWidth="1"/>
    <col min="6139" max="6325" width="9.140625" style="1"/>
    <col min="6326" max="6326" width="6.140625" style="1" customWidth="1"/>
    <col min="6327" max="6327" width="27.85546875" style="1" customWidth="1"/>
    <col min="6328" max="6329" width="0" style="1" hidden="1" customWidth="1"/>
    <col min="6330" max="6330" width="7.140625" style="1" customWidth="1"/>
    <col min="6331" max="6331" width="6" style="1" customWidth="1"/>
    <col min="6332" max="6332" width="10.5703125" style="1" customWidth="1"/>
    <col min="6333" max="6333" width="4.85546875" style="1" customWidth="1"/>
    <col min="6334" max="6337" width="0" style="1" hidden="1" customWidth="1"/>
    <col min="6338" max="6338" width="6.5703125" style="1" customWidth="1"/>
    <col min="6339" max="6339" width="6.140625" style="1" customWidth="1"/>
    <col min="6340" max="6340" width="10.5703125" style="1" customWidth="1"/>
    <col min="6341" max="6341" width="4.85546875" style="1" customWidth="1"/>
    <col min="6342" max="6343" width="0" style="1" hidden="1" customWidth="1"/>
    <col min="6344" max="6344" width="7.28515625" style="1" customWidth="1"/>
    <col min="6345" max="6345" width="9.42578125" style="1" bestFit="1" customWidth="1"/>
    <col min="6346" max="6346" width="10.42578125" style="1" customWidth="1"/>
    <col min="6347" max="6347" width="5.5703125" style="1" customWidth="1"/>
    <col min="6348" max="6348" width="0" style="1" hidden="1" customWidth="1"/>
    <col min="6349" max="6349" width="7.28515625" style="1" customWidth="1"/>
    <col min="6350" max="6350" width="6" style="1" customWidth="1"/>
    <col min="6351" max="6351" width="10.7109375" style="1" customWidth="1"/>
    <col min="6352" max="6352" width="5.5703125" style="1" customWidth="1"/>
    <col min="6353" max="6353" width="0" style="1" hidden="1" customWidth="1"/>
    <col min="6354" max="6354" width="7.28515625" style="1" customWidth="1"/>
    <col min="6355" max="6355" width="6.7109375" style="1" customWidth="1"/>
    <col min="6356" max="6356" width="10.7109375" style="1" customWidth="1"/>
    <col min="6357" max="6357" width="5.5703125" style="1" customWidth="1"/>
    <col min="6358" max="6358" width="0" style="1" hidden="1" customWidth="1"/>
    <col min="6359" max="6359" width="6.7109375" style="1" customWidth="1"/>
    <col min="6360" max="6360" width="6.42578125" style="1" customWidth="1"/>
    <col min="6361" max="6361" width="12.5703125" style="1" customWidth="1"/>
    <col min="6362" max="6362" width="6.140625" style="1" customWidth="1"/>
    <col min="6363" max="6363" width="0" style="1" hidden="1" customWidth="1"/>
    <col min="6364" max="6364" width="6.42578125" style="1" customWidth="1"/>
    <col min="6365" max="6365" width="6.28515625" style="1" customWidth="1"/>
    <col min="6366" max="6366" width="10.42578125" style="1" customWidth="1"/>
    <col min="6367" max="6367" width="6.5703125" style="1" customWidth="1"/>
    <col min="6368" max="6368" width="0" style="1" hidden="1" customWidth="1"/>
    <col min="6369" max="6370" width="7" style="1" customWidth="1"/>
    <col min="6371" max="6371" width="10.7109375" style="1" customWidth="1"/>
    <col min="6372" max="6372" width="5.85546875" style="1" customWidth="1"/>
    <col min="6373" max="6373" width="0" style="1" hidden="1" customWidth="1"/>
    <col min="6374" max="6374" width="6.42578125" style="1" customWidth="1"/>
    <col min="6375" max="6375" width="7.140625" style="1" customWidth="1"/>
    <col min="6376" max="6376" width="10.28515625" style="1" customWidth="1"/>
    <col min="6377" max="6377" width="5.5703125" style="1" customWidth="1"/>
    <col min="6378" max="6378" width="0" style="1" hidden="1" customWidth="1"/>
    <col min="6379" max="6379" width="6.42578125" style="1" customWidth="1"/>
    <col min="6380" max="6380" width="6.7109375" style="1" customWidth="1"/>
    <col min="6381" max="6381" width="10.28515625" style="1" customWidth="1"/>
    <col min="6382" max="6382" width="5.85546875" style="1" customWidth="1"/>
    <col min="6383" max="6383" width="0" style="1" hidden="1" customWidth="1"/>
    <col min="6384" max="6384" width="6.42578125" style="1" customWidth="1"/>
    <col min="6385" max="6385" width="6.7109375" style="1" customWidth="1"/>
    <col min="6386" max="6386" width="10.5703125" style="1" customWidth="1"/>
    <col min="6387" max="6387" width="6.140625" style="1" customWidth="1"/>
    <col min="6388" max="6388" width="0" style="1" hidden="1" customWidth="1"/>
    <col min="6389" max="6389" width="6" style="1" customWidth="1"/>
    <col min="6390" max="6390" width="7" style="1" customWidth="1"/>
    <col min="6391" max="6391" width="10.28515625" style="1" customWidth="1"/>
    <col min="6392" max="6392" width="6.5703125" style="1" customWidth="1"/>
    <col min="6393" max="6393" width="9.140625" style="1"/>
    <col min="6394" max="6394" width="11" style="1" bestFit="1" customWidth="1"/>
    <col min="6395" max="6581" width="9.140625" style="1"/>
    <col min="6582" max="6582" width="6.140625" style="1" customWidth="1"/>
    <col min="6583" max="6583" width="27.85546875" style="1" customWidth="1"/>
    <col min="6584" max="6585" width="0" style="1" hidden="1" customWidth="1"/>
    <col min="6586" max="6586" width="7.140625" style="1" customWidth="1"/>
    <col min="6587" max="6587" width="6" style="1" customWidth="1"/>
    <col min="6588" max="6588" width="10.5703125" style="1" customWidth="1"/>
    <col min="6589" max="6589" width="4.85546875" style="1" customWidth="1"/>
    <col min="6590" max="6593" width="0" style="1" hidden="1" customWidth="1"/>
    <col min="6594" max="6594" width="6.5703125" style="1" customWidth="1"/>
    <col min="6595" max="6595" width="6.140625" style="1" customWidth="1"/>
    <col min="6596" max="6596" width="10.5703125" style="1" customWidth="1"/>
    <col min="6597" max="6597" width="4.85546875" style="1" customWidth="1"/>
    <col min="6598" max="6599" width="0" style="1" hidden="1" customWidth="1"/>
    <col min="6600" max="6600" width="7.28515625" style="1" customWidth="1"/>
    <col min="6601" max="6601" width="9.42578125" style="1" bestFit="1" customWidth="1"/>
    <col min="6602" max="6602" width="10.42578125" style="1" customWidth="1"/>
    <col min="6603" max="6603" width="5.5703125" style="1" customWidth="1"/>
    <col min="6604" max="6604" width="0" style="1" hidden="1" customWidth="1"/>
    <col min="6605" max="6605" width="7.28515625" style="1" customWidth="1"/>
    <col min="6606" max="6606" width="6" style="1" customWidth="1"/>
    <col min="6607" max="6607" width="10.7109375" style="1" customWidth="1"/>
    <col min="6608" max="6608" width="5.5703125" style="1" customWidth="1"/>
    <col min="6609" max="6609" width="0" style="1" hidden="1" customWidth="1"/>
    <col min="6610" max="6610" width="7.28515625" style="1" customWidth="1"/>
    <col min="6611" max="6611" width="6.7109375" style="1" customWidth="1"/>
    <col min="6612" max="6612" width="10.7109375" style="1" customWidth="1"/>
    <col min="6613" max="6613" width="5.5703125" style="1" customWidth="1"/>
    <col min="6614" max="6614" width="0" style="1" hidden="1" customWidth="1"/>
    <col min="6615" max="6615" width="6.7109375" style="1" customWidth="1"/>
    <col min="6616" max="6616" width="6.42578125" style="1" customWidth="1"/>
    <col min="6617" max="6617" width="12.5703125" style="1" customWidth="1"/>
    <col min="6618" max="6618" width="6.140625" style="1" customWidth="1"/>
    <col min="6619" max="6619" width="0" style="1" hidden="1" customWidth="1"/>
    <col min="6620" max="6620" width="6.42578125" style="1" customWidth="1"/>
    <col min="6621" max="6621" width="6.28515625" style="1" customWidth="1"/>
    <col min="6622" max="6622" width="10.42578125" style="1" customWidth="1"/>
    <col min="6623" max="6623" width="6.5703125" style="1" customWidth="1"/>
    <col min="6624" max="6624" width="0" style="1" hidden="1" customWidth="1"/>
    <col min="6625" max="6626" width="7" style="1" customWidth="1"/>
    <col min="6627" max="6627" width="10.7109375" style="1" customWidth="1"/>
    <col min="6628" max="6628" width="5.85546875" style="1" customWidth="1"/>
    <col min="6629" max="6629" width="0" style="1" hidden="1" customWidth="1"/>
    <col min="6630" max="6630" width="6.42578125" style="1" customWidth="1"/>
    <col min="6631" max="6631" width="7.140625" style="1" customWidth="1"/>
    <col min="6632" max="6632" width="10.28515625" style="1" customWidth="1"/>
    <col min="6633" max="6633" width="5.5703125" style="1" customWidth="1"/>
    <col min="6634" max="6634" width="0" style="1" hidden="1" customWidth="1"/>
    <col min="6635" max="6635" width="6.42578125" style="1" customWidth="1"/>
    <col min="6636" max="6636" width="6.7109375" style="1" customWidth="1"/>
    <col min="6637" max="6637" width="10.28515625" style="1" customWidth="1"/>
    <col min="6638" max="6638" width="5.85546875" style="1" customWidth="1"/>
    <col min="6639" max="6639" width="0" style="1" hidden="1" customWidth="1"/>
    <col min="6640" max="6640" width="6.42578125" style="1" customWidth="1"/>
    <col min="6641" max="6641" width="6.7109375" style="1" customWidth="1"/>
    <col min="6642" max="6642" width="10.5703125" style="1" customWidth="1"/>
    <col min="6643" max="6643" width="6.140625" style="1" customWidth="1"/>
    <col min="6644" max="6644" width="0" style="1" hidden="1" customWidth="1"/>
    <col min="6645" max="6645" width="6" style="1" customWidth="1"/>
    <col min="6646" max="6646" width="7" style="1" customWidth="1"/>
    <col min="6647" max="6647" width="10.28515625" style="1" customWidth="1"/>
    <col min="6648" max="6648" width="6.5703125" style="1" customWidth="1"/>
    <col min="6649" max="6649" width="9.140625" style="1"/>
    <col min="6650" max="6650" width="11" style="1" bestFit="1" customWidth="1"/>
    <col min="6651" max="6837" width="9.140625" style="1"/>
    <col min="6838" max="6838" width="6.140625" style="1" customWidth="1"/>
    <col min="6839" max="6839" width="27.85546875" style="1" customWidth="1"/>
    <col min="6840" max="6841" width="0" style="1" hidden="1" customWidth="1"/>
    <col min="6842" max="6842" width="7.140625" style="1" customWidth="1"/>
    <col min="6843" max="6843" width="6" style="1" customWidth="1"/>
    <col min="6844" max="6844" width="10.5703125" style="1" customWidth="1"/>
    <col min="6845" max="6845" width="4.85546875" style="1" customWidth="1"/>
    <col min="6846" max="6849" width="0" style="1" hidden="1" customWidth="1"/>
    <col min="6850" max="6850" width="6.5703125" style="1" customWidth="1"/>
    <col min="6851" max="6851" width="6.140625" style="1" customWidth="1"/>
    <col min="6852" max="6852" width="10.5703125" style="1" customWidth="1"/>
    <col min="6853" max="6853" width="4.85546875" style="1" customWidth="1"/>
    <col min="6854" max="6855" width="0" style="1" hidden="1" customWidth="1"/>
    <col min="6856" max="6856" width="7.28515625" style="1" customWidth="1"/>
    <col min="6857" max="6857" width="9.42578125" style="1" bestFit="1" customWidth="1"/>
    <col min="6858" max="6858" width="10.42578125" style="1" customWidth="1"/>
    <col min="6859" max="6859" width="5.5703125" style="1" customWidth="1"/>
    <col min="6860" max="6860" width="0" style="1" hidden="1" customWidth="1"/>
    <col min="6861" max="6861" width="7.28515625" style="1" customWidth="1"/>
    <col min="6862" max="6862" width="6" style="1" customWidth="1"/>
    <col min="6863" max="6863" width="10.7109375" style="1" customWidth="1"/>
    <col min="6864" max="6864" width="5.5703125" style="1" customWidth="1"/>
    <col min="6865" max="6865" width="0" style="1" hidden="1" customWidth="1"/>
    <col min="6866" max="6866" width="7.28515625" style="1" customWidth="1"/>
    <col min="6867" max="6867" width="6.7109375" style="1" customWidth="1"/>
    <col min="6868" max="6868" width="10.7109375" style="1" customWidth="1"/>
    <col min="6869" max="6869" width="5.5703125" style="1" customWidth="1"/>
    <col min="6870" max="6870" width="0" style="1" hidden="1" customWidth="1"/>
    <col min="6871" max="6871" width="6.7109375" style="1" customWidth="1"/>
    <col min="6872" max="6872" width="6.42578125" style="1" customWidth="1"/>
    <col min="6873" max="6873" width="12.5703125" style="1" customWidth="1"/>
    <col min="6874" max="6874" width="6.140625" style="1" customWidth="1"/>
    <col min="6875" max="6875" width="0" style="1" hidden="1" customWidth="1"/>
    <col min="6876" max="6876" width="6.42578125" style="1" customWidth="1"/>
    <col min="6877" max="6877" width="6.28515625" style="1" customWidth="1"/>
    <col min="6878" max="6878" width="10.42578125" style="1" customWidth="1"/>
    <col min="6879" max="6879" width="6.5703125" style="1" customWidth="1"/>
    <col min="6880" max="6880" width="0" style="1" hidden="1" customWidth="1"/>
    <col min="6881" max="6882" width="7" style="1" customWidth="1"/>
    <col min="6883" max="6883" width="10.7109375" style="1" customWidth="1"/>
    <col min="6884" max="6884" width="5.85546875" style="1" customWidth="1"/>
    <col min="6885" max="6885" width="0" style="1" hidden="1" customWidth="1"/>
    <col min="6886" max="6886" width="6.42578125" style="1" customWidth="1"/>
    <col min="6887" max="6887" width="7.140625" style="1" customWidth="1"/>
    <col min="6888" max="6888" width="10.28515625" style="1" customWidth="1"/>
    <col min="6889" max="6889" width="5.5703125" style="1" customWidth="1"/>
    <col min="6890" max="6890" width="0" style="1" hidden="1" customWidth="1"/>
    <col min="6891" max="6891" width="6.42578125" style="1" customWidth="1"/>
    <col min="6892" max="6892" width="6.7109375" style="1" customWidth="1"/>
    <col min="6893" max="6893" width="10.28515625" style="1" customWidth="1"/>
    <col min="6894" max="6894" width="5.85546875" style="1" customWidth="1"/>
    <col min="6895" max="6895" width="0" style="1" hidden="1" customWidth="1"/>
    <col min="6896" max="6896" width="6.42578125" style="1" customWidth="1"/>
    <col min="6897" max="6897" width="6.7109375" style="1" customWidth="1"/>
    <col min="6898" max="6898" width="10.5703125" style="1" customWidth="1"/>
    <col min="6899" max="6899" width="6.140625" style="1" customWidth="1"/>
    <col min="6900" max="6900" width="0" style="1" hidden="1" customWidth="1"/>
    <col min="6901" max="6901" width="6" style="1" customWidth="1"/>
    <col min="6902" max="6902" width="7" style="1" customWidth="1"/>
    <col min="6903" max="6903" width="10.28515625" style="1" customWidth="1"/>
    <col min="6904" max="6904" width="6.5703125" style="1" customWidth="1"/>
    <col min="6905" max="6905" width="9.140625" style="1"/>
    <col min="6906" max="6906" width="11" style="1" bestFit="1" customWidth="1"/>
    <col min="6907" max="7093" width="9.140625" style="1"/>
    <col min="7094" max="7094" width="6.140625" style="1" customWidth="1"/>
    <col min="7095" max="7095" width="27.85546875" style="1" customWidth="1"/>
    <col min="7096" max="7097" width="0" style="1" hidden="1" customWidth="1"/>
    <col min="7098" max="7098" width="7.140625" style="1" customWidth="1"/>
    <col min="7099" max="7099" width="6" style="1" customWidth="1"/>
    <col min="7100" max="7100" width="10.5703125" style="1" customWidth="1"/>
    <col min="7101" max="7101" width="4.85546875" style="1" customWidth="1"/>
    <col min="7102" max="7105" width="0" style="1" hidden="1" customWidth="1"/>
    <col min="7106" max="7106" width="6.5703125" style="1" customWidth="1"/>
    <col min="7107" max="7107" width="6.140625" style="1" customWidth="1"/>
    <col min="7108" max="7108" width="10.5703125" style="1" customWidth="1"/>
    <col min="7109" max="7109" width="4.85546875" style="1" customWidth="1"/>
    <col min="7110" max="7111" width="0" style="1" hidden="1" customWidth="1"/>
    <col min="7112" max="7112" width="7.28515625" style="1" customWidth="1"/>
    <col min="7113" max="7113" width="9.42578125" style="1" bestFit="1" customWidth="1"/>
    <col min="7114" max="7114" width="10.42578125" style="1" customWidth="1"/>
    <col min="7115" max="7115" width="5.5703125" style="1" customWidth="1"/>
    <col min="7116" max="7116" width="0" style="1" hidden="1" customWidth="1"/>
    <col min="7117" max="7117" width="7.28515625" style="1" customWidth="1"/>
    <col min="7118" max="7118" width="6" style="1" customWidth="1"/>
    <col min="7119" max="7119" width="10.7109375" style="1" customWidth="1"/>
    <col min="7120" max="7120" width="5.5703125" style="1" customWidth="1"/>
    <col min="7121" max="7121" width="0" style="1" hidden="1" customWidth="1"/>
    <col min="7122" max="7122" width="7.28515625" style="1" customWidth="1"/>
    <col min="7123" max="7123" width="6.7109375" style="1" customWidth="1"/>
    <col min="7124" max="7124" width="10.7109375" style="1" customWidth="1"/>
    <col min="7125" max="7125" width="5.5703125" style="1" customWidth="1"/>
    <col min="7126" max="7126" width="0" style="1" hidden="1" customWidth="1"/>
    <col min="7127" max="7127" width="6.7109375" style="1" customWidth="1"/>
    <col min="7128" max="7128" width="6.42578125" style="1" customWidth="1"/>
    <col min="7129" max="7129" width="12.5703125" style="1" customWidth="1"/>
    <col min="7130" max="7130" width="6.140625" style="1" customWidth="1"/>
    <col min="7131" max="7131" width="0" style="1" hidden="1" customWidth="1"/>
    <col min="7132" max="7132" width="6.42578125" style="1" customWidth="1"/>
    <col min="7133" max="7133" width="6.28515625" style="1" customWidth="1"/>
    <col min="7134" max="7134" width="10.42578125" style="1" customWidth="1"/>
    <col min="7135" max="7135" width="6.5703125" style="1" customWidth="1"/>
    <col min="7136" max="7136" width="0" style="1" hidden="1" customWidth="1"/>
    <col min="7137" max="7138" width="7" style="1" customWidth="1"/>
    <col min="7139" max="7139" width="10.7109375" style="1" customWidth="1"/>
    <col min="7140" max="7140" width="5.85546875" style="1" customWidth="1"/>
    <col min="7141" max="7141" width="0" style="1" hidden="1" customWidth="1"/>
    <col min="7142" max="7142" width="6.42578125" style="1" customWidth="1"/>
    <col min="7143" max="7143" width="7.140625" style="1" customWidth="1"/>
    <col min="7144" max="7144" width="10.28515625" style="1" customWidth="1"/>
    <col min="7145" max="7145" width="5.5703125" style="1" customWidth="1"/>
    <col min="7146" max="7146" width="0" style="1" hidden="1" customWidth="1"/>
    <col min="7147" max="7147" width="6.42578125" style="1" customWidth="1"/>
    <col min="7148" max="7148" width="6.7109375" style="1" customWidth="1"/>
    <col min="7149" max="7149" width="10.28515625" style="1" customWidth="1"/>
    <col min="7150" max="7150" width="5.85546875" style="1" customWidth="1"/>
    <col min="7151" max="7151" width="0" style="1" hidden="1" customWidth="1"/>
    <col min="7152" max="7152" width="6.42578125" style="1" customWidth="1"/>
    <col min="7153" max="7153" width="6.7109375" style="1" customWidth="1"/>
    <col min="7154" max="7154" width="10.5703125" style="1" customWidth="1"/>
    <col min="7155" max="7155" width="6.140625" style="1" customWidth="1"/>
    <col min="7156" max="7156" width="0" style="1" hidden="1" customWidth="1"/>
    <col min="7157" max="7157" width="6" style="1" customWidth="1"/>
    <col min="7158" max="7158" width="7" style="1" customWidth="1"/>
    <col min="7159" max="7159" width="10.28515625" style="1" customWidth="1"/>
    <col min="7160" max="7160" width="6.5703125" style="1" customWidth="1"/>
    <col min="7161" max="7161" width="9.140625" style="1"/>
    <col min="7162" max="7162" width="11" style="1" bestFit="1" customWidth="1"/>
    <col min="7163" max="7349" width="9.140625" style="1"/>
    <col min="7350" max="7350" width="6.140625" style="1" customWidth="1"/>
    <col min="7351" max="7351" width="27.85546875" style="1" customWidth="1"/>
    <col min="7352" max="7353" width="0" style="1" hidden="1" customWidth="1"/>
    <col min="7354" max="7354" width="7.140625" style="1" customWidth="1"/>
    <col min="7355" max="7355" width="6" style="1" customWidth="1"/>
    <col min="7356" max="7356" width="10.5703125" style="1" customWidth="1"/>
    <col min="7357" max="7357" width="4.85546875" style="1" customWidth="1"/>
    <col min="7358" max="7361" width="0" style="1" hidden="1" customWidth="1"/>
    <col min="7362" max="7362" width="6.5703125" style="1" customWidth="1"/>
    <col min="7363" max="7363" width="6.140625" style="1" customWidth="1"/>
    <col min="7364" max="7364" width="10.5703125" style="1" customWidth="1"/>
    <col min="7365" max="7365" width="4.85546875" style="1" customWidth="1"/>
    <col min="7366" max="7367" width="0" style="1" hidden="1" customWidth="1"/>
    <col min="7368" max="7368" width="7.28515625" style="1" customWidth="1"/>
    <col min="7369" max="7369" width="9.42578125" style="1" bestFit="1" customWidth="1"/>
    <col min="7370" max="7370" width="10.42578125" style="1" customWidth="1"/>
    <col min="7371" max="7371" width="5.5703125" style="1" customWidth="1"/>
    <col min="7372" max="7372" width="0" style="1" hidden="1" customWidth="1"/>
    <col min="7373" max="7373" width="7.28515625" style="1" customWidth="1"/>
    <col min="7374" max="7374" width="6" style="1" customWidth="1"/>
    <col min="7375" max="7375" width="10.7109375" style="1" customWidth="1"/>
    <col min="7376" max="7376" width="5.5703125" style="1" customWidth="1"/>
    <col min="7377" max="7377" width="0" style="1" hidden="1" customWidth="1"/>
    <col min="7378" max="7378" width="7.28515625" style="1" customWidth="1"/>
    <col min="7379" max="7379" width="6.7109375" style="1" customWidth="1"/>
    <col min="7380" max="7380" width="10.7109375" style="1" customWidth="1"/>
    <col min="7381" max="7381" width="5.5703125" style="1" customWidth="1"/>
    <col min="7382" max="7382" width="0" style="1" hidden="1" customWidth="1"/>
    <col min="7383" max="7383" width="6.7109375" style="1" customWidth="1"/>
    <col min="7384" max="7384" width="6.42578125" style="1" customWidth="1"/>
    <col min="7385" max="7385" width="12.5703125" style="1" customWidth="1"/>
    <col min="7386" max="7386" width="6.140625" style="1" customWidth="1"/>
    <col min="7387" max="7387" width="0" style="1" hidden="1" customWidth="1"/>
    <col min="7388" max="7388" width="6.42578125" style="1" customWidth="1"/>
    <col min="7389" max="7389" width="6.28515625" style="1" customWidth="1"/>
    <col min="7390" max="7390" width="10.42578125" style="1" customWidth="1"/>
    <col min="7391" max="7391" width="6.5703125" style="1" customWidth="1"/>
    <col min="7392" max="7392" width="0" style="1" hidden="1" customWidth="1"/>
    <col min="7393" max="7394" width="7" style="1" customWidth="1"/>
    <col min="7395" max="7395" width="10.7109375" style="1" customWidth="1"/>
    <col min="7396" max="7396" width="5.85546875" style="1" customWidth="1"/>
    <col min="7397" max="7397" width="0" style="1" hidden="1" customWidth="1"/>
    <col min="7398" max="7398" width="6.42578125" style="1" customWidth="1"/>
    <col min="7399" max="7399" width="7.140625" style="1" customWidth="1"/>
    <col min="7400" max="7400" width="10.28515625" style="1" customWidth="1"/>
    <col min="7401" max="7401" width="5.5703125" style="1" customWidth="1"/>
    <col min="7402" max="7402" width="0" style="1" hidden="1" customWidth="1"/>
    <col min="7403" max="7403" width="6.42578125" style="1" customWidth="1"/>
    <col min="7404" max="7404" width="6.7109375" style="1" customWidth="1"/>
    <col min="7405" max="7405" width="10.28515625" style="1" customWidth="1"/>
    <col min="7406" max="7406" width="5.85546875" style="1" customWidth="1"/>
    <col min="7407" max="7407" width="0" style="1" hidden="1" customWidth="1"/>
    <col min="7408" max="7408" width="6.42578125" style="1" customWidth="1"/>
    <col min="7409" max="7409" width="6.7109375" style="1" customWidth="1"/>
    <col min="7410" max="7410" width="10.5703125" style="1" customWidth="1"/>
    <col min="7411" max="7411" width="6.140625" style="1" customWidth="1"/>
    <col min="7412" max="7412" width="0" style="1" hidden="1" customWidth="1"/>
    <col min="7413" max="7413" width="6" style="1" customWidth="1"/>
    <col min="7414" max="7414" width="7" style="1" customWidth="1"/>
    <col min="7415" max="7415" width="10.28515625" style="1" customWidth="1"/>
    <col min="7416" max="7416" width="6.5703125" style="1" customWidth="1"/>
    <col min="7417" max="7417" width="9.140625" style="1"/>
    <col min="7418" max="7418" width="11" style="1" bestFit="1" customWidth="1"/>
    <col min="7419" max="7605" width="9.140625" style="1"/>
    <col min="7606" max="7606" width="6.140625" style="1" customWidth="1"/>
    <col min="7607" max="7607" width="27.85546875" style="1" customWidth="1"/>
    <col min="7608" max="7609" width="0" style="1" hidden="1" customWidth="1"/>
    <col min="7610" max="7610" width="7.140625" style="1" customWidth="1"/>
    <col min="7611" max="7611" width="6" style="1" customWidth="1"/>
    <col min="7612" max="7612" width="10.5703125" style="1" customWidth="1"/>
    <col min="7613" max="7613" width="4.85546875" style="1" customWidth="1"/>
    <col min="7614" max="7617" width="0" style="1" hidden="1" customWidth="1"/>
    <col min="7618" max="7618" width="6.5703125" style="1" customWidth="1"/>
    <col min="7619" max="7619" width="6.140625" style="1" customWidth="1"/>
    <col min="7620" max="7620" width="10.5703125" style="1" customWidth="1"/>
    <col min="7621" max="7621" width="4.85546875" style="1" customWidth="1"/>
    <col min="7622" max="7623" width="0" style="1" hidden="1" customWidth="1"/>
    <col min="7624" max="7624" width="7.28515625" style="1" customWidth="1"/>
    <col min="7625" max="7625" width="9.42578125" style="1" bestFit="1" customWidth="1"/>
    <col min="7626" max="7626" width="10.42578125" style="1" customWidth="1"/>
    <col min="7627" max="7627" width="5.5703125" style="1" customWidth="1"/>
    <col min="7628" max="7628" width="0" style="1" hidden="1" customWidth="1"/>
    <col min="7629" max="7629" width="7.28515625" style="1" customWidth="1"/>
    <col min="7630" max="7630" width="6" style="1" customWidth="1"/>
    <col min="7631" max="7631" width="10.7109375" style="1" customWidth="1"/>
    <col min="7632" max="7632" width="5.5703125" style="1" customWidth="1"/>
    <col min="7633" max="7633" width="0" style="1" hidden="1" customWidth="1"/>
    <col min="7634" max="7634" width="7.28515625" style="1" customWidth="1"/>
    <col min="7635" max="7635" width="6.7109375" style="1" customWidth="1"/>
    <col min="7636" max="7636" width="10.7109375" style="1" customWidth="1"/>
    <col min="7637" max="7637" width="5.5703125" style="1" customWidth="1"/>
    <col min="7638" max="7638" width="0" style="1" hidden="1" customWidth="1"/>
    <col min="7639" max="7639" width="6.7109375" style="1" customWidth="1"/>
    <col min="7640" max="7640" width="6.42578125" style="1" customWidth="1"/>
    <col min="7641" max="7641" width="12.5703125" style="1" customWidth="1"/>
    <col min="7642" max="7642" width="6.140625" style="1" customWidth="1"/>
    <col min="7643" max="7643" width="0" style="1" hidden="1" customWidth="1"/>
    <col min="7644" max="7644" width="6.42578125" style="1" customWidth="1"/>
    <col min="7645" max="7645" width="6.28515625" style="1" customWidth="1"/>
    <col min="7646" max="7646" width="10.42578125" style="1" customWidth="1"/>
    <col min="7647" max="7647" width="6.5703125" style="1" customWidth="1"/>
    <col min="7648" max="7648" width="0" style="1" hidden="1" customWidth="1"/>
    <col min="7649" max="7650" width="7" style="1" customWidth="1"/>
    <col min="7651" max="7651" width="10.7109375" style="1" customWidth="1"/>
    <col min="7652" max="7652" width="5.85546875" style="1" customWidth="1"/>
    <col min="7653" max="7653" width="0" style="1" hidden="1" customWidth="1"/>
    <col min="7654" max="7654" width="6.42578125" style="1" customWidth="1"/>
    <col min="7655" max="7655" width="7.140625" style="1" customWidth="1"/>
    <col min="7656" max="7656" width="10.28515625" style="1" customWidth="1"/>
    <col min="7657" max="7657" width="5.5703125" style="1" customWidth="1"/>
    <col min="7658" max="7658" width="0" style="1" hidden="1" customWidth="1"/>
    <col min="7659" max="7659" width="6.42578125" style="1" customWidth="1"/>
    <col min="7660" max="7660" width="6.7109375" style="1" customWidth="1"/>
    <col min="7661" max="7661" width="10.28515625" style="1" customWidth="1"/>
    <col min="7662" max="7662" width="5.85546875" style="1" customWidth="1"/>
    <col min="7663" max="7663" width="0" style="1" hidden="1" customWidth="1"/>
    <col min="7664" max="7664" width="6.42578125" style="1" customWidth="1"/>
    <col min="7665" max="7665" width="6.7109375" style="1" customWidth="1"/>
    <col min="7666" max="7666" width="10.5703125" style="1" customWidth="1"/>
    <col min="7667" max="7667" width="6.140625" style="1" customWidth="1"/>
    <col min="7668" max="7668" width="0" style="1" hidden="1" customWidth="1"/>
    <col min="7669" max="7669" width="6" style="1" customWidth="1"/>
    <col min="7670" max="7670" width="7" style="1" customWidth="1"/>
    <col min="7671" max="7671" width="10.28515625" style="1" customWidth="1"/>
    <col min="7672" max="7672" width="6.5703125" style="1" customWidth="1"/>
    <col min="7673" max="7673" width="9.140625" style="1"/>
    <col min="7674" max="7674" width="11" style="1" bestFit="1" customWidth="1"/>
    <col min="7675" max="7861" width="9.140625" style="1"/>
    <col min="7862" max="7862" width="6.140625" style="1" customWidth="1"/>
    <col min="7863" max="7863" width="27.85546875" style="1" customWidth="1"/>
    <col min="7864" max="7865" width="0" style="1" hidden="1" customWidth="1"/>
    <col min="7866" max="7866" width="7.140625" style="1" customWidth="1"/>
    <col min="7867" max="7867" width="6" style="1" customWidth="1"/>
    <col min="7868" max="7868" width="10.5703125" style="1" customWidth="1"/>
    <col min="7869" max="7869" width="4.85546875" style="1" customWidth="1"/>
    <col min="7870" max="7873" width="0" style="1" hidden="1" customWidth="1"/>
    <col min="7874" max="7874" width="6.5703125" style="1" customWidth="1"/>
    <col min="7875" max="7875" width="6.140625" style="1" customWidth="1"/>
    <col min="7876" max="7876" width="10.5703125" style="1" customWidth="1"/>
    <col min="7877" max="7877" width="4.85546875" style="1" customWidth="1"/>
    <col min="7878" max="7879" width="0" style="1" hidden="1" customWidth="1"/>
    <col min="7880" max="7880" width="7.28515625" style="1" customWidth="1"/>
    <col min="7881" max="7881" width="9.42578125" style="1" bestFit="1" customWidth="1"/>
    <col min="7882" max="7882" width="10.42578125" style="1" customWidth="1"/>
    <col min="7883" max="7883" width="5.5703125" style="1" customWidth="1"/>
    <col min="7884" max="7884" width="0" style="1" hidden="1" customWidth="1"/>
    <col min="7885" max="7885" width="7.28515625" style="1" customWidth="1"/>
    <col min="7886" max="7886" width="6" style="1" customWidth="1"/>
    <col min="7887" max="7887" width="10.7109375" style="1" customWidth="1"/>
    <col min="7888" max="7888" width="5.5703125" style="1" customWidth="1"/>
    <col min="7889" max="7889" width="0" style="1" hidden="1" customWidth="1"/>
    <col min="7890" max="7890" width="7.28515625" style="1" customWidth="1"/>
    <col min="7891" max="7891" width="6.7109375" style="1" customWidth="1"/>
    <col min="7892" max="7892" width="10.7109375" style="1" customWidth="1"/>
    <col min="7893" max="7893" width="5.5703125" style="1" customWidth="1"/>
    <col min="7894" max="7894" width="0" style="1" hidden="1" customWidth="1"/>
    <col min="7895" max="7895" width="6.7109375" style="1" customWidth="1"/>
    <col min="7896" max="7896" width="6.42578125" style="1" customWidth="1"/>
    <col min="7897" max="7897" width="12.5703125" style="1" customWidth="1"/>
    <col min="7898" max="7898" width="6.140625" style="1" customWidth="1"/>
    <col min="7899" max="7899" width="0" style="1" hidden="1" customWidth="1"/>
    <col min="7900" max="7900" width="6.42578125" style="1" customWidth="1"/>
    <col min="7901" max="7901" width="6.28515625" style="1" customWidth="1"/>
    <col min="7902" max="7902" width="10.42578125" style="1" customWidth="1"/>
    <col min="7903" max="7903" width="6.5703125" style="1" customWidth="1"/>
    <col min="7904" max="7904" width="0" style="1" hidden="1" customWidth="1"/>
    <col min="7905" max="7906" width="7" style="1" customWidth="1"/>
    <col min="7907" max="7907" width="10.7109375" style="1" customWidth="1"/>
    <col min="7908" max="7908" width="5.85546875" style="1" customWidth="1"/>
    <col min="7909" max="7909" width="0" style="1" hidden="1" customWidth="1"/>
    <col min="7910" max="7910" width="6.42578125" style="1" customWidth="1"/>
    <col min="7911" max="7911" width="7.140625" style="1" customWidth="1"/>
    <col min="7912" max="7912" width="10.28515625" style="1" customWidth="1"/>
    <col min="7913" max="7913" width="5.5703125" style="1" customWidth="1"/>
    <col min="7914" max="7914" width="0" style="1" hidden="1" customWidth="1"/>
    <col min="7915" max="7915" width="6.42578125" style="1" customWidth="1"/>
    <col min="7916" max="7916" width="6.7109375" style="1" customWidth="1"/>
    <col min="7917" max="7917" width="10.28515625" style="1" customWidth="1"/>
    <col min="7918" max="7918" width="5.85546875" style="1" customWidth="1"/>
    <col min="7919" max="7919" width="0" style="1" hidden="1" customWidth="1"/>
    <col min="7920" max="7920" width="6.42578125" style="1" customWidth="1"/>
    <col min="7921" max="7921" width="6.7109375" style="1" customWidth="1"/>
    <col min="7922" max="7922" width="10.5703125" style="1" customWidth="1"/>
    <col min="7923" max="7923" width="6.140625" style="1" customWidth="1"/>
    <col min="7924" max="7924" width="0" style="1" hidden="1" customWidth="1"/>
    <col min="7925" max="7925" width="6" style="1" customWidth="1"/>
    <col min="7926" max="7926" width="7" style="1" customWidth="1"/>
    <col min="7927" max="7927" width="10.28515625" style="1" customWidth="1"/>
    <col min="7928" max="7928" width="6.5703125" style="1" customWidth="1"/>
    <col min="7929" max="7929" width="9.140625" style="1"/>
    <col min="7930" max="7930" width="11" style="1" bestFit="1" customWidth="1"/>
    <col min="7931" max="8117" width="9.140625" style="1"/>
    <col min="8118" max="8118" width="6.140625" style="1" customWidth="1"/>
    <col min="8119" max="8119" width="27.85546875" style="1" customWidth="1"/>
    <col min="8120" max="8121" width="0" style="1" hidden="1" customWidth="1"/>
    <col min="8122" max="8122" width="7.140625" style="1" customWidth="1"/>
    <col min="8123" max="8123" width="6" style="1" customWidth="1"/>
    <col min="8124" max="8124" width="10.5703125" style="1" customWidth="1"/>
    <col min="8125" max="8125" width="4.85546875" style="1" customWidth="1"/>
    <col min="8126" max="8129" width="0" style="1" hidden="1" customWidth="1"/>
    <col min="8130" max="8130" width="6.5703125" style="1" customWidth="1"/>
    <col min="8131" max="8131" width="6.140625" style="1" customWidth="1"/>
    <col min="8132" max="8132" width="10.5703125" style="1" customWidth="1"/>
    <col min="8133" max="8133" width="4.85546875" style="1" customWidth="1"/>
    <col min="8134" max="8135" width="0" style="1" hidden="1" customWidth="1"/>
    <col min="8136" max="8136" width="7.28515625" style="1" customWidth="1"/>
    <col min="8137" max="8137" width="9.42578125" style="1" bestFit="1" customWidth="1"/>
    <col min="8138" max="8138" width="10.42578125" style="1" customWidth="1"/>
    <col min="8139" max="8139" width="5.5703125" style="1" customWidth="1"/>
    <col min="8140" max="8140" width="0" style="1" hidden="1" customWidth="1"/>
    <col min="8141" max="8141" width="7.28515625" style="1" customWidth="1"/>
    <col min="8142" max="8142" width="6" style="1" customWidth="1"/>
    <col min="8143" max="8143" width="10.7109375" style="1" customWidth="1"/>
    <col min="8144" max="8144" width="5.5703125" style="1" customWidth="1"/>
    <col min="8145" max="8145" width="0" style="1" hidden="1" customWidth="1"/>
    <col min="8146" max="8146" width="7.28515625" style="1" customWidth="1"/>
    <col min="8147" max="8147" width="6.7109375" style="1" customWidth="1"/>
    <col min="8148" max="8148" width="10.7109375" style="1" customWidth="1"/>
    <col min="8149" max="8149" width="5.5703125" style="1" customWidth="1"/>
    <col min="8150" max="8150" width="0" style="1" hidden="1" customWidth="1"/>
    <col min="8151" max="8151" width="6.7109375" style="1" customWidth="1"/>
    <col min="8152" max="8152" width="6.42578125" style="1" customWidth="1"/>
    <col min="8153" max="8153" width="12.5703125" style="1" customWidth="1"/>
    <col min="8154" max="8154" width="6.140625" style="1" customWidth="1"/>
    <col min="8155" max="8155" width="0" style="1" hidden="1" customWidth="1"/>
    <col min="8156" max="8156" width="6.42578125" style="1" customWidth="1"/>
    <col min="8157" max="8157" width="6.28515625" style="1" customWidth="1"/>
    <col min="8158" max="8158" width="10.42578125" style="1" customWidth="1"/>
    <col min="8159" max="8159" width="6.5703125" style="1" customWidth="1"/>
    <col min="8160" max="8160" width="0" style="1" hidden="1" customWidth="1"/>
    <col min="8161" max="8162" width="7" style="1" customWidth="1"/>
    <col min="8163" max="8163" width="10.7109375" style="1" customWidth="1"/>
    <col min="8164" max="8164" width="5.85546875" style="1" customWidth="1"/>
    <col min="8165" max="8165" width="0" style="1" hidden="1" customWidth="1"/>
    <col min="8166" max="8166" width="6.42578125" style="1" customWidth="1"/>
    <col min="8167" max="8167" width="7.140625" style="1" customWidth="1"/>
    <col min="8168" max="8168" width="10.28515625" style="1" customWidth="1"/>
    <col min="8169" max="8169" width="5.5703125" style="1" customWidth="1"/>
    <col min="8170" max="8170" width="0" style="1" hidden="1" customWidth="1"/>
    <col min="8171" max="8171" width="6.42578125" style="1" customWidth="1"/>
    <col min="8172" max="8172" width="6.7109375" style="1" customWidth="1"/>
    <col min="8173" max="8173" width="10.28515625" style="1" customWidth="1"/>
    <col min="8174" max="8174" width="5.85546875" style="1" customWidth="1"/>
    <col min="8175" max="8175" width="0" style="1" hidden="1" customWidth="1"/>
    <col min="8176" max="8176" width="6.42578125" style="1" customWidth="1"/>
    <col min="8177" max="8177" width="6.7109375" style="1" customWidth="1"/>
    <col min="8178" max="8178" width="10.5703125" style="1" customWidth="1"/>
    <col min="8179" max="8179" width="6.140625" style="1" customWidth="1"/>
    <col min="8180" max="8180" width="0" style="1" hidden="1" customWidth="1"/>
    <col min="8181" max="8181" width="6" style="1" customWidth="1"/>
    <col min="8182" max="8182" width="7" style="1" customWidth="1"/>
    <col min="8183" max="8183" width="10.28515625" style="1" customWidth="1"/>
    <col min="8184" max="8184" width="6.5703125" style="1" customWidth="1"/>
    <col min="8185" max="8185" width="9.140625" style="1"/>
    <col min="8186" max="8186" width="11" style="1" bestFit="1" customWidth="1"/>
    <col min="8187" max="8373" width="9.140625" style="1"/>
    <col min="8374" max="8374" width="6.140625" style="1" customWidth="1"/>
    <col min="8375" max="8375" width="27.85546875" style="1" customWidth="1"/>
    <col min="8376" max="8377" width="0" style="1" hidden="1" customWidth="1"/>
    <col min="8378" max="8378" width="7.140625" style="1" customWidth="1"/>
    <col min="8379" max="8379" width="6" style="1" customWidth="1"/>
    <col min="8380" max="8380" width="10.5703125" style="1" customWidth="1"/>
    <col min="8381" max="8381" width="4.85546875" style="1" customWidth="1"/>
    <col min="8382" max="8385" width="0" style="1" hidden="1" customWidth="1"/>
    <col min="8386" max="8386" width="6.5703125" style="1" customWidth="1"/>
    <col min="8387" max="8387" width="6.140625" style="1" customWidth="1"/>
    <col min="8388" max="8388" width="10.5703125" style="1" customWidth="1"/>
    <col min="8389" max="8389" width="4.85546875" style="1" customWidth="1"/>
    <col min="8390" max="8391" width="0" style="1" hidden="1" customWidth="1"/>
    <col min="8392" max="8392" width="7.28515625" style="1" customWidth="1"/>
    <col min="8393" max="8393" width="9.42578125" style="1" bestFit="1" customWidth="1"/>
    <col min="8394" max="8394" width="10.42578125" style="1" customWidth="1"/>
    <col min="8395" max="8395" width="5.5703125" style="1" customWidth="1"/>
    <col min="8396" max="8396" width="0" style="1" hidden="1" customWidth="1"/>
    <col min="8397" max="8397" width="7.28515625" style="1" customWidth="1"/>
    <col min="8398" max="8398" width="6" style="1" customWidth="1"/>
    <col min="8399" max="8399" width="10.7109375" style="1" customWidth="1"/>
    <col min="8400" max="8400" width="5.5703125" style="1" customWidth="1"/>
    <col min="8401" max="8401" width="0" style="1" hidden="1" customWidth="1"/>
    <col min="8402" max="8402" width="7.28515625" style="1" customWidth="1"/>
    <col min="8403" max="8403" width="6.7109375" style="1" customWidth="1"/>
    <col min="8404" max="8404" width="10.7109375" style="1" customWidth="1"/>
    <col min="8405" max="8405" width="5.5703125" style="1" customWidth="1"/>
    <col min="8406" max="8406" width="0" style="1" hidden="1" customWidth="1"/>
    <col min="8407" max="8407" width="6.7109375" style="1" customWidth="1"/>
    <col min="8408" max="8408" width="6.42578125" style="1" customWidth="1"/>
    <col min="8409" max="8409" width="12.5703125" style="1" customWidth="1"/>
    <col min="8410" max="8410" width="6.140625" style="1" customWidth="1"/>
    <col min="8411" max="8411" width="0" style="1" hidden="1" customWidth="1"/>
    <col min="8412" max="8412" width="6.42578125" style="1" customWidth="1"/>
    <col min="8413" max="8413" width="6.28515625" style="1" customWidth="1"/>
    <col min="8414" max="8414" width="10.42578125" style="1" customWidth="1"/>
    <col min="8415" max="8415" width="6.5703125" style="1" customWidth="1"/>
    <col min="8416" max="8416" width="0" style="1" hidden="1" customWidth="1"/>
    <col min="8417" max="8418" width="7" style="1" customWidth="1"/>
    <col min="8419" max="8419" width="10.7109375" style="1" customWidth="1"/>
    <col min="8420" max="8420" width="5.85546875" style="1" customWidth="1"/>
    <col min="8421" max="8421" width="0" style="1" hidden="1" customWidth="1"/>
    <col min="8422" max="8422" width="6.42578125" style="1" customWidth="1"/>
    <col min="8423" max="8423" width="7.140625" style="1" customWidth="1"/>
    <col min="8424" max="8424" width="10.28515625" style="1" customWidth="1"/>
    <col min="8425" max="8425" width="5.5703125" style="1" customWidth="1"/>
    <col min="8426" max="8426" width="0" style="1" hidden="1" customWidth="1"/>
    <col min="8427" max="8427" width="6.42578125" style="1" customWidth="1"/>
    <col min="8428" max="8428" width="6.7109375" style="1" customWidth="1"/>
    <col min="8429" max="8429" width="10.28515625" style="1" customWidth="1"/>
    <col min="8430" max="8430" width="5.85546875" style="1" customWidth="1"/>
    <col min="8431" max="8431" width="0" style="1" hidden="1" customWidth="1"/>
    <col min="8432" max="8432" width="6.42578125" style="1" customWidth="1"/>
    <col min="8433" max="8433" width="6.7109375" style="1" customWidth="1"/>
    <col min="8434" max="8434" width="10.5703125" style="1" customWidth="1"/>
    <col min="8435" max="8435" width="6.140625" style="1" customWidth="1"/>
    <col min="8436" max="8436" width="0" style="1" hidden="1" customWidth="1"/>
    <col min="8437" max="8437" width="6" style="1" customWidth="1"/>
    <col min="8438" max="8438" width="7" style="1" customWidth="1"/>
    <col min="8439" max="8439" width="10.28515625" style="1" customWidth="1"/>
    <col min="8440" max="8440" width="6.5703125" style="1" customWidth="1"/>
    <col min="8441" max="8441" width="9.140625" style="1"/>
    <col min="8442" max="8442" width="11" style="1" bestFit="1" customWidth="1"/>
    <col min="8443" max="8629" width="9.140625" style="1"/>
    <col min="8630" max="8630" width="6.140625" style="1" customWidth="1"/>
    <col min="8631" max="8631" width="27.85546875" style="1" customWidth="1"/>
    <col min="8632" max="8633" width="0" style="1" hidden="1" customWidth="1"/>
    <col min="8634" max="8634" width="7.140625" style="1" customWidth="1"/>
    <col min="8635" max="8635" width="6" style="1" customWidth="1"/>
    <col min="8636" max="8636" width="10.5703125" style="1" customWidth="1"/>
    <col min="8637" max="8637" width="4.85546875" style="1" customWidth="1"/>
    <col min="8638" max="8641" width="0" style="1" hidden="1" customWidth="1"/>
    <col min="8642" max="8642" width="6.5703125" style="1" customWidth="1"/>
    <col min="8643" max="8643" width="6.140625" style="1" customWidth="1"/>
    <col min="8644" max="8644" width="10.5703125" style="1" customWidth="1"/>
    <col min="8645" max="8645" width="4.85546875" style="1" customWidth="1"/>
    <col min="8646" max="8647" width="0" style="1" hidden="1" customWidth="1"/>
    <col min="8648" max="8648" width="7.28515625" style="1" customWidth="1"/>
    <col min="8649" max="8649" width="9.42578125" style="1" bestFit="1" customWidth="1"/>
    <col min="8650" max="8650" width="10.42578125" style="1" customWidth="1"/>
    <col min="8651" max="8651" width="5.5703125" style="1" customWidth="1"/>
    <col min="8652" max="8652" width="0" style="1" hidden="1" customWidth="1"/>
    <col min="8653" max="8653" width="7.28515625" style="1" customWidth="1"/>
    <col min="8654" max="8654" width="6" style="1" customWidth="1"/>
    <col min="8655" max="8655" width="10.7109375" style="1" customWidth="1"/>
    <col min="8656" max="8656" width="5.5703125" style="1" customWidth="1"/>
    <col min="8657" max="8657" width="0" style="1" hidden="1" customWidth="1"/>
    <col min="8658" max="8658" width="7.28515625" style="1" customWidth="1"/>
    <col min="8659" max="8659" width="6.7109375" style="1" customWidth="1"/>
    <col min="8660" max="8660" width="10.7109375" style="1" customWidth="1"/>
    <col min="8661" max="8661" width="5.5703125" style="1" customWidth="1"/>
    <col min="8662" max="8662" width="0" style="1" hidden="1" customWidth="1"/>
    <col min="8663" max="8663" width="6.7109375" style="1" customWidth="1"/>
    <col min="8664" max="8664" width="6.42578125" style="1" customWidth="1"/>
    <col min="8665" max="8665" width="12.5703125" style="1" customWidth="1"/>
    <col min="8666" max="8666" width="6.140625" style="1" customWidth="1"/>
    <col min="8667" max="8667" width="0" style="1" hidden="1" customWidth="1"/>
    <col min="8668" max="8668" width="6.42578125" style="1" customWidth="1"/>
    <col min="8669" max="8669" width="6.28515625" style="1" customWidth="1"/>
    <col min="8670" max="8670" width="10.42578125" style="1" customWidth="1"/>
    <col min="8671" max="8671" width="6.5703125" style="1" customWidth="1"/>
    <col min="8672" max="8672" width="0" style="1" hidden="1" customWidth="1"/>
    <col min="8673" max="8674" width="7" style="1" customWidth="1"/>
    <col min="8675" max="8675" width="10.7109375" style="1" customWidth="1"/>
    <col min="8676" max="8676" width="5.85546875" style="1" customWidth="1"/>
    <col min="8677" max="8677" width="0" style="1" hidden="1" customWidth="1"/>
    <col min="8678" max="8678" width="6.42578125" style="1" customWidth="1"/>
    <col min="8679" max="8679" width="7.140625" style="1" customWidth="1"/>
    <col min="8680" max="8680" width="10.28515625" style="1" customWidth="1"/>
    <col min="8681" max="8681" width="5.5703125" style="1" customWidth="1"/>
    <col min="8682" max="8682" width="0" style="1" hidden="1" customWidth="1"/>
    <col min="8683" max="8683" width="6.42578125" style="1" customWidth="1"/>
    <col min="8684" max="8684" width="6.7109375" style="1" customWidth="1"/>
    <col min="8685" max="8685" width="10.28515625" style="1" customWidth="1"/>
    <col min="8686" max="8686" width="5.85546875" style="1" customWidth="1"/>
    <col min="8687" max="8687" width="0" style="1" hidden="1" customWidth="1"/>
    <col min="8688" max="8688" width="6.42578125" style="1" customWidth="1"/>
    <col min="8689" max="8689" width="6.7109375" style="1" customWidth="1"/>
    <col min="8690" max="8690" width="10.5703125" style="1" customWidth="1"/>
    <col min="8691" max="8691" width="6.140625" style="1" customWidth="1"/>
    <col min="8692" max="8692" width="0" style="1" hidden="1" customWidth="1"/>
    <col min="8693" max="8693" width="6" style="1" customWidth="1"/>
    <col min="8694" max="8694" width="7" style="1" customWidth="1"/>
    <col min="8695" max="8695" width="10.28515625" style="1" customWidth="1"/>
    <col min="8696" max="8696" width="6.5703125" style="1" customWidth="1"/>
    <col min="8697" max="8697" width="9.140625" style="1"/>
    <col min="8698" max="8698" width="11" style="1" bestFit="1" customWidth="1"/>
    <col min="8699" max="8885" width="9.140625" style="1"/>
    <col min="8886" max="8886" width="6.140625" style="1" customWidth="1"/>
    <col min="8887" max="8887" width="27.85546875" style="1" customWidth="1"/>
    <col min="8888" max="8889" width="0" style="1" hidden="1" customWidth="1"/>
    <col min="8890" max="8890" width="7.140625" style="1" customWidth="1"/>
    <col min="8891" max="8891" width="6" style="1" customWidth="1"/>
    <col min="8892" max="8892" width="10.5703125" style="1" customWidth="1"/>
    <col min="8893" max="8893" width="4.85546875" style="1" customWidth="1"/>
    <col min="8894" max="8897" width="0" style="1" hidden="1" customWidth="1"/>
    <col min="8898" max="8898" width="6.5703125" style="1" customWidth="1"/>
    <col min="8899" max="8899" width="6.140625" style="1" customWidth="1"/>
    <col min="8900" max="8900" width="10.5703125" style="1" customWidth="1"/>
    <col min="8901" max="8901" width="4.85546875" style="1" customWidth="1"/>
    <col min="8902" max="8903" width="0" style="1" hidden="1" customWidth="1"/>
    <col min="8904" max="8904" width="7.28515625" style="1" customWidth="1"/>
    <col min="8905" max="8905" width="9.42578125" style="1" bestFit="1" customWidth="1"/>
    <col min="8906" max="8906" width="10.42578125" style="1" customWidth="1"/>
    <col min="8907" max="8907" width="5.5703125" style="1" customWidth="1"/>
    <col min="8908" max="8908" width="0" style="1" hidden="1" customWidth="1"/>
    <col min="8909" max="8909" width="7.28515625" style="1" customWidth="1"/>
    <col min="8910" max="8910" width="6" style="1" customWidth="1"/>
    <col min="8911" max="8911" width="10.7109375" style="1" customWidth="1"/>
    <col min="8912" max="8912" width="5.5703125" style="1" customWidth="1"/>
    <col min="8913" max="8913" width="0" style="1" hidden="1" customWidth="1"/>
    <col min="8914" max="8914" width="7.28515625" style="1" customWidth="1"/>
    <col min="8915" max="8915" width="6.7109375" style="1" customWidth="1"/>
    <col min="8916" max="8916" width="10.7109375" style="1" customWidth="1"/>
    <col min="8917" max="8917" width="5.5703125" style="1" customWidth="1"/>
    <col min="8918" max="8918" width="0" style="1" hidden="1" customWidth="1"/>
    <col min="8919" max="8919" width="6.7109375" style="1" customWidth="1"/>
    <col min="8920" max="8920" width="6.42578125" style="1" customWidth="1"/>
    <col min="8921" max="8921" width="12.5703125" style="1" customWidth="1"/>
    <col min="8922" max="8922" width="6.140625" style="1" customWidth="1"/>
    <col min="8923" max="8923" width="0" style="1" hidden="1" customWidth="1"/>
    <col min="8924" max="8924" width="6.42578125" style="1" customWidth="1"/>
    <col min="8925" max="8925" width="6.28515625" style="1" customWidth="1"/>
    <col min="8926" max="8926" width="10.42578125" style="1" customWidth="1"/>
    <col min="8927" max="8927" width="6.5703125" style="1" customWidth="1"/>
    <col min="8928" max="8928" width="0" style="1" hidden="1" customWidth="1"/>
    <col min="8929" max="8930" width="7" style="1" customWidth="1"/>
    <col min="8931" max="8931" width="10.7109375" style="1" customWidth="1"/>
    <col min="8932" max="8932" width="5.85546875" style="1" customWidth="1"/>
    <col min="8933" max="8933" width="0" style="1" hidden="1" customWidth="1"/>
    <col min="8934" max="8934" width="6.42578125" style="1" customWidth="1"/>
    <col min="8935" max="8935" width="7.140625" style="1" customWidth="1"/>
    <col min="8936" max="8936" width="10.28515625" style="1" customWidth="1"/>
    <col min="8937" max="8937" width="5.5703125" style="1" customWidth="1"/>
    <col min="8938" max="8938" width="0" style="1" hidden="1" customWidth="1"/>
    <col min="8939" max="8939" width="6.42578125" style="1" customWidth="1"/>
    <col min="8940" max="8940" width="6.7109375" style="1" customWidth="1"/>
    <col min="8941" max="8941" width="10.28515625" style="1" customWidth="1"/>
    <col min="8942" max="8942" width="5.85546875" style="1" customWidth="1"/>
    <col min="8943" max="8943" width="0" style="1" hidden="1" customWidth="1"/>
    <col min="8944" max="8944" width="6.42578125" style="1" customWidth="1"/>
    <col min="8945" max="8945" width="6.7109375" style="1" customWidth="1"/>
    <col min="8946" max="8946" width="10.5703125" style="1" customWidth="1"/>
    <col min="8947" max="8947" width="6.140625" style="1" customWidth="1"/>
    <col min="8948" max="8948" width="0" style="1" hidden="1" customWidth="1"/>
    <col min="8949" max="8949" width="6" style="1" customWidth="1"/>
    <col min="8950" max="8950" width="7" style="1" customWidth="1"/>
    <col min="8951" max="8951" width="10.28515625" style="1" customWidth="1"/>
    <col min="8952" max="8952" width="6.5703125" style="1" customWidth="1"/>
    <col min="8953" max="8953" width="9.140625" style="1"/>
    <col min="8954" max="8954" width="11" style="1" bestFit="1" customWidth="1"/>
    <col min="8955" max="9141" width="9.140625" style="1"/>
    <col min="9142" max="9142" width="6.140625" style="1" customWidth="1"/>
    <col min="9143" max="9143" width="27.85546875" style="1" customWidth="1"/>
    <col min="9144" max="9145" width="0" style="1" hidden="1" customWidth="1"/>
    <col min="9146" max="9146" width="7.140625" style="1" customWidth="1"/>
    <col min="9147" max="9147" width="6" style="1" customWidth="1"/>
    <col min="9148" max="9148" width="10.5703125" style="1" customWidth="1"/>
    <col min="9149" max="9149" width="4.85546875" style="1" customWidth="1"/>
    <col min="9150" max="9153" width="0" style="1" hidden="1" customWidth="1"/>
    <col min="9154" max="9154" width="6.5703125" style="1" customWidth="1"/>
    <col min="9155" max="9155" width="6.140625" style="1" customWidth="1"/>
    <col min="9156" max="9156" width="10.5703125" style="1" customWidth="1"/>
    <col min="9157" max="9157" width="4.85546875" style="1" customWidth="1"/>
    <col min="9158" max="9159" width="0" style="1" hidden="1" customWidth="1"/>
    <col min="9160" max="9160" width="7.28515625" style="1" customWidth="1"/>
    <col min="9161" max="9161" width="9.42578125" style="1" bestFit="1" customWidth="1"/>
    <col min="9162" max="9162" width="10.42578125" style="1" customWidth="1"/>
    <col min="9163" max="9163" width="5.5703125" style="1" customWidth="1"/>
    <col min="9164" max="9164" width="0" style="1" hidden="1" customWidth="1"/>
    <col min="9165" max="9165" width="7.28515625" style="1" customWidth="1"/>
    <col min="9166" max="9166" width="6" style="1" customWidth="1"/>
    <col min="9167" max="9167" width="10.7109375" style="1" customWidth="1"/>
    <col min="9168" max="9168" width="5.5703125" style="1" customWidth="1"/>
    <col min="9169" max="9169" width="0" style="1" hidden="1" customWidth="1"/>
    <col min="9170" max="9170" width="7.28515625" style="1" customWidth="1"/>
    <col min="9171" max="9171" width="6.7109375" style="1" customWidth="1"/>
    <col min="9172" max="9172" width="10.7109375" style="1" customWidth="1"/>
    <col min="9173" max="9173" width="5.5703125" style="1" customWidth="1"/>
    <col min="9174" max="9174" width="0" style="1" hidden="1" customWidth="1"/>
    <col min="9175" max="9175" width="6.7109375" style="1" customWidth="1"/>
    <col min="9176" max="9176" width="6.42578125" style="1" customWidth="1"/>
    <col min="9177" max="9177" width="12.5703125" style="1" customWidth="1"/>
    <col min="9178" max="9178" width="6.140625" style="1" customWidth="1"/>
    <col min="9179" max="9179" width="0" style="1" hidden="1" customWidth="1"/>
    <col min="9180" max="9180" width="6.42578125" style="1" customWidth="1"/>
    <col min="9181" max="9181" width="6.28515625" style="1" customWidth="1"/>
    <col min="9182" max="9182" width="10.42578125" style="1" customWidth="1"/>
    <col min="9183" max="9183" width="6.5703125" style="1" customWidth="1"/>
    <col min="9184" max="9184" width="0" style="1" hidden="1" customWidth="1"/>
    <col min="9185" max="9186" width="7" style="1" customWidth="1"/>
    <col min="9187" max="9187" width="10.7109375" style="1" customWidth="1"/>
    <col min="9188" max="9188" width="5.85546875" style="1" customWidth="1"/>
    <col min="9189" max="9189" width="0" style="1" hidden="1" customWidth="1"/>
    <col min="9190" max="9190" width="6.42578125" style="1" customWidth="1"/>
    <col min="9191" max="9191" width="7.140625" style="1" customWidth="1"/>
    <col min="9192" max="9192" width="10.28515625" style="1" customWidth="1"/>
    <col min="9193" max="9193" width="5.5703125" style="1" customWidth="1"/>
    <col min="9194" max="9194" width="0" style="1" hidden="1" customWidth="1"/>
    <col min="9195" max="9195" width="6.42578125" style="1" customWidth="1"/>
    <col min="9196" max="9196" width="6.7109375" style="1" customWidth="1"/>
    <col min="9197" max="9197" width="10.28515625" style="1" customWidth="1"/>
    <col min="9198" max="9198" width="5.85546875" style="1" customWidth="1"/>
    <col min="9199" max="9199" width="0" style="1" hidden="1" customWidth="1"/>
    <col min="9200" max="9200" width="6.42578125" style="1" customWidth="1"/>
    <col min="9201" max="9201" width="6.7109375" style="1" customWidth="1"/>
    <col min="9202" max="9202" width="10.5703125" style="1" customWidth="1"/>
    <col min="9203" max="9203" width="6.140625" style="1" customWidth="1"/>
    <col min="9204" max="9204" width="0" style="1" hidden="1" customWidth="1"/>
    <col min="9205" max="9205" width="6" style="1" customWidth="1"/>
    <col min="9206" max="9206" width="7" style="1" customWidth="1"/>
    <col min="9207" max="9207" width="10.28515625" style="1" customWidth="1"/>
    <col min="9208" max="9208" width="6.5703125" style="1" customWidth="1"/>
    <col min="9209" max="9209" width="9.140625" style="1"/>
    <col min="9210" max="9210" width="11" style="1" bestFit="1" customWidth="1"/>
    <col min="9211" max="9397" width="9.140625" style="1"/>
    <col min="9398" max="9398" width="6.140625" style="1" customWidth="1"/>
    <col min="9399" max="9399" width="27.85546875" style="1" customWidth="1"/>
    <col min="9400" max="9401" width="0" style="1" hidden="1" customWidth="1"/>
    <col min="9402" max="9402" width="7.140625" style="1" customWidth="1"/>
    <col min="9403" max="9403" width="6" style="1" customWidth="1"/>
    <col min="9404" max="9404" width="10.5703125" style="1" customWidth="1"/>
    <col min="9405" max="9405" width="4.85546875" style="1" customWidth="1"/>
    <col min="9406" max="9409" width="0" style="1" hidden="1" customWidth="1"/>
    <col min="9410" max="9410" width="6.5703125" style="1" customWidth="1"/>
    <col min="9411" max="9411" width="6.140625" style="1" customWidth="1"/>
    <col min="9412" max="9412" width="10.5703125" style="1" customWidth="1"/>
    <col min="9413" max="9413" width="4.85546875" style="1" customWidth="1"/>
    <col min="9414" max="9415" width="0" style="1" hidden="1" customWidth="1"/>
    <col min="9416" max="9416" width="7.28515625" style="1" customWidth="1"/>
    <col min="9417" max="9417" width="9.42578125" style="1" bestFit="1" customWidth="1"/>
    <col min="9418" max="9418" width="10.42578125" style="1" customWidth="1"/>
    <col min="9419" max="9419" width="5.5703125" style="1" customWidth="1"/>
    <col min="9420" max="9420" width="0" style="1" hidden="1" customWidth="1"/>
    <col min="9421" max="9421" width="7.28515625" style="1" customWidth="1"/>
    <col min="9422" max="9422" width="6" style="1" customWidth="1"/>
    <col min="9423" max="9423" width="10.7109375" style="1" customWidth="1"/>
    <col min="9424" max="9424" width="5.5703125" style="1" customWidth="1"/>
    <col min="9425" max="9425" width="0" style="1" hidden="1" customWidth="1"/>
    <col min="9426" max="9426" width="7.28515625" style="1" customWidth="1"/>
    <col min="9427" max="9427" width="6.7109375" style="1" customWidth="1"/>
    <col min="9428" max="9428" width="10.7109375" style="1" customWidth="1"/>
    <col min="9429" max="9429" width="5.5703125" style="1" customWidth="1"/>
    <col min="9430" max="9430" width="0" style="1" hidden="1" customWidth="1"/>
    <col min="9431" max="9431" width="6.7109375" style="1" customWidth="1"/>
    <col min="9432" max="9432" width="6.42578125" style="1" customWidth="1"/>
    <col min="9433" max="9433" width="12.5703125" style="1" customWidth="1"/>
    <col min="9434" max="9434" width="6.140625" style="1" customWidth="1"/>
    <col min="9435" max="9435" width="0" style="1" hidden="1" customWidth="1"/>
    <col min="9436" max="9436" width="6.42578125" style="1" customWidth="1"/>
    <col min="9437" max="9437" width="6.28515625" style="1" customWidth="1"/>
    <col min="9438" max="9438" width="10.42578125" style="1" customWidth="1"/>
    <col min="9439" max="9439" width="6.5703125" style="1" customWidth="1"/>
    <col min="9440" max="9440" width="0" style="1" hidden="1" customWidth="1"/>
    <col min="9441" max="9442" width="7" style="1" customWidth="1"/>
    <col min="9443" max="9443" width="10.7109375" style="1" customWidth="1"/>
    <col min="9444" max="9444" width="5.85546875" style="1" customWidth="1"/>
    <col min="9445" max="9445" width="0" style="1" hidden="1" customWidth="1"/>
    <col min="9446" max="9446" width="6.42578125" style="1" customWidth="1"/>
    <col min="9447" max="9447" width="7.140625" style="1" customWidth="1"/>
    <col min="9448" max="9448" width="10.28515625" style="1" customWidth="1"/>
    <col min="9449" max="9449" width="5.5703125" style="1" customWidth="1"/>
    <col min="9450" max="9450" width="0" style="1" hidden="1" customWidth="1"/>
    <col min="9451" max="9451" width="6.42578125" style="1" customWidth="1"/>
    <col min="9452" max="9452" width="6.7109375" style="1" customWidth="1"/>
    <col min="9453" max="9453" width="10.28515625" style="1" customWidth="1"/>
    <col min="9454" max="9454" width="5.85546875" style="1" customWidth="1"/>
    <col min="9455" max="9455" width="0" style="1" hidden="1" customWidth="1"/>
    <col min="9456" max="9456" width="6.42578125" style="1" customWidth="1"/>
    <col min="9457" max="9457" width="6.7109375" style="1" customWidth="1"/>
    <col min="9458" max="9458" width="10.5703125" style="1" customWidth="1"/>
    <col min="9459" max="9459" width="6.140625" style="1" customWidth="1"/>
    <col min="9460" max="9460" width="0" style="1" hidden="1" customWidth="1"/>
    <col min="9461" max="9461" width="6" style="1" customWidth="1"/>
    <col min="9462" max="9462" width="7" style="1" customWidth="1"/>
    <col min="9463" max="9463" width="10.28515625" style="1" customWidth="1"/>
    <col min="9464" max="9464" width="6.5703125" style="1" customWidth="1"/>
    <col min="9465" max="9465" width="9.140625" style="1"/>
    <col min="9466" max="9466" width="11" style="1" bestFit="1" customWidth="1"/>
    <col min="9467" max="9653" width="9.140625" style="1"/>
    <col min="9654" max="9654" width="6.140625" style="1" customWidth="1"/>
    <col min="9655" max="9655" width="27.85546875" style="1" customWidth="1"/>
    <col min="9656" max="9657" width="0" style="1" hidden="1" customWidth="1"/>
    <col min="9658" max="9658" width="7.140625" style="1" customWidth="1"/>
    <col min="9659" max="9659" width="6" style="1" customWidth="1"/>
    <col min="9660" max="9660" width="10.5703125" style="1" customWidth="1"/>
    <col min="9661" max="9661" width="4.85546875" style="1" customWidth="1"/>
    <col min="9662" max="9665" width="0" style="1" hidden="1" customWidth="1"/>
    <col min="9666" max="9666" width="6.5703125" style="1" customWidth="1"/>
    <col min="9667" max="9667" width="6.140625" style="1" customWidth="1"/>
    <col min="9668" max="9668" width="10.5703125" style="1" customWidth="1"/>
    <col min="9669" max="9669" width="4.85546875" style="1" customWidth="1"/>
    <col min="9670" max="9671" width="0" style="1" hidden="1" customWidth="1"/>
    <col min="9672" max="9672" width="7.28515625" style="1" customWidth="1"/>
    <col min="9673" max="9673" width="9.42578125" style="1" bestFit="1" customWidth="1"/>
    <col min="9674" max="9674" width="10.42578125" style="1" customWidth="1"/>
    <col min="9675" max="9675" width="5.5703125" style="1" customWidth="1"/>
    <col min="9676" max="9676" width="0" style="1" hidden="1" customWidth="1"/>
    <col min="9677" max="9677" width="7.28515625" style="1" customWidth="1"/>
    <col min="9678" max="9678" width="6" style="1" customWidth="1"/>
    <col min="9679" max="9679" width="10.7109375" style="1" customWidth="1"/>
    <col min="9680" max="9680" width="5.5703125" style="1" customWidth="1"/>
    <col min="9681" max="9681" width="0" style="1" hidden="1" customWidth="1"/>
    <col min="9682" max="9682" width="7.28515625" style="1" customWidth="1"/>
    <col min="9683" max="9683" width="6.7109375" style="1" customWidth="1"/>
    <col min="9684" max="9684" width="10.7109375" style="1" customWidth="1"/>
    <col min="9685" max="9685" width="5.5703125" style="1" customWidth="1"/>
    <col min="9686" max="9686" width="0" style="1" hidden="1" customWidth="1"/>
    <col min="9687" max="9687" width="6.7109375" style="1" customWidth="1"/>
    <col min="9688" max="9688" width="6.42578125" style="1" customWidth="1"/>
    <col min="9689" max="9689" width="12.5703125" style="1" customWidth="1"/>
    <col min="9690" max="9690" width="6.140625" style="1" customWidth="1"/>
    <col min="9691" max="9691" width="0" style="1" hidden="1" customWidth="1"/>
    <col min="9692" max="9692" width="6.42578125" style="1" customWidth="1"/>
    <col min="9693" max="9693" width="6.28515625" style="1" customWidth="1"/>
    <col min="9694" max="9694" width="10.42578125" style="1" customWidth="1"/>
    <col min="9695" max="9695" width="6.5703125" style="1" customWidth="1"/>
    <col min="9696" max="9696" width="0" style="1" hidden="1" customWidth="1"/>
    <col min="9697" max="9698" width="7" style="1" customWidth="1"/>
    <col min="9699" max="9699" width="10.7109375" style="1" customWidth="1"/>
    <col min="9700" max="9700" width="5.85546875" style="1" customWidth="1"/>
    <col min="9701" max="9701" width="0" style="1" hidden="1" customWidth="1"/>
    <col min="9702" max="9702" width="6.42578125" style="1" customWidth="1"/>
    <col min="9703" max="9703" width="7.140625" style="1" customWidth="1"/>
    <col min="9704" max="9704" width="10.28515625" style="1" customWidth="1"/>
    <col min="9705" max="9705" width="5.5703125" style="1" customWidth="1"/>
    <col min="9706" max="9706" width="0" style="1" hidden="1" customWidth="1"/>
    <col min="9707" max="9707" width="6.42578125" style="1" customWidth="1"/>
    <col min="9708" max="9708" width="6.7109375" style="1" customWidth="1"/>
    <col min="9709" max="9709" width="10.28515625" style="1" customWidth="1"/>
    <col min="9710" max="9710" width="5.85546875" style="1" customWidth="1"/>
    <col min="9711" max="9711" width="0" style="1" hidden="1" customWidth="1"/>
    <col min="9712" max="9712" width="6.42578125" style="1" customWidth="1"/>
    <col min="9713" max="9713" width="6.7109375" style="1" customWidth="1"/>
    <col min="9714" max="9714" width="10.5703125" style="1" customWidth="1"/>
    <col min="9715" max="9715" width="6.140625" style="1" customWidth="1"/>
    <col min="9716" max="9716" width="0" style="1" hidden="1" customWidth="1"/>
    <col min="9717" max="9717" width="6" style="1" customWidth="1"/>
    <col min="9718" max="9718" width="7" style="1" customWidth="1"/>
    <col min="9719" max="9719" width="10.28515625" style="1" customWidth="1"/>
    <col min="9720" max="9720" width="6.5703125" style="1" customWidth="1"/>
    <col min="9721" max="9721" width="9.140625" style="1"/>
    <col min="9722" max="9722" width="11" style="1" bestFit="1" customWidth="1"/>
    <col min="9723" max="9909" width="9.140625" style="1"/>
    <col min="9910" max="9910" width="6.140625" style="1" customWidth="1"/>
    <col min="9911" max="9911" width="27.85546875" style="1" customWidth="1"/>
    <col min="9912" max="9913" width="0" style="1" hidden="1" customWidth="1"/>
    <col min="9914" max="9914" width="7.140625" style="1" customWidth="1"/>
    <col min="9915" max="9915" width="6" style="1" customWidth="1"/>
    <col min="9916" max="9916" width="10.5703125" style="1" customWidth="1"/>
    <col min="9917" max="9917" width="4.85546875" style="1" customWidth="1"/>
    <col min="9918" max="9921" width="0" style="1" hidden="1" customWidth="1"/>
    <col min="9922" max="9922" width="6.5703125" style="1" customWidth="1"/>
    <col min="9923" max="9923" width="6.140625" style="1" customWidth="1"/>
    <col min="9924" max="9924" width="10.5703125" style="1" customWidth="1"/>
    <col min="9925" max="9925" width="4.85546875" style="1" customWidth="1"/>
    <col min="9926" max="9927" width="0" style="1" hidden="1" customWidth="1"/>
    <col min="9928" max="9928" width="7.28515625" style="1" customWidth="1"/>
    <col min="9929" max="9929" width="9.42578125" style="1" bestFit="1" customWidth="1"/>
    <col min="9930" max="9930" width="10.42578125" style="1" customWidth="1"/>
    <col min="9931" max="9931" width="5.5703125" style="1" customWidth="1"/>
    <col min="9932" max="9932" width="0" style="1" hidden="1" customWidth="1"/>
    <col min="9933" max="9933" width="7.28515625" style="1" customWidth="1"/>
    <col min="9934" max="9934" width="6" style="1" customWidth="1"/>
    <col min="9935" max="9935" width="10.7109375" style="1" customWidth="1"/>
    <col min="9936" max="9936" width="5.5703125" style="1" customWidth="1"/>
    <col min="9937" max="9937" width="0" style="1" hidden="1" customWidth="1"/>
    <col min="9938" max="9938" width="7.28515625" style="1" customWidth="1"/>
    <col min="9939" max="9939" width="6.7109375" style="1" customWidth="1"/>
    <col min="9940" max="9940" width="10.7109375" style="1" customWidth="1"/>
    <col min="9941" max="9941" width="5.5703125" style="1" customWidth="1"/>
    <col min="9942" max="9942" width="0" style="1" hidden="1" customWidth="1"/>
    <col min="9943" max="9943" width="6.7109375" style="1" customWidth="1"/>
    <col min="9944" max="9944" width="6.42578125" style="1" customWidth="1"/>
    <col min="9945" max="9945" width="12.5703125" style="1" customWidth="1"/>
    <col min="9946" max="9946" width="6.140625" style="1" customWidth="1"/>
    <col min="9947" max="9947" width="0" style="1" hidden="1" customWidth="1"/>
    <col min="9948" max="9948" width="6.42578125" style="1" customWidth="1"/>
    <col min="9949" max="9949" width="6.28515625" style="1" customWidth="1"/>
    <col min="9950" max="9950" width="10.42578125" style="1" customWidth="1"/>
    <col min="9951" max="9951" width="6.5703125" style="1" customWidth="1"/>
    <col min="9952" max="9952" width="0" style="1" hidden="1" customWidth="1"/>
    <col min="9953" max="9954" width="7" style="1" customWidth="1"/>
    <col min="9955" max="9955" width="10.7109375" style="1" customWidth="1"/>
    <col min="9956" max="9956" width="5.85546875" style="1" customWidth="1"/>
    <col min="9957" max="9957" width="0" style="1" hidden="1" customWidth="1"/>
    <col min="9958" max="9958" width="6.42578125" style="1" customWidth="1"/>
    <col min="9959" max="9959" width="7.140625" style="1" customWidth="1"/>
    <col min="9960" max="9960" width="10.28515625" style="1" customWidth="1"/>
    <col min="9961" max="9961" width="5.5703125" style="1" customWidth="1"/>
    <col min="9962" max="9962" width="0" style="1" hidden="1" customWidth="1"/>
    <col min="9963" max="9963" width="6.42578125" style="1" customWidth="1"/>
    <col min="9964" max="9964" width="6.7109375" style="1" customWidth="1"/>
    <col min="9965" max="9965" width="10.28515625" style="1" customWidth="1"/>
    <col min="9966" max="9966" width="5.85546875" style="1" customWidth="1"/>
    <col min="9967" max="9967" width="0" style="1" hidden="1" customWidth="1"/>
    <col min="9968" max="9968" width="6.42578125" style="1" customWidth="1"/>
    <col min="9969" max="9969" width="6.7109375" style="1" customWidth="1"/>
    <col min="9970" max="9970" width="10.5703125" style="1" customWidth="1"/>
    <col min="9971" max="9971" width="6.140625" style="1" customWidth="1"/>
    <col min="9972" max="9972" width="0" style="1" hidden="1" customWidth="1"/>
    <col min="9973" max="9973" width="6" style="1" customWidth="1"/>
    <col min="9974" max="9974" width="7" style="1" customWidth="1"/>
    <col min="9975" max="9975" width="10.28515625" style="1" customWidth="1"/>
    <col min="9976" max="9976" width="6.5703125" style="1" customWidth="1"/>
    <col min="9977" max="9977" width="9.140625" style="1"/>
    <col min="9978" max="9978" width="11" style="1" bestFit="1" customWidth="1"/>
    <col min="9979" max="10165" width="9.140625" style="1"/>
    <col min="10166" max="10166" width="6.140625" style="1" customWidth="1"/>
    <col min="10167" max="10167" width="27.85546875" style="1" customWidth="1"/>
    <col min="10168" max="10169" width="0" style="1" hidden="1" customWidth="1"/>
    <col min="10170" max="10170" width="7.140625" style="1" customWidth="1"/>
    <col min="10171" max="10171" width="6" style="1" customWidth="1"/>
    <col min="10172" max="10172" width="10.5703125" style="1" customWidth="1"/>
    <col min="10173" max="10173" width="4.85546875" style="1" customWidth="1"/>
    <col min="10174" max="10177" width="0" style="1" hidden="1" customWidth="1"/>
    <col min="10178" max="10178" width="6.5703125" style="1" customWidth="1"/>
    <col min="10179" max="10179" width="6.140625" style="1" customWidth="1"/>
    <col min="10180" max="10180" width="10.5703125" style="1" customWidth="1"/>
    <col min="10181" max="10181" width="4.85546875" style="1" customWidth="1"/>
    <col min="10182" max="10183" width="0" style="1" hidden="1" customWidth="1"/>
    <col min="10184" max="10184" width="7.28515625" style="1" customWidth="1"/>
    <col min="10185" max="10185" width="9.42578125" style="1" bestFit="1" customWidth="1"/>
    <col min="10186" max="10186" width="10.42578125" style="1" customWidth="1"/>
    <col min="10187" max="10187" width="5.5703125" style="1" customWidth="1"/>
    <col min="10188" max="10188" width="0" style="1" hidden="1" customWidth="1"/>
    <col min="10189" max="10189" width="7.28515625" style="1" customWidth="1"/>
    <col min="10190" max="10190" width="6" style="1" customWidth="1"/>
    <col min="10191" max="10191" width="10.7109375" style="1" customWidth="1"/>
    <col min="10192" max="10192" width="5.5703125" style="1" customWidth="1"/>
    <col min="10193" max="10193" width="0" style="1" hidden="1" customWidth="1"/>
    <col min="10194" max="10194" width="7.28515625" style="1" customWidth="1"/>
    <col min="10195" max="10195" width="6.7109375" style="1" customWidth="1"/>
    <col min="10196" max="10196" width="10.7109375" style="1" customWidth="1"/>
    <col min="10197" max="10197" width="5.5703125" style="1" customWidth="1"/>
    <col min="10198" max="10198" width="0" style="1" hidden="1" customWidth="1"/>
    <col min="10199" max="10199" width="6.7109375" style="1" customWidth="1"/>
    <col min="10200" max="10200" width="6.42578125" style="1" customWidth="1"/>
    <col min="10201" max="10201" width="12.5703125" style="1" customWidth="1"/>
    <col min="10202" max="10202" width="6.140625" style="1" customWidth="1"/>
    <col min="10203" max="10203" width="0" style="1" hidden="1" customWidth="1"/>
    <col min="10204" max="10204" width="6.42578125" style="1" customWidth="1"/>
    <col min="10205" max="10205" width="6.28515625" style="1" customWidth="1"/>
    <col min="10206" max="10206" width="10.42578125" style="1" customWidth="1"/>
    <col min="10207" max="10207" width="6.5703125" style="1" customWidth="1"/>
    <col min="10208" max="10208" width="0" style="1" hidden="1" customWidth="1"/>
    <col min="10209" max="10210" width="7" style="1" customWidth="1"/>
    <col min="10211" max="10211" width="10.7109375" style="1" customWidth="1"/>
    <col min="10212" max="10212" width="5.85546875" style="1" customWidth="1"/>
    <col min="10213" max="10213" width="0" style="1" hidden="1" customWidth="1"/>
    <col min="10214" max="10214" width="6.42578125" style="1" customWidth="1"/>
    <col min="10215" max="10215" width="7.140625" style="1" customWidth="1"/>
    <col min="10216" max="10216" width="10.28515625" style="1" customWidth="1"/>
    <col min="10217" max="10217" width="5.5703125" style="1" customWidth="1"/>
    <col min="10218" max="10218" width="0" style="1" hidden="1" customWidth="1"/>
    <col min="10219" max="10219" width="6.42578125" style="1" customWidth="1"/>
    <col min="10220" max="10220" width="6.7109375" style="1" customWidth="1"/>
    <col min="10221" max="10221" width="10.28515625" style="1" customWidth="1"/>
    <col min="10222" max="10222" width="5.85546875" style="1" customWidth="1"/>
    <col min="10223" max="10223" width="0" style="1" hidden="1" customWidth="1"/>
    <col min="10224" max="10224" width="6.42578125" style="1" customWidth="1"/>
    <col min="10225" max="10225" width="6.7109375" style="1" customWidth="1"/>
    <col min="10226" max="10226" width="10.5703125" style="1" customWidth="1"/>
    <col min="10227" max="10227" width="6.140625" style="1" customWidth="1"/>
    <col min="10228" max="10228" width="0" style="1" hidden="1" customWidth="1"/>
    <col min="10229" max="10229" width="6" style="1" customWidth="1"/>
    <col min="10230" max="10230" width="7" style="1" customWidth="1"/>
    <col min="10231" max="10231" width="10.28515625" style="1" customWidth="1"/>
    <col min="10232" max="10232" width="6.5703125" style="1" customWidth="1"/>
    <col min="10233" max="10233" width="9.140625" style="1"/>
    <col min="10234" max="10234" width="11" style="1" bestFit="1" customWidth="1"/>
    <col min="10235" max="10421" width="9.140625" style="1"/>
    <col min="10422" max="10422" width="6.140625" style="1" customWidth="1"/>
    <col min="10423" max="10423" width="27.85546875" style="1" customWidth="1"/>
    <col min="10424" max="10425" width="0" style="1" hidden="1" customWidth="1"/>
    <col min="10426" max="10426" width="7.140625" style="1" customWidth="1"/>
    <col min="10427" max="10427" width="6" style="1" customWidth="1"/>
    <col min="10428" max="10428" width="10.5703125" style="1" customWidth="1"/>
    <col min="10429" max="10429" width="4.85546875" style="1" customWidth="1"/>
    <col min="10430" max="10433" width="0" style="1" hidden="1" customWidth="1"/>
    <col min="10434" max="10434" width="6.5703125" style="1" customWidth="1"/>
    <col min="10435" max="10435" width="6.140625" style="1" customWidth="1"/>
    <col min="10436" max="10436" width="10.5703125" style="1" customWidth="1"/>
    <col min="10437" max="10437" width="4.85546875" style="1" customWidth="1"/>
    <col min="10438" max="10439" width="0" style="1" hidden="1" customWidth="1"/>
    <col min="10440" max="10440" width="7.28515625" style="1" customWidth="1"/>
    <col min="10441" max="10441" width="9.42578125" style="1" bestFit="1" customWidth="1"/>
    <col min="10442" max="10442" width="10.42578125" style="1" customWidth="1"/>
    <col min="10443" max="10443" width="5.5703125" style="1" customWidth="1"/>
    <col min="10444" max="10444" width="0" style="1" hidden="1" customWidth="1"/>
    <col min="10445" max="10445" width="7.28515625" style="1" customWidth="1"/>
    <col min="10446" max="10446" width="6" style="1" customWidth="1"/>
    <col min="10447" max="10447" width="10.7109375" style="1" customWidth="1"/>
    <col min="10448" max="10448" width="5.5703125" style="1" customWidth="1"/>
    <col min="10449" max="10449" width="0" style="1" hidden="1" customWidth="1"/>
    <col min="10450" max="10450" width="7.28515625" style="1" customWidth="1"/>
    <col min="10451" max="10451" width="6.7109375" style="1" customWidth="1"/>
    <col min="10452" max="10452" width="10.7109375" style="1" customWidth="1"/>
    <col min="10453" max="10453" width="5.5703125" style="1" customWidth="1"/>
    <col min="10454" max="10454" width="0" style="1" hidden="1" customWidth="1"/>
    <col min="10455" max="10455" width="6.7109375" style="1" customWidth="1"/>
    <col min="10456" max="10456" width="6.42578125" style="1" customWidth="1"/>
    <col min="10457" max="10457" width="12.5703125" style="1" customWidth="1"/>
    <col min="10458" max="10458" width="6.140625" style="1" customWidth="1"/>
    <col min="10459" max="10459" width="0" style="1" hidden="1" customWidth="1"/>
    <col min="10460" max="10460" width="6.42578125" style="1" customWidth="1"/>
    <col min="10461" max="10461" width="6.28515625" style="1" customWidth="1"/>
    <col min="10462" max="10462" width="10.42578125" style="1" customWidth="1"/>
    <col min="10463" max="10463" width="6.5703125" style="1" customWidth="1"/>
    <col min="10464" max="10464" width="0" style="1" hidden="1" customWidth="1"/>
    <col min="10465" max="10466" width="7" style="1" customWidth="1"/>
    <col min="10467" max="10467" width="10.7109375" style="1" customWidth="1"/>
    <col min="10468" max="10468" width="5.85546875" style="1" customWidth="1"/>
    <col min="10469" max="10469" width="0" style="1" hidden="1" customWidth="1"/>
    <col min="10470" max="10470" width="6.42578125" style="1" customWidth="1"/>
    <col min="10471" max="10471" width="7.140625" style="1" customWidth="1"/>
    <col min="10472" max="10472" width="10.28515625" style="1" customWidth="1"/>
    <col min="10473" max="10473" width="5.5703125" style="1" customWidth="1"/>
    <col min="10474" max="10474" width="0" style="1" hidden="1" customWidth="1"/>
    <col min="10475" max="10475" width="6.42578125" style="1" customWidth="1"/>
    <col min="10476" max="10476" width="6.7109375" style="1" customWidth="1"/>
    <col min="10477" max="10477" width="10.28515625" style="1" customWidth="1"/>
    <col min="10478" max="10478" width="5.85546875" style="1" customWidth="1"/>
    <col min="10479" max="10479" width="0" style="1" hidden="1" customWidth="1"/>
    <col min="10480" max="10480" width="6.42578125" style="1" customWidth="1"/>
    <col min="10481" max="10481" width="6.7109375" style="1" customWidth="1"/>
    <col min="10482" max="10482" width="10.5703125" style="1" customWidth="1"/>
    <col min="10483" max="10483" width="6.140625" style="1" customWidth="1"/>
    <col min="10484" max="10484" width="0" style="1" hidden="1" customWidth="1"/>
    <col min="10485" max="10485" width="6" style="1" customWidth="1"/>
    <col min="10486" max="10486" width="7" style="1" customWidth="1"/>
    <col min="10487" max="10487" width="10.28515625" style="1" customWidth="1"/>
    <col min="10488" max="10488" width="6.5703125" style="1" customWidth="1"/>
    <col min="10489" max="10489" width="9.140625" style="1"/>
    <col min="10490" max="10490" width="11" style="1" bestFit="1" customWidth="1"/>
    <col min="10491" max="10677" width="9.140625" style="1"/>
    <col min="10678" max="10678" width="6.140625" style="1" customWidth="1"/>
    <col min="10679" max="10679" width="27.85546875" style="1" customWidth="1"/>
    <col min="10680" max="10681" width="0" style="1" hidden="1" customWidth="1"/>
    <col min="10682" max="10682" width="7.140625" style="1" customWidth="1"/>
    <col min="10683" max="10683" width="6" style="1" customWidth="1"/>
    <col min="10684" max="10684" width="10.5703125" style="1" customWidth="1"/>
    <col min="10685" max="10685" width="4.85546875" style="1" customWidth="1"/>
    <col min="10686" max="10689" width="0" style="1" hidden="1" customWidth="1"/>
    <col min="10690" max="10690" width="6.5703125" style="1" customWidth="1"/>
    <col min="10691" max="10691" width="6.140625" style="1" customWidth="1"/>
    <col min="10692" max="10692" width="10.5703125" style="1" customWidth="1"/>
    <col min="10693" max="10693" width="4.85546875" style="1" customWidth="1"/>
    <col min="10694" max="10695" width="0" style="1" hidden="1" customWidth="1"/>
    <col min="10696" max="10696" width="7.28515625" style="1" customWidth="1"/>
    <col min="10697" max="10697" width="9.42578125" style="1" bestFit="1" customWidth="1"/>
    <col min="10698" max="10698" width="10.42578125" style="1" customWidth="1"/>
    <col min="10699" max="10699" width="5.5703125" style="1" customWidth="1"/>
    <col min="10700" max="10700" width="0" style="1" hidden="1" customWidth="1"/>
    <col min="10701" max="10701" width="7.28515625" style="1" customWidth="1"/>
    <col min="10702" max="10702" width="6" style="1" customWidth="1"/>
    <col min="10703" max="10703" width="10.7109375" style="1" customWidth="1"/>
    <col min="10704" max="10704" width="5.5703125" style="1" customWidth="1"/>
    <col min="10705" max="10705" width="0" style="1" hidden="1" customWidth="1"/>
    <col min="10706" max="10706" width="7.28515625" style="1" customWidth="1"/>
    <col min="10707" max="10707" width="6.7109375" style="1" customWidth="1"/>
    <col min="10708" max="10708" width="10.7109375" style="1" customWidth="1"/>
    <col min="10709" max="10709" width="5.5703125" style="1" customWidth="1"/>
    <col min="10710" max="10710" width="0" style="1" hidden="1" customWidth="1"/>
    <col min="10711" max="10711" width="6.7109375" style="1" customWidth="1"/>
    <col min="10712" max="10712" width="6.42578125" style="1" customWidth="1"/>
    <col min="10713" max="10713" width="12.5703125" style="1" customWidth="1"/>
    <col min="10714" max="10714" width="6.140625" style="1" customWidth="1"/>
    <col min="10715" max="10715" width="0" style="1" hidden="1" customWidth="1"/>
    <col min="10716" max="10716" width="6.42578125" style="1" customWidth="1"/>
    <col min="10717" max="10717" width="6.28515625" style="1" customWidth="1"/>
    <col min="10718" max="10718" width="10.42578125" style="1" customWidth="1"/>
    <col min="10719" max="10719" width="6.5703125" style="1" customWidth="1"/>
    <col min="10720" max="10720" width="0" style="1" hidden="1" customWidth="1"/>
    <col min="10721" max="10722" width="7" style="1" customWidth="1"/>
    <col min="10723" max="10723" width="10.7109375" style="1" customWidth="1"/>
    <col min="10724" max="10724" width="5.85546875" style="1" customWidth="1"/>
    <col min="10725" max="10725" width="0" style="1" hidden="1" customWidth="1"/>
    <col min="10726" max="10726" width="6.42578125" style="1" customWidth="1"/>
    <col min="10727" max="10727" width="7.140625" style="1" customWidth="1"/>
    <col min="10728" max="10728" width="10.28515625" style="1" customWidth="1"/>
    <col min="10729" max="10729" width="5.5703125" style="1" customWidth="1"/>
    <col min="10730" max="10730" width="0" style="1" hidden="1" customWidth="1"/>
    <col min="10731" max="10731" width="6.42578125" style="1" customWidth="1"/>
    <col min="10732" max="10732" width="6.7109375" style="1" customWidth="1"/>
    <col min="10733" max="10733" width="10.28515625" style="1" customWidth="1"/>
    <col min="10734" max="10734" width="5.85546875" style="1" customWidth="1"/>
    <col min="10735" max="10735" width="0" style="1" hidden="1" customWidth="1"/>
    <col min="10736" max="10736" width="6.42578125" style="1" customWidth="1"/>
    <col min="10737" max="10737" width="6.7109375" style="1" customWidth="1"/>
    <col min="10738" max="10738" width="10.5703125" style="1" customWidth="1"/>
    <col min="10739" max="10739" width="6.140625" style="1" customWidth="1"/>
    <col min="10740" max="10740" width="0" style="1" hidden="1" customWidth="1"/>
    <col min="10741" max="10741" width="6" style="1" customWidth="1"/>
    <col min="10742" max="10742" width="7" style="1" customWidth="1"/>
    <col min="10743" max="10743" width="10.28515625" style="1" customWidth="1"/>
    <col min="10744" max="10744" width="6.5703125" style="1" customWidth="1"/>
    <col min="10745" max="10745" width="9.140625" style="1"/>
    <col min="10746" max="10746" width="11" style="1" bestFit="1" customWidth="1"/>
    <col min="10747" max="10933" width="9.140625" style="1"/>
    <col min="10934" max="10934" width="6.140625" style="1" customWidth="1"/>
    <col min="10935" max="10935" width="27.85546875" style="1" customWidth="1"/>
    <col min="10936" max="10937" width="0" style="1" hidden="1" customWidth="1"/>
    <col min="10938" max="10938" width="7.140625" style="1" customWidth="1"/>
    <col min="10939" max="10939" width="6" style="1" customWidth="1"/>
    <col min="10940" max="10940" width="10.5703125" style="1" customWidth="1"/>
    <col min="10941" max="10941" width="4.85546875" style="1" customWidth="1"/>
    <col min="10942" max="10945" width="0" style="1" hidden="1" customWidth="1"/>
    <col min="10946" max="10946" width="6.5703125" style="1" customWidth="1"/>
    <col min="10947" max="10947" width="6.140625" style="1" customWidth="1"/>
    <col min="10948" max="10948" width="10.5703125" style="1" customWidth="1"/>
    <col min="10949" max="10949" width="4.85546875" style="1" customWidth="1"/>
    <col min="10950" max="10951" width="0" style="1" hidden="1" customWidth="1"/>
    <col min="10952" max="10952" width="7.28515625" style="1" customWidth="1"/>
    <col min="10953" max="10953" width="9.42578125" style="1" bestFit="1" customWidth="1"/>
    <col min="10954" max="10954" width="10.42578125" style="1" customWidth="1"/>
    <col min="10955" max="10955" width="5.5703125" style="1" customWidth="1"/>
    <col min="10956" max="10956" width="0" style="1" hidden="1" customWidth="1"/>
    <col min="10957" max="10957" width="7.28515625" style="1" customWidth="1"/>
    <col min="10958" max="10958" width="6" style="1" customWidth="1"/>
    <col min="10959" max="10959" width="10.7109375" style="1" customWidth="1"/>
    <col min="10960" max="10960" width="5.5703125" style="1" customWidth="1"/>
    <col min="10961" max="10961" width="0" style="1" hidden="1" customWidth="1"/>
    <col min="10962" max="10962" width="7.28515625" style="1" customWidth="1"/>
    <col min="10963" max="10963" width="6.7109375" style="1" customWidth="1"/>
    <col min="10964" max="10964" width="10.7109375" style="1" customWidth="1"/>
    <col min="10965" max="10965" width="5.5703125" style="1" customWidth="1"/>
    <col min="10966" max="10966" width="0" style="1" hidden="1" customWidth="1"/>
    <col min="10967" max="10967" width="6.7109375" style="1" customWidth="1"/>
    <col min="10968" max="10968" width="6.42578125" style="1" customWidth="1"/>
    <col min="10969" max="10969" width="12.5703125" style="1" customWidth="1"/>
    <col min="10970" max="10970" width="6.140625" style="1" customWidth="1"/>
    <col min="10971" max="10971" width="0" style="1" hidden="1" customWidth="1"/>
    <col min="10972" max="10972" width="6.42578125" style="1" customWidth="1"/>
    <col min="10973" max="10973" width="6.28515625" style="1" customWidth="1"/>
    <col min="10974" max="10974" width="10.42578125" style="1" customWidth="1"/>
    <col min="10975" max="10975" width="6.5703125" style="1" customWidth="1"/>
    <col min="10976" max="10976" width="0" style="1" hidden="1" customWidth="1"/>
    <col min="10977" max="10978" width="7" style="1" customWidth="1"/>
    <col min="10979" max="10979" width="10.7109375" style="1" customWidth="1"/>
    <col min="10980" max="10980" width="5.85546875" style="1" customWidth="1"/>
    <col min="10981" max="10981" width="0" style="1" hidden="1" customWidth="1"/>
    <col min="10982" max="10982" width="6.42578125" style="1" customWidth="1"/>
    <col min="10983" max="10983" width="7.140625" style="1" customWidth="1"/>
    <col min="10984" max="10984" width="10.28515625" style="1" customWidth="1"/>
    <col min="10985" max="10985" width="5.5703125" style="1" customWidth="1"/>
    <col min="10986" max="10986" width="0" style="1" hidden="1" customWidth="1"/>
    <col min="10987" max="10987" width="6.42578125" style="1" customWidth="1"/>
    <col min="10988" max="10988" width="6.7109375" style="1" customWidth="1"/>
    <col min="10989" max="10989" width="10.28515625" style="1" customWidth="1"/>
    <col min="10990" max="10990" width="5.85546875" style="1" customWidth="1"/>
    <col min="10991" max="10991" width="0" style="1" hidden="1" customWidth="1"/>
    <col min="10992" max="10992" width="6.42578125" style="1" customWidth="1"/>
    <col min="10993" max="10993" width="6.7109375" style="1" customWidth="1"/>
    <col min="10994" max="10994" width="10.5703125" style="1" customWidth="1"/>
    <col min="10995" max="10995" width="6.140625" style="1" customWidth="1"/>
    <col min="10996" max="10996" width="0" style="1" hidden="1" customWidth="1"/>
    <col min="10997" max="10997" width="6" style="1" customWidth="1"/>
    <col min="10998" max="10998" width="7" style="1" customWidth="1"/>
    <col min="10999" max="10999" width="10.28515625" style="1" customWidth="1"/>
    <col min="11000" max="11000" width="6.5703125" style="1" customWidth="1"/>
    <col min="11001" max="11001" width="9.140625" style="1"/>
    <col min="11002" max="11002" width="11" style="1" bestFit="1" customWidth="1"/>
    <col min="11003" max="11189" width="9.140625" style="1"/>
    <col min="11190" max="11190" width="6.140625" style="1" customWidth="1"/>
    <col min="11191" max="11191" width="27.85546875" style="1" customWidth="1"/>
    <col min="11192" max="11193" width="0" style="1" hidden="1" customWidth="1"/>
    <col min="11194" max="11194" width="7.140625" style="1" customWidth="1"/>
    <col min="11195" max="11195" width="6" style="1" customWidth="1"/>
    <col min="11196" max="11196" width="10.5703125" style="1" customWidth="1"/>
    <col min="11197" max="11197" width="4.85546875" style="1" customWidth="1"/>
    <col min="11198" max="11201" width="0" style="1" hidden="1" customWidth="1"/>
    <col min="11202" max="11202" width="6.5703125" style="1" customWidth="1"/>
    <col min="11203" max="11203" width="6.140625" style="1" customWidth="1"/>
    <col min="11204" max="11204" width="10.5703125" style="1" customWidth="1"/>
    <col min="11205" max="11205" width="4.85546875" style="1" customWidth="1"/>
    <col min="11206" max="11207" width="0" style="1" hidden="1" customWidth="1"/>
    <col min="11208" max="11208" width="7.28515625" style="1" customWidth="1"/>
    <col min="11209" max="11209" width="9.42578125" style="1" bestFit="1" customWidth="1"/>
    <col min="11210" max="11210" width="10.42578125" style="1" customWidth="1"/>
    <col min="11211" max="11211" width="5.5703125" style="1" customWidth="1"/>
    <col min="11212" max="11212" width="0" style="1" hidden="1" customWidth="1"/>
    <col min="11213" max="11213" width="7.28515625" style="1" customWidth="1"/>
    <col min="11214" max="11214" width="6" style="1" customWidth="1"/>
    <col min="11215" max="11215" width="10.7109375" style="1" customWidth="1"/>
    <col min="11216" max="11216" width="5.5703125" style="1" customWidth="1"/>
    <col min="11217" max="11217" width="0" style="1" hidden="1" customWidth="1"/>
    <col min="11218" max="11218" width="7.28515625" style="1" customWidth="1"/>
    <col min="11219" max="11219" width="6.7109375" style="1" customWidth="1"/>
    <col min="11220" max="11220" width="10.7109375" style="1" customWidth="1"/>
    <col min="11221" max="11221" width="5.5703125" style="1" customWidth="1"/>
    <col min="11222" max="11222" width="0" style="1" hidden="1" customWidth="1"/>
    <col min="11223" max="11223" width="6.7109375" style="1" customWidth="1"/>
    <col min="11224" max="11224" width="6.42578125" style="1" customWidth="1"/>
    <col min="11225" max="11225" width="12.5703125" style="1" customWidth="1"/>
    <col min="11226" max="11226" width="6.140625" style="1" customWidth="1"/>
    <col min="11227" max="11227" width="0" style="1" hidden="1" customWidth="1"/>
    <col min="11228" max="11228" width="6.42578125" style="1" customWidth="1"/>
    <col min="11229" max="11229" width="6.28515625" style="1" customWidth="1"/>
    <col min="11230" max="11230" width="10.42578125" style="1" customWidth="1"/>
    <col min="11231" max="11231" width="6.5703125" style="1" customWidth="1"/>
    <col min="11232" max="11232" width="0" style="1" hidden="1" customWidth="1"/>
    <col min="11233" max="11234" width="7" style="1" customWidth="1"/>
    <col min="11235" max="11235" width="10.7109375" style="1" customWidth="1"/>
    <col min="11236" max="11236" width="5.85546875" style="1" customWidth="1"/>
    <col min="11237" max="11237" width="0" style="1" hidden="1" customWidth="1"/>
    <col min="11238" max="11238" width="6.42578125" style="1" customWidth="1"/>
    <col min="11239" max="11239" width="7.140625" style="1" customWidth="1"/>
    <col min="11240" max="11240" width="10.28515625" style="1" customWidth="1"/>
    <col min="11241" max="11241" width="5.5703125" style="1" customWidth="1"/>
    <col min="11242" max="11242" width="0" style="1" hidden="1" customWidth="1"/>
    <col min="11243" max="11243" width="6.42578125" style="1" customWidth="1"/>
    <col min="11244" max="11244" width="6.7109375" style="1" customWidth="1"/>
    <col min="11245" max="11245" width="10.28515625" style="1" customWidth="1"/>
    <col min="11246" max="11246" width="5.85546875" style="1" customWidth="1"/>
    <col min="11247" max="11247" width="0" style="1" hidden="1" customWidth="1"/>
    <col min="11248" max="11248" width="6.42578125" style="1" customWidth="1"/>
    <col min="11249" max="11249" width="6.7109375" style="1" customWidth="1"/>
    <col min="11250" max="11250" width="10.5703125" style="1" customWidth="1"/>
    <col min="11251" max="11251" width="6.140625" style="1" customWidth="1"/>
    <col min="11252" max="11252" width="0" style="1" hidden="1" customWidth="1"/>
    <col min="11253" max="11253" width="6" style="1" customWidth="1"/>
    <col min="11254" max="11254" width="7" style="1" customWidth="1"/>
    <col min="11255" max="11255" width="10.28515625" style="1" customWidth="1"/>
    <col min="11256" max="11256" width="6.5703125" style="1" customWidth="1"/>
    <col min="11257" max="11257" width="9.140625" style="1"/>
    <col min="11258" max="11258" width="11" style="1" bestFit="1" customWidth="1"/>
    <col min="11259" max="11445" width="9.140625" style="1"/>
    <col min="11446" max="11446" width="6.140625" style="1" customWidth="1"/>
    <col min="11447" max="11447" width="27.85546875" style="1" customWidth="1"/>
    <col min="11448" max="11449" width="0" style="1" hidden="1" customWidth="1"/>
    <col min="11450" max="11450" width="7.140625" style="1" customWidth="1"/>
    <col min="11451" max="11451" width="6" style="1" customWidth="1"/>
    <col min="11452" max="11452" width="10.5703125" style="1" customWidth="1"/>
    <col min="11453" max="11453" width="4.85546875" style="1" customWidth="1"/>
    <col min="11454" max="11457" width="0" style="1" hidden="1" customWidth="1"/>
    <col min="11458" max="11458" width="6.5703125" style="1" customWidth="1"/>
    <col min="11459" max="11459" width="6.140625" style="1" customWidth="1"/>
    <col min="11460" max="11460" width="10.5703125" style="1" customWidth="1"/>
    <col min="11461" max="11461" width="4.85546875" style="1" customWidth="1"/>
    <col min="11462" max="11463" width="0" style="1" hidden="1" customWidth="1"/>
    <col min="11464" max="11464" width="7.28515625" style="1" customWidth="1"/>
    <col min="11465" max="11465" width="9.42578125" style="1" bestFit="1" customWidth="1"/>
    <col min="11466" max="11466" width="10.42578125" style="1" customWidth="1"/>
    <col min="11467" max="11467" width="5.5703125" style="1" customWidth="1"/>
    <col min="11468" max="11468" width="0" style="1" hidden="1" customWidth="1"/>
    <col min="11469" max="11469" width="7.28515625" style="1" customWidth="1"/>
    <col min="11470" max="11470" width="6" style="1" customWidth="1"/>
    <col min="11471" max="11471" width="10.7109375" style="1" customWidth="1"/>
    <col min="11472" max="11472" width="5.5703125" style="1" customWidth="1"/>
    <col min="11473" max="11473" width="0" style="1" hidden="1" customWidth="1"/>
    <col min="11474" max="11474" width="7.28515625" style="1" customWidth="1"/>
    <col min="11475" max="11475" width="6.7109375" style="1" customWidth="1"/>
    <col min="11476" max="11476" width="10.7109375" style="1" customWidth="1"/>
    <col min="11477" max="11477" width="5.5703125" style="1" customWidth="1"/>
    <col min="11478" max="11478" width="0" style="1" hidden="1" customWidth="1"/>
    <col min="11479" max="11479" width="6.7109375" style="1" customWidth="1"/>
    <col min="11480" max="11480" width="6.42578125" style="1" customWidth="1"/>
    <col min="11481" max="11481" width="12.5703125" style="1" customWidth="1"/>
    <col min="11482" max="11482" width="6.140625" style="1" customWidth="1"/>
    <col min="11483" max="11483" width="0" style="1" hidden="1" customWidth="1"/>
    <col min="11484" max="11484" width="6.42578125" style="1" customWidth="1"/>
    <col min="11485" max="11485" width="6.28515625" style="1" customWidth="1"/>
    <col min="11486" max="11486" width="10.42578125" style="1" customWidth="1"/>
    <col min="11487" max="11487" width="6.5703125" style="1" customWidth="1"/>
    <col min="11488" max="11488" width="0" style="1" hidden="1" customWidth="1"/>
    <col min="11489" max="11490" width="7" style="1" customWidth="1"/>
    <col min="11491" max="11491" width="10.7109375" style="1" customWidth="1"/>
    <col min="11492" max="11492" width="5.85546875" style="1" customWidth="1"/>
    <col min="11493" max="11493" width="0" style="1" hidden="1" customWidth="1"/>
    <col min="11494" max="11494" width="6.42578125" style="1" customWidth="1"/>
    <col min="11495" max="11495" width="7.140625" style="1" customWidth="1"/>
    <col min="11496" max="11496" width="10.28515625" style="1" customWidth="1"/>
    <col min="11497" max="11497" width="5.5703125" style="1" customWidth="1"/>
    <col min="11498" max="11498" width="0" style="1" hidden="1" customWidth="1"/>
    <col min="11499" max="11499" width="6.42578125" style="1" customWidth="1"/>
    <col min="11500" max="11500" width="6.7109375" style="1" customWidth="1"/>
    <col min="11501" max="11501" width="10.28515625" style="1" customWidth="1"/>
    <col min="11502" max="11502" width="5.85546875" style="1" customWidth="1"/>
    <col min="11503" max="11503" width="0" style="1" hidden="1" customWidth="1"/>
    <col min="11504" max="11504" width="6.42578125" style="1" customWidth="1"/>
    <col min="11505" max="11505" width="6.7109375" style="1" customWidth="1"/>
    <col min="11506" max="11506" width="10.5703125" style="1" customWidth="1"/>
    <col min="11507" max="11507" width="6.140625" style="1" customWidth="1"/>
    <col min="11508" max="11508" width="0" style="1" hidden="1" customWidth="1"/>
    <col min="11509" max="11509" width="6" style="1" customWidth="1"/>
    <col min="11510" max="11510" width="7" style="1" customWidth="1"/>
    <col min="11511" max="11511" width="10.28515625" style="1" customWidth="1"/>
    <col min="11512" max="11512" width="6.5703125" style="1" customWidth="1"/>
    <col min="11513" max="11513" width="9.140625" style="1"/>
    <col min="11514" max="11514" width="11" style="1" bestFit="1" customWidth="1"/>
    <col min="11515" max="11701" width="9.140625" style="1"/>
    <col min="11702" max="11702" width="6.140625" style="1" customWidth="1"/>
    <col min="11703" max="11703" width="27.85546875" style="1" customWidth="1"/>
    <col min="11704" max="11705" width="0" style="1" hidden="1" customWidth="1"/>
    <col min="11706" max="11706" width="7.140625" style="1" customWidth="1"/>
    <col min="11707" max="11707" width="6" style="1" customWidth="1"/>
    <col min="11708" max="11708" width="10.5703125" style="1" customWidth="1"/>
    <col min="11709" max="11709" width="4.85546875" style="1" customWidth="1"/>
    <col min="11710" max="11713" width="0" style="1" hidden="1" customWidth="1"/>
    <col min="11714" max="11714" width="6.5703125" style="1" customWidth="1"/>
    <col min="11715" max="11715" width="6.140625" style="1" customWidth="1"/>
    <col min="11716" max="11716" width="10.5703125" style="1" customWidth="1"/>
    <col min="11717" max="11717" width="4.85546875" style="1" customWidth="1"/>
    <col min="11718" max="11719" width="0" style="1" hidden="1" customWidth="1"/>
    <col min="11720" max="11720" width="7.28515625" style="1" customWidth="1"/>
    <col min="11721" max="11721" width="9.42578125" style="1" bestFit="1" customWidth="1"/>
    <col min="11722" max="11722" width="10.42578125" style="1" customWidth="1"/>
    <col min="11723" max="11723" width="5.5703125" style="1" customWidth="1"/>
    <col min="11724" max="11724" width="0" style="1" hidden="1" customWidth="1"/>
    <col min="11725" max="11725" width="7.28515625" style="1" customWidth="1"/>
    <col min="11726" max="11726" width="6" style="1" customWidth="1"/>
    <col min="11727" max="11727" width="10.7109375" style="1" customWidth="1"/>
    <col min="11728" max="11728" width="5.5703125" style="1" customWidth="1"/>
    <col min="11729" max="11729" width="0" style="1" hidden="1" customWidth="1"/>
    <col min="11730" max="11730" width="7.28515625" style="1" customWidth="1"/>
    <col min="11731" max="11731" width="6.7109375" style="1" customWidth="1"/>
    <col min="11732" max="11732" width="10.7109375" style="1" customWidth="1"/>
    <col min="11733" max="11733" width="5.5703125" style="1" customWidth="1"/>
    <col min="11734" max="11734" width="0" style="1" hidden="1" customWidth="1"/>
    <col min="11735" max="11735" width="6.7109375" style="1" customWidth="1"/>
    <col min="11736" max="11736" width="6.42578125" style="1" customWidth="1"/>
    <col min="11737" max="11737" width="12.5703125" style="1" customWidth="1"/>
    <col min="11738" max="11738" width="6.140625" style="1" customWidth="1"/>
    <col min="11739" max="11739" width="0" style="1" hidden="1" customWidth="1"/>
    <col min="11740" max="11740" width="6.42578125" style="1" customWidth="1"/>
    <col min="11741" max="11741" width="6.28515625" style="1" customWidth="1"/>
    <col min="11742" max="11742" width="10.42578125" style="1" customWidth="1"/>
    <col min="11743" max="11743" width="6.5703125" style="1" customWidth="1"/>
    <col min="11744" max="11744" width="0" style="1" hidden="1" customWidth="1"/>
    <col min="11745" max="11746" width="7" style="1" customWidth="1"/>
    <col min="11747" max="11747" width="10.7109375" style="1" customWidth="1"/>
    <col min="11748" max="11748" width="5.85546875" style="1" customWidth="1"/>
    <col min="11749" max="11749" width="0" style="1" hidden="1" customWidth="1"/>
    <col min="11750" max="11750" width="6.42578125" style="1" customWidth="1"/>
    <col min="11751" max="11751" width="7.140625" style="1" customWidth="1"/>
    <col min="11752" max="11752" width="10.28515625" style="1" customWidth="1"/>
    <col min="11753" max="11753" width="5.5703125" style="1" customWidth="1"/>
    <col min="11754" max="11754" width="0" style="1" hidden="1" customWidth="1"/>
    <col min="11755" max="11755" width="6.42578125" style="1" customWidth="1"/>
    <col min="11756" max="11756" width="6.7109375" style="1" customWidth="1"/>
    <col min="11757" max="11757" width="10.28515625" style="1" customWidth="1"/>
    <col min="11758" max="11758" width="5.85546875" style="1" customWidth="1"/>
    <col min="11759" max="11759" width="0" style="1" hidden="1" customWidth="1"/>
    <col min="11760" max="11760" width="6.42578125" style="1" customWidth="1"/>
    <col min="11761" max="11761" width="6.7109375" style="1" customWidth="1"/>
    <col min="11762" max="11762" width="10.5703125" style="1" customWidth="1"/>
    <col min="11763" max="11763" width="6.140625" style="1" customWidth="1"/>
    <col min="11764" max="11764" width="0" style="1" hidden="1" customWidth="1"/>
    <col min="11765" max="11765" width="6" style="1" customWidth="1"/>
    <col min="11766" max="11766" width="7" style="1" customWidth="1"/>
    <col min="11767" max="11767" width="10.28515625" style="1" customWidth="1"/>
    <col min="11768" max="11768" width="6.5703125" style="1" customWidth="1"/>
    <col min="11769" max="11769" width="9.140625" style="1"/>
    <col min="11770" max="11770" width="11" style="1" bestFit="1" customWidth="1"/>
    <col min="11771" max="11957" width="9.140625" style="1"/>
    <col min="11958" max="11958" width="6.140625" style="1" customWidth="1"/>
    <col min="11959" max="11959" width="27.85546875" style="1" customWidth="1"/>
    <col min="11960" max="11961" width="0" style="1" hidden="1" customWidth="1"/>
    <col min="11962" max="11962" width="7.140625" style="1" customWidth="1"/>
    <col min="11963" max="11963" width="6" style="1" customWidth="1"/>
    <col min="11964" max="11964" width="10.5703125" style="1" customWidth="1"/>
    <col min="11965" max="11965" width="4.85546875" style="1" customWidth="1"/>
    <col min="11966" max="11969" width="0" style="1" hidden="1" customWidth="1"/>
    <col min="11970" max="11970" width="6.5703125" style="1" customWidth="1"/>
    <col min="11971" max="11971" width="6.140625" style="1" customWidth="1"/>
    <col min="11972" max="11972" width="10.5703125" style="1" customWidth="1"/>
    <col min="11973" max="11973" width="4.85546875" style="1" customWidth="1"/>
    <col min="11974" max="11975" width="0" style="1" hidden="1" customWidth="1"/>
    <col min="11976" max="11976" width="7.28515625" style="1" customWidth="1"/>
    <col min="11977" max="11977" width="9.42578125" style="1" bestFit="1" customWidth="1"/>
    <col min="11978" max="11978" width="10.42578125" style="1" customWidth="1"/>
    <col min="11979" max="11979" width="5.5703125" style="1" customWidth="1"/>
    <col min="11980" max="11980" width="0" style="1" hidden="1" customWidth="1"/>
    <col min="11981" max="11981" width="7.28515625" style="1" customWidth="1"/>
    <col min="11982" max="11982" width="6" style="1" customWidth="1"/>
    <col min="11983" max="11983" width="10.7109375" style="1" customWidth="1"/>
    <col min="11984" max="11984" width="5.5703125" style="1" customWidth="1"/>
    <col min="11985" max="11985" width="0" style="1" hidden="1" customWidth="1"/>
    <col min="11986" max="11986" width="7.28515625" style="1" customWidth="1"/>
    <col min="11987" max="11987" width="6.7109375" style="1" customWidth="1"/>
    <col min="11988" max="11988" width="10.7109375" style="1" customWidth="1"/>
    <col min="11989" max="11989" width="5.5703125" style="1" customWidth="1"/>
    <col min="11990" max="11990" width="0" style="1" hidden="1" customWidth="1"/>
    <col min="11991" max="11991" width="6.7109375" style="1" customWidth="1"/>
    <col min="11992" max="11992" width="6.42578125" style="1" customWidth="1"/>
    <col min="11993" max="11993" width="12.5703125" style="1" customWidth="1"/>
    <col min="11994" max="11994" width="6.140625" style="1" customWidth="1"/>
    <col min="11995" max="11995" width="0" style="1" hidden="1" customWidth="1"/>
    <col min="11996" max="11996" width="6.42578125" style="1" customWidth="1"/>
    <col min="11997" max="11997" width="6.28515625" style="1" customWidth="1"/>
    <col min="11998" max="11998" width="10.42578125" style="1" customWidth="1"/>
    <col min="11999" max="11999" width="6.5703125" style="1" customWidth="1"/>
    <col min="12000" max="12000" width="0" style="1" hidden="1" customWidth="1"/>
    <col min="12001" max="12002" width="7" style="1" customWidth="1"/>
    <col min="12003" max="12003" width="10.7109375" style="1" customWidth="1"/>
    <col min="12004" max="12004" width="5.85546875" style="1" customWidth="1"/>
    <col min="12005" max="12005" width="0" style="1" hidden="1" customWidth="1"/>
    <col min="12006" max="12006" width="6.42578125" style="1" customWidth="1"/>
    <col min="12007" max="12007" width="7.140625" style="1" customWidth="1"/>
    <col min="12008" max="12008" width="10.28515625" style="1" customWidth="1"/>
    <col min="12009" max="12009" width="5.5703125" style="1" customWidth="1"/>
    <col min="12010" max="12010" width="0" style="1" hidden="1" customWidth="1"/>
    <col min="12011" max="12011" width="6.42578125" style="1" customWidth="1"/>
    <col min="12012" max="12012" width="6.7109375" style="1" customWidth="1"/>
    <col min="12013" max="12013" width="10.28515625" style="1" customWidth="1"/>
    <col min="12014" max="12014" width="5.85546875" style="1" customWidth="1"/>
    <col min="12015" max="12015" width="0" style="1" hidden="1" customWidth="1"/>
    <col min="12016" max="12016" width="6.42578125" style="1" customWidth="1"/>
    <col min="12017" max="12017" width="6.7109375" style="1" customWidth="1"/>
    <col min="12018" max="12018" width="10.5703125" style="1" customWidth="1"/>
    <col min="12019" max="12019" width="6.140625" style="1" customWidth="1"/>
    <col min="12020" max="12020" width="0" style="1" hidden="1" customWidth="1"/>
    <col min="12021" max="12021" width="6" style="1" customWidth="1"/>
    <col min="12022" max="12022" width="7" style="1" customWidth="1"/>
    <col min="12023" max="12023" width="10.28515625" style="1" customWidth="1"/>
    <col min="12024" max="12024" width="6.5703125" style="1" customWidth="1"/>
    <col min="12025" max="12025" width="9.140625" style="1"/>
    <col min="12026" max="12026" width="11" style="1" bestFit="1" customWidth="1"/>
    <col min="12027" max="12213" width="9.140625" style="1"/>
    <col min="12214" max="12214" width="6.140625" style="1" customWidth="1"/>
    <col min="12215" max="12215" width="27.85546875" style="1" customWidth="1"/>
    <col min="12216" max="12217" width="0" style="1" hidden="1" customWidth="1"/>
    <col min="12218" max="12218" width="7.140625" style="1" customWidth="1"/>
    <col min="12219" max="12219" width="6" style="1" customWidth="1"/>
    <col min="12220" max="12220" width="10.5703125" style="1" customWidth="1"/>
    <col min="12221" max="12221" width="4.85546875" style="1" customWidth="1"/>
    <col min="12222" max="12225" width="0" style="1" hidden="1" customWidth="1"/>
    <col min="12226" max="12226" width="6.5703125" style="1" customWidth="1"/>
    <col min="12227" max="12227" width="6.140625" style="1" customWidth="1"/>
    <col min="12228" max="12228" width="10.5703125" style="1" customWidth="1"/>
    <col min="12229" max="12229" width="4.85546875" style="1" customWidth="1"/>
    <col min="12230" max="12231" width="0" style="1" hidden="1" customWidth="1"/>
    <col min="12232" max="12232" width="7.28515625" style="1" customWidth="1"/>
    <col min="12233" max="12233" width="9.42578125" style="1" bestFit="1" customWidth="1"/>
    <col min="12234" max="12234" width="10.42578125" style="1" customWidth="1"/>
    <col min="12235" max="12235" width="5.5703125" style="1" customWidth="1"/>
    <col min="12236" max="12236" width="0" style="1" hidden="1" customWidth="1"/>
    <col min="12237" max="12237" width="7.28515625" style="1" customWidth="1"/>
    <col min="12238" max="12238" width="6" style="1" customWidth="1"/>
    <col min="12239" max="12239" width="10.7109375" style="1" customWidth="1"/>
    <col min="12240" max="12240" width="5.5703125" style="1" customWidth="1"/>
    <col min="12241" max="12241" width="0" style="1" hidden="1" customWidth="1"/>
    <col min="12242" max="12242" width="7.28515625" style="1" customWidth="1"/>
    <col min="12243" max="12243" width="6.7109375" style="1" customWidth="1"/>
    <col min="12244" max="12244" width="10.7109375" style="1" customWidth="1"/>
    <col min="12245" max="12245" width="5.5703125" style="1" customWidth="1"/>
    <col min="12246" max="12246" width="0" style="1" hidden="1" customWidth="1"/>
    <col min="12247" max="12247" width="6.7109375" style="1" customWidth="1"/>
    <col min="12248" max="12248" width="6.42578125" style="1" customWidth="1"/>
    <col min="12249" max="12249" width="12.5703125" style="1" customWidth="1"/>
    <col min="12250" max="12250" width="6.140625" style="1" customWidth="1"/>
    <col min="12251" max="12251" width="0" style="1" hidden="1" customWidth="1"/>
    <col min="12252" max="12252" width="6.42578125" style="1" customWidth="1"/>
    <col min="12253" max="12253" width="6.28515625" style="1" customWidth="1"/>
    <col min="12254" max="12254" width="10.42578125" style="1" customWidth="1"/>
    <col min="12255" max="12255" width="6.5703125" style="1" customWidth="1"/>
    <col min="12256" max="12256" width="0" style="1" hidden="1" customWidth="1"/>
    <col min="12257" max="12258" width="7" style="1" customWidth="1"/>
    <col min="12259" max="12259" width="10.7109375" style="1" customWidth="1"/>
    <col min="12260" max="12260" width="5.85546875" style="1" customWidth="1"/>
    <col min="12261" max="12261" width="0" style="1" hidden="1" customWidth="1"/>
    <col min="12262" max="12262" width="6.42578125" style="1" customWidth="1"/>
    <col min="12263" max="12263" width="7.140625" style="1" customWidth="1"/>
    <col min="12264" max="12264" width="10.28515625" style="1" customWidth="1"/>
    <col min="12265" max="12265" width="5.5703125" style="1" customWidth="1"/>
    <col min="12266" max="12266" width="0" style="1" hidden="1" customWidth="1"/>
    <col min="12267" max="12267" width="6.42578125" style="1" customWidth="1"/>
    <col min="12268" max="12268" width="6.7109375" style="1" customWidth="1"/>
    <col min="12269" max="12269" width="10.28515625" style="1" customWidth="1"/>
    <col min="12270" max="12270" width="5.85546875" style="1" customWidth="1"/>
    <col min="12271" max="12271" width="0" style="1" hidden="1" customWidth="1"/>
    <col min="12272" max="12272" width="6.42578125" style="1" customWidth="1"/>
    <col min="12273" max="12273" width="6.7109375" style="1" customWidth="1"/>
    <col min="12274" max="12274" width="10.5703125" style="1" customWidth="1"/>
    <col min="12275" max="12275" width="6.140625" style="1" customWidth="1"/>
    <col min="12276" max="12276" width="0" style="1" hidden="1" customWidth="1"/>
    <col min="12277" max="12277" width="6" style="1" customWidth="1"/>
    <col min="12278" max="12278" width="7" style="1" customWidth="1"/>
    <col min="12279" max="12279" width="10.28515625" style="1" customWidth="1"/>
    <col min="12280" max="12280" width="6.5703125" style="1" customWidth="1"/>
    <col min="12281" max="12281" width="9.140625" style="1"/>
    <col min="12282" max="12282" width="11" style="1" bestFit="1" customWidth="1"/>
    <col min="12283" max="12469" width="9.140625" style="1"/>
    <col min="12470" max="12470" width="6.140625" style="1" customWidth="1"/>
    <col min="12471" max="12471" width="27.85546875" style="1" customWidth="1"/>
    <col min="12472" max="12473" width="0" style="1" hidden="1" customWidth="1"/>
    <col min="12474" max="12474" width="7.140625" style="1" customWidth="1"/>
    <col min="12475" max="12475" width="6" style="1" customWidth="1"/>
    <col min="12476" max="12476" width="10.5703125" style="1" customWidth="1"/>
    <col min="12477" max="12477" width="4.85546875" style="1" customWidth="1"/>
    <col min="12478" max="12481" width="0" style="1" hidden="1" customWidth="1"/>
    <col min="12482" max="12482" width="6.5703125" style="1" customWidth="1"/>
    <col min="12483" max="12483" width="6.140625" style="1" customWidth="1"/>
    <col min="12484" max="12484" width="10.5703125" style="1" customWidth="1"/>
    <col min="12485" max="12485" width="4.85546875" style="1" customWidth="1"/>
    <col min="12486" max="12487" width="0" style="1" hidden="1" customWidth="1"/>
    <col min="12488" max="12488" width="7.28515625" style="1" customWidth="1"/>
    <col min="12489" max="12489" width="9.42578125" style="1" bestFit="1" customWidth="1"/>
    <col min="12490" max="12490" width="10.42578125" style="1" customWidth="1"/>
    <col min="12491" max="12491" width="5.5703125" style="1" customWidth="1"/>
    <col min="12492" max="12492" width="0" style="1" hidden="1" customWidth="1"/>
    <col min="12493" max="12493" width="7.28515625" style="1" customWidth="1"/>
    <col min="12494" max="12494" width="6" style="1" customWidth="1"/>
    <col min="12495" max="12495" width="10.7109375" style="1" customWidth="1"/>
    <col min="12496" max="12496" width="5.5703125" style="1" customWidth="1"/>
    <col min="12497" max="12497" width="0" style="1" hidden="1" customWidth="1"/>
    <col min="12498" max="12498" width="7.28515625" style="1" customWidth="1"/>
    <col min="12499" max="12499" width="6.7109375" style="1" customWidth="1"/>
    <col min="12500" max="12500" width="10.7109375" style="1" customWidth="1"/>
    <col min="12501" max="12501" width="5.5703125" style="1" customWidth="1"/>
    <col min="12502" max="12502" width="0" style="1" hidden="1" customWidth="1"/>
    <col min="12503" max="12503" width="6.7109375" style="1" customWidth="1"/>
    <col min="12504" max="12504" width="6.42578125" style="1" customWidth="1"/>
    <col min="12505" max="12505" width="12.5703125" style="1" customWidth="1"/>
    <col min="12506" max="12506" width="6.140625" style="1" customWidth="1"/>
    <col min="12507" max="12507" width="0" style="1" hidden="1" customWidth="1"/>
    <col min="12508" max="12508" width="6.42578125" style="1" customWidth="1"/>
    <col min="12509" max="12509" width="6.28515625" style="1" customWidth="1"/>
    <col min="12510" max="12510" width="10.42578125" style="1" customWidth="1"/>
    <col min="12511" max="12511" width="6.5703125" style="1" customWidth="1"/>
    <col min="12512" max="12512" width="0" style="1" hidden="1" customWidth="1"/>
    <col min="12513" max="12514" width="7" style="1" customWidth="1"/>
    <col min="12515" max="12515" width="10.7109375" style="1" customWidth="1"/>
    <col min="12516" max="12516" width="5.85546875" style="1" customWidth="1"/>
    <col min="12517" max="12517" width="0" style="1" hidden="1" customWidth="1"/>
    <col min="12518" max="12518" width="6.42578125" style="1" customWidth="1"/>
    <col min="12519" max="12519" width="7.140625" style="1" customWidth="1"/>
    <col min="12520" max="12520" width="10.28515625" style="1" customWidth="1"/>
    <col min="12521" max="12521" width="5.5703125" style="1" customWidth="1"/>
    <col min="12522" max="12522" width="0" style="1" hidden="1" customWidth="1"/>
    <col min="12523" max="12523" width="6.42578125" style="1" customWidth="1"/>
    <col min="12524" max="12524" width="6.7109375" style="1" customWidth="1"/>
    <col min="12525" max="12525" width="10.28515625" style="1" customWidth="1"/>
    <col min="12526" max="12526" width="5.85546875" style="1" customWidth="1"/>
    <col min="12527" max="12527" width="0" style="1" hidden="1" customWidth="1"/>
    <col min="12528" max="12528" width="6.42578125" style="1" customWidth="1"/>
    <col min="12529" max="12529" width="6.7109375" style="1" customWidth="1"/>
    <col min="12530" max="12530" width="10.5703125" style="1" customWidth="1"/>
    <col min="12531" max="12531" width="6.140625" style="1" customWidth="1"/>
    <col min="12532" max="12532" width="0" style="1" hidden="1" customWidth="1"/>
    <col min="12533" max="12533" width="6" style="1" customWidth="1"/>
    <col min="12534" max="12534" width="7" style="1" customWidth="1"/>
    <col min="12535" max="12535" width="10.28515625" style="1" customWidth="1"/>
    <col min="12536" max="12536" width="6.5703125" style="1" customWidth="1"/>
    <col min="12537" max="12537" width="9.140625" style="1"/>
    <col min="12538" max="12538" width="11" style="1" bestFit="1" customWidth="1"/>
    <col min="12539" max="12725" width="9.140625" style="1"/>
    <col min="12726" max="12726" width="6.140625" style="1" customWidth="1"/>
    <col min="12727" max="12727" width="27.85546875" style="1" customWidth="1"/>
    <col min="12728" max="12729" width="0" style="1" hidden="1" customWidth="1"/>
    <col min="12730" max="12730" width="7.140625" style="1" customWidth="1"/>
    <col min="12731" max="12731" width="6" style="1" customWidth="1"/>
    <col min="12732" max="12732" width="10.5703125" style="1" customWidth="1"/>
    <col min="12733" max="12733" width="4.85546875" style="1" customWidth="1"/>
    <col min="12734" max="12737" width="0" style="1" hidden="1" customWidth="1"/>
    <col min="12738" max="12738" width="6.5703125" style="1" customWidth="1"/>
    <col min="12739" max="12739" width="6.140625" style="1" customWidth="1"/>
    <col min="12740" max="12740" width="10.5703125" style="1" customWidth="1"/>
    <col min="12741" max="12741" width="4.85546875" style="1" customWidth="1"/>
    <col min="12742" max="12743" width="0" style="1" hidden="1" customWidth="1"/>
    <col min="12744" max="12744" width="7.28515625" style="1" customWidth="1"/>
    <col min="12745" max="12745" width="9.42578125" style="1" bestFit="1" customWidth="1"/>
    <col min="12746" max="12746" width="10.42578125" style="1" customWidth="1"/>
    <col min="12747" max="12747" width="5.5703125" style="1" customWidth="1"/>
    <col min="12748" max="12748" width="0" style="1" hidden="1" customWidth="1"/>
    <col min="12749" max="12749" width="7.28515625" style="1" customWidth="1"/>
    <col min="12750" max="12750" width="6" style="1" customWidth="1"/>
    <col min="12751" max="12751" width="10.7109375" style="1" customWidth="1"/>
    <col min="12752" max="12752" width="5.5703125" style="1" customWidth="1"/>
    <col min="12753" max="12753" width="0" style="1" hidden="1" customWidth="1"/>
    <col min="12754" max="12754" width="7.28515625" style="1" customWidth="1"/>
    <col min="12755" max="12755" width="6.7109375" style="1" customWidth="1"/>
    <col min="12756" max="12756" width="10.7109375" style="1" customWidth="1"/>
    <col min="12757" max="12757" width="5.5703125" style="1" customWidth="1"/>
    <col min="12758" max="12758" width="0" style="1" hidden="1" customWidth="1"/>
    <col min="12759" max="12759" width="6.7109375" style="1" customWidth="1"/>
    <col min="12760" max="12760" width="6.42578125" style="1" customWidth="1"/>
    <col min="12761" max="12761" width="12.5703125" style="1" customWidth="1"/>
    <col min="12762" max="12762" width="6.140625" style="1" customWidth="1"/>
    <col min="12763" max="12763" width="0" style="1" hidden="1" customWidth="1"/>
    <col min="12764" max="12764" width="6.42578125" style="1" customWidth="1"/>
    <col min="12765" max="12765" width="6.28515625" style="1" customWidth="1"/>
    <col min="12766" max="12766" width="10.42578125" style="1" customWidth="1"/>
    <col min="12767" max="12767" width="6.5703125" style="1" customWidth="1"/>
    <col min="12768" max="12768" width="0" style="1" hidden="1" customWidth="1"/>
    <col min="12769" max="12770" width="7" style="1" customWidth="1"/>
    <col min="12771" max="12771" width="10.7109375" style="1" customWidth="1"/>
    <col min="12772" max="12772" width="5.85546875" style="1" customWidth="1"/>
    <col min="12773" max="12773" width="0" style="1" hidden="1" customWidth="1"/>
    <col min="12774" max="12774" width="6.42578125" style="1" customWidth="1"/>
    <col min="12775" max="12775" width="7.140625" style="1" customWidth="1"/>
    <col min="12776" max="12776" width="10.28515625" style="1" customWidth="1"/>
    <col min="12777" max="12777" width="5.5703125" style="1" customWidth="1"/>
    <col min="12778" max="12778" width="0" style="1" hidden="1" customWidth="1"/>
    <col min="12779" max="12779" width="6.42578125" style="1" customWidth="1"/>
    <col min="12780" max="12780" width="6.7109375" style="1" customWidth="1"/>
    <col min="12781" max="12781" width="10.28515625" style="1" customWidth="1"/>
    <col min="12782" max="12782" width="5.85546875" style="1" customWidth="1"/>
    <col min="12783" max="12783" width="0" style="1" hidden="1" customWidth="1"/>
    <col min="12784" max="12784" width="6.42578125" style="1" customWidth="1"/>
    <col min="12785" max="12785" width="6.7109375" style="1" customWidth="1"/>
    <col min="12786" max="12786" width="10.5703125" style="1" customWidth="1"/>
    <col min="12787" max="12787" width="6.140625" style="1" customWidth="1"/>
    <col min="12788" max="12788" width="0" style="1" hidden="1" customWidth="1"/>
    <col min="12789" max="12789" width="6" style="1" customWidth="1"/>
    <col min="12790" max="12790" width="7" style="1" customWidth="1"/>
    <col min="12791" max="12791" width="10.28515625" style="1" customWidth="1"/>
    <col min="12792" max="12792" width="6.5703125" style="1" customWidth="1"/>
    <col min="12793" max="12793" width="9.140625" style="1"/>
    <col min="12794" max="12794" width="11" style="1" bestFit="1" customWidth="1"/>
    <col min="12795" max="12981" width="9.140625" style="1"/>
    <col min="12982" max="12982" width="6.140625" style="1" customWidth="1"/>
    <col min="12983" max="12983" width="27.85546875" style="1" customWidth="1"/>
    <col min="12984" max="12985" width="0" style="1" hidden="1" customWidth="1"/>
    <col min="12986" max="12986" width="7.140625" style="1" customWidth="1"/>
    <col min="12987" max="12987" width="6" style="1" customWidth="1"/>
    <col min="12988" max="12988" width="10.5703125" style="1" customWidth="1"/>
    <col min="12989" max="12989" width="4.85546875" style="1" customWidth="1"/>
    <col min="12990" max="12993" width="0" style="1" hidden="1" customWidth="1"/>
    <col min="12994" max="12994" width="6.5703125" style="1" customWidth="1"/>
    <col min="12995" max="12995" width="6.140625" style="1" customWidth="1"/>
    <col min="12996" max="12996" width="10.5703125" style="1" customWidth="1"/>
    <col min="12997" max="12997" width="4.85546875" style="1" customWidth="1"/>
    <col min="12998" max="12999" width="0" style="1" hidden="1" customWidth="1"/>
    <col min="13000" max="13000" width="7.28515625" style="1" customWidth="1"/>
    <col min="13001" max="13001" width="9.42578125" style="1" bestFit="1" customWidth="1"/>
    <col min="13002" max="13002" width="10.42578125" style="1" customWidth="1"/>
    <col min="13003" max="13003" width="5.5703125" style="1" customWidth="1"/>
    <col min="13004" max="13004" width="0" style="1" hidden="1" customWidth="1"/>
    <col min="13005" max="13005" width="7.28515625" style="1" customWidth="1"/>
    <col min="13006" max="13006" width="6" style="1" customWidth="1"/>
    <col min="13007" max="13007" width="10.7109375" style="1" customWidth="1"/>
    <col min="13008" max="13008" width="5.5703125" style="1" customWidth="1"/>
    <col min="13009" max="13009" width="0" style="1" hidden="1" customWidth="1"/>
    <col min="13010" max="13010" width="7.28515625" style="1" customWidth="1"/>
    <col min="13011" max="13011" width="6.7109375" style="1" customWidth="1"/>
    <col min="13012" max="13012" width="10.7109375" style="1" customWidth="1"/>
    <col min="13013" max="13013" width="5.5703125" style="1" customWidth="1"/>
    <col min="13014" max="13014" width="0" style="1" hidden="1" customWidth="1"/>
    <col min="13015" max="13015" width="6.7109375" style="1" customWidth="1"/>
    <col min="13016" max="13016" width="6.42578125" style="1" customWidth="1"/>
    <col min="13017" max="13017" width="12.5703125" style="1" customWidth="1"/>
    <col min="13018" max="13018" width="6.140625" style="1" customWidth="1"/>
    <col min="13019" max="13019" width="0" style="1" hidden="1" customWidth="1"/>
    <col min="13020" max="13020" width="6.42578125" style="1" customWidth="1"/>
    <col min="13021" max="13021" width="6.28515625" style="1" customWidth="1"/>
    <col min="13022" max="13022" width="10.42578125" style="1" customWidth="1"/>
    <col min="13023" max="13023" width="6.5703125" style="1" customWidth="1"/>
    <col min="13024" max="13024" width="0" style="1" hidden="1" customWidth="1"/>
    <col min="13025" max="13026" width="7" style="1" customWidth="1"/>
    <col min="13027" max="13027" width="10.7109375" style="1" customWidth="1"/>
    <col min="13028" max="13028" width="5.85546875" style="1" customWidth="1"/>
    <col min="13029" max="13029" width="0" style="1" hidden="1" customWidth="1"/>
    <col min="13030" max="13030" width="6.42578125" style="1" customWidth="1"/>
    <col min="13031" max="13031" width="7.140625" style="1" customWidth="1"/>
    <col min="13032" max="13032" width="10.28515625" style="1" customWidth="1"/>
    <col min="13033" max="13033" width="5.5703125" style="1" customWidth="1"/>
    <col min="13034" max="13034" width="0" style="1" hidden="1" customWidth="1"/>
    <col min="13035" max="13035" width="6.42578125" style="1" customWidth="1"/>
    <col min="13036" max="13036" width="6.7109375" style="1" customWidth="1"/>
    <col min="13037" max="13037" width="10.28515625" style="1" customWidth="1"/>
    <col min="13038" max="13038" width="5.85546875" style="1" customWidth="1"/>
    <col min="13039" max="13039" width="0" style="1" hidden="1" customWidth="1"/>
    <col min="13040" max="13040" width="6.42578125" style="1" customWidth="1"/>
    <col min="13041" max="13041" width="6.7109375" style="1" customWidth="1"/>
    <col min="13042" max="13042" width="10.5703125" style="1" customWidth="1"/>
    <col min="13043" max="13043" width="6.140625" style="1" customWidth="1"/>
    <col min="13044" max="13044" width="0" style="1" hidden="1" customWidth="1"/>
    <col min="13045" max="13045" width="6" style="1" customWidth="1"/>
    <col min="13046" max="13046" width="7" style="1" customWidth="1"/>
    <col min="13047" max="13047" width="10.28515625" style="1" customWidth="1"/>
    <col min="13048" max="13048" width="6.5703125" style="1" customWidth="1"/>
    <col min="13049" max="13049" width="9.140625" style="1"/>
    <col min="13050" max="13050" width="11" style="1" bestFit="1" customWidth="1"/>
    <col min="13051" max="13237" width="9.140625" style="1"/>
    <col min="13238" max="13238" width="6.140625" style="1" customWidth="1"/>
    <col min="13239" max="13239" width="27.85546875" style="1" customWidth="1"/>
    <col min="13240" max="13241" width="0" style="1" hidden="1" customWidth="1"/>
    <col min="13242" max="13242" width="7.140625" style="1" customWidth="1"/>
    <col min="13243" max="13243" width="6" style="1" customWidth="1"/>
    <col min="13244" max="13244" width="10.5703125" style="1" customWidth="1"/>
    <col min="13245" max="13245" width="4.85546875" style="1" customWidth="1"/>
    <col min="13246" max="13249" width="0" style="1" hidden="1" customWidth="1"/>
    <col min="13250" max="13250" width="6.5703125" style="1" customWidth="1"/>
    <col min="13251" max="13251" width="6.140625" style="1" customWidth="1"/>
    <col min="13252" max="13252" width="10.5703125" style="1" customWidth="1"/>
    <col min="13253" max="13253" width="4.85546875" style="1" customWidth="1"/>
    <col min="13254" max="13255" width="0" style="1" hidden="1" customWidth="1"/>
    <col min="13256" max="13256" width="7.28515625" style="1" customWidth="1"/>
    <col min="13257" max="13257" width="9.42578125" style="1" bestFit="1" customWidth="1"/>
    <col min="13258" max="13258" width="10.42578125" style="1" customWidth="1"/>
    <col min="13259" max="13259" width="5.5703125" style="1" customWidth="1"/>
    <col min="13260" max="13260" width="0" style="1" hidden="1" customWidth="1"/>
    <col min="13261" max="13261" width="7.28515625" style="1" customWidth="1"/>
    <col min="13262" max="13262" width="6" style="1" customWidth="1"/>
    <col min="13263" max="13263" width="10.7109375" style="1" customWidth="1"/>
    <col min="13264" max="13264" width="5.5703125" style="1" customWidth="1"/>
    <col min="13265" max="13265" width="0" style="1" hidden="1" customWidth="1"/>
    <col min="13266" max="13266" width="7.28515625" style="1" customWidth="1"/>
    <col min="13267" max="13267" width="6.7109375" style="1" customWidth="1"/>
    <col min="13268" max="13268" width="10.7109375" style="1" customWidth="1"/>
    <col min="13269" max="13269" width="5.5703125" style="1" customWidth="1"/>
    <col min="13270" max="13270" width="0" style="1" hidden="1" customWidth="1"/>
    <col min="13271" max="13271" width="6.7109375" style="1" customWidth="1"/>
    <col min="13272" max="13272" width="6.42578125" style="1" customWidth="1"/>
    <col min="13273" max="13273" width="12.5703125" style="1" customWidth="1"/>
    <col min="13274" max="13274" width="6.140625" style="1" customWidth="1"/>
    <col min="13275" max="13275" width="0" style="1" hidden="1" customWidth="1"/>
    <col min="13276" max="13276" width="6.42578125" style="1" customWidth="1"/>
    <col min="13277" max="13277" width="6.28515625" style="1" customWidth="1"/>
    <col min="13278" max="13278" width="10.42578125" style="1" customWidth="1"/>
    <col min="13279" max="13279" width="6.5703125" style="1" customWidth="1"/>
    <col min="13280" max="13280" width="0" style="1" hidden="1" customWidth="1"/>
    <col min="13281" max="13282" width="7" style="1" customWidth="1"/>
    <col min="13283" max="13283" width="10.7109375" style="1" customWidth="1"/>
    <col min="13284" max="13284" width="5.85546875" style="1" customWidth="1"/>
    <col min="13285" max="13285" width="0" style="1" hidden="1" customWidth="1"/>
    <col min="13286" max="13286" width="6.42578125" style="1" customWidth="1"/>
    <col min="13287" max="13287" width="7.140625" style="1" customWidth="1"/>
    <col min="13288" max="13288" width="10.28515625" style="1" customWidth="1"/>
    <col min="13289" max="13289" width="5.5703125" style="1" customWidth="1"/>
    <col min="13290" max="13290" width="0" style="1" hidden="1" customWidth="1"/>
    <col min="13291" max="13291" width="6.42578125" style="1" customWidth="1"/>
    <col min="13292" max="13292" width="6.7109375" style="1" customWidth="1"/>
    <col min="13293" max="13293" width="10.28515625" style="1" customWidth="1"/>
    <col min="13294" max="13294" width="5.85546875" style="1" customWidth="1"/>
    <col min="13295" max="13295" width="0" style="1" hidden="1" customWidth="1"/>
    <col min="13296" max="13296" width="6.42578125" style="1" customWidth="1"/>
    <col min="13297" max="13297" width="6.7109375" style="1" customWidth="1"/>
    <col min="13298" max="13298" width="10.5703125" style="1" customWidth="1"/>
    <col min="13299" max="13299" width="6.140625" style="1" customWidth="1"/>
    <col min="13300" max="13300" width="0" style="1" hidden="1" customWidth="1"/>
    <col min="13301" max="13301" width="6" style="1" customWidth="1"/>
    <col min="13302" max="13302" width="7" style="1" customWidth="1"/>
    <col min="13303" max="13303" width="10.28515625" style="1" customWidth="1"/>
    <col min="13304" max="13304" width="6.5703125" style="1" customWidth="1"/>
    <col min="13305" max="13305" width="9.140625" style="1"/>
    <col min="13306" max="13306" width="11" style="1" bestFit="1" customWidth="1"/>
    <col min="13307" max="13493" width="9.140625" style="1"/>
    <col min="13494" max="13494" width="6.140625" style="1" customWidth="1"/>
    <col min="13495" max="13495" width="27.85546875" style="1" customWidth="1"/>
    <col min="13496" max="13497" width="0" style="1" hidden="1" customWidth="1"/>
    <col min="13498" max="13498" width="7.140625" style="1" customWidth="1"/>
    <col min="13499" max="13499" width="6" style="1" customWidth="1"/>
    <col min="13500" max="13500" width="10.5703125" style="1" customWidth="1"/>
    <col min="13501" max="13501" width="4.85546875" style="1" customWidth="1"/>
    <col min="13502" max="13505" width="0" style="1" hidden="1" customWidth="1"/>
    <col min="13506" max="13506" width="6.5703125" style="1" customWidth="1"/>
    <col min="13507" max="13507" width="6.140625" style="1" customWidth="1"/>
    <col min="13508" max="13508" width="10.5703125" style="1" customWidth="1"/>
    <col min="13509" max="13509" width="4.85546875" style="1" customWidth="1"/>
    <col min="13510" max="13511" width="0" style="1" hidden="1" customWidth="1"/>
    <col min="13512" max="13512" width="7.28515625" style="1" customWidth="1"/>
    <col min="13513" max="13513" width="9.42578125" style="1" bestFit="1" customWidth="1"/>
    <col min="13514" max="13514" width="10.42578125" style="1" customWidth="1"/>
    <col min="13515" max="13515" width="5.5703125" style="1" customWidth="1"/>
    <col min="13516" max="13516" width="0" style="1" hidden="1" customWidth="1"/>
    <col min="13517" max="13517" width="7.28515625" style="1" customWidth="1"/>
    <col min="13518" max="13518" width="6" style="1" customWidth="1"/>
    <col min="13519" max="13519" width="10.7109375" style="1" customWidth="1"/>
    <col min="13520" max="13520" width="5.5703125" style="1" customWidth="1"/>
    <col min="13521" max="13521" width="0" style="1" hidden="1" customWidth="1"/>
    <col min="13522" max="13522" width="7.28515625" style="1" customWidth="1"/>
    <col min="13523" max="13523" width="6.7109375" style="1" customWidth="1"/>
    <col min="13524" max="13524" width="10.7109375" style="1" customWidth="1"/>
    <col min="13525" max="13525" width="5.5703125" style="1" customWidth="1"/>
    <col min="13526" max="13526" width="0" style="1" hidden="1" customWidth="1"/>
    <col min="13527" max="13527" width="6.7109375" style="1" customWidth="1"/>
    <col min="13528" max="13528" width="6.42578125" style="1" customWidth="1"/>
    <col min="13529" max="13529" width="12.5703125" style="1" customWidth="1"/>
    <col min="13530" max="13530" width="6.140625" style="1" customWidth="1"/>
    <col min="13531" max="13531" width="0" style="1" hidden="1" customWidth="1"/>
    <col min="13532" max="13532" width="6.42578125" style="1" customWidth="1"/>
    <col min="13533" max="13533" width="6.28515625" style="1" customWidth="1"/>
    <col min="13534" max="13534" width="10.42578125" style="1" customWidth="1"/>
    <col min="13535" max="13535" width="6.5703125" style="1" customWidth="1"/>
    <col min="13536" max="13536" width="0" style="1" hidden="1" customWidth="1"/>
    <col min="13537" max="13538" width="7" style="1" customWidth="1"/>
    <col min="13539" max="13539" width="10.7109375" style="1" customWidth="1"/>
    <col min="13540" max="13540" width="5.85546875" style="1" customWidth="1"/>
    <col min="13541" max="13541" width="0" style="1" hidden="1" customWidth="1"/>
    <col min="13542" max="13542" width="6.42578125" style="1" customWidth="1"/>
    <col min="13543" max="13543" width="7.140625" style="1" customWidth="1"/>
    <col min="13544" max="13544" width="10.28515625" style="1" customWidth="1"/>
    <col min="13545" max="13545" width="5.5703125" style="1" customWidth="1"/>
    <col min="13546" max="13546" width="0" style="1" hidden="1" customWidth="1"/>
    <col min="13547" max="13547" width="6.42578125" style="1" customWidth="1"/>
    <col min="13548" max="13548" width="6.7109375" style="1" customWidth="1"/>
    <col min="13549" max="13549" width="10.28515625" style="1" customWidth="1"/>
    <col min="13550" max="13550" width="5.85546875" style="1" customWidth="1"/>
    <col min="13551" max="13551" width="0" style="1" hidden="1" customWidth="1"/>
    <col min="13552" max="13552" width="6.42578125" style="1" customWidth="1"/>
    <col min="13553" max="13553" width="6.7109375" style="1" customWidth="1"/>
    <col min="13554" max="13554" width="10.5703125" style="1" customWidth="1"/>
    <col min="13555" max="13555" width="6.140625" style="1" customWidth="1"/>
    <col min="13556" max="13556" width="0" style="1" hidden="1" customWidth="1"/>
    <col min="13557" max="13557" width="6" style="1" customWidth="1"/>
    <col min="13558" max="13558" width="7" style="1" customWidth="1"/>
    <col min="13559" max="13559" width="10.28515625" style="1" customWidth="1"/>
    <col min="13560" max="13560" width="6.5703125" style="1" customWidth="1"/>
    <col min="13561" max="13561" width="9.140625" style="1"/>
    <col min="13562" max="13562" width="11" style="1" bestFit="1" customWidth="1"/>
    <col min="13563" max="13749" width="9.140625" style="1"/>
    <col min="13750" max="13750" width="6.140625" style="1" customWidth="1"/>
    <col min="13751" max="13751" width="27.85546875" style="1" customWidth="1"/>
    <col min="13752" max="13753" width="0" style="1" hidden="1" customWidth="1"/>
    <col min="13754" max="13754" width="7.140625" style="1" customWidth="1"/>
    <col min="13755" max="13755" width="6" style="1" customWidth="1"/>
    <col min="13756" max="13756" width="10.5703125" style="1" customWidth="1"/>
    <col min="13757" max="13757" width="4.85546875" style="1" customWidth="1"/>
    <col min="13758" max="13761" width="0" style="1" hidden="1" customWidth="1"/>
    <col min="13762" max="13762" width="6.5703125" style="1" customWidth="1"/>
    <col min="13763" max="13763" width="6.140625" style="1" customWidth="1"/>
    <col min="13764" max="13764" width="10.5703125" style="1" customWidth="1"/>
    <col min="13765" max="13765" width="4.85546875" style="1" customWidth="1"/>
    <col min="13766" max="13767" width="0" style="1" hidden="1" customWidth="1"/>
    <col min="13768" max="13768" width="7.28515625" style="1" customWidth="1"/>
    <col min="13769" max="13769" width="9.42578125" style="1" bestFit="1" customWidth="1"/>
    <col min="13770" max="13770" width="10.42578125" style="1" customWidth="1"/>
    <col min="13771" max="13771" width="5.5703125" style="1" customWidth="1"/>
    <col min="13772" max="13772" width="0" style="1" hidden="1" customWidth="1"/>
    <col min="13773" max="13773" width="7.28515625" style="1" customWidth="1"/>
    <col min="13774" max="13774" width="6" style="1" customWidth="1"/>
    <col min="13775" max="13775" width="10.7109375" style="1" customWidth="1"/>
    <col min="13776" max="13776" width="5.5703125" style="1" customWidth="1"/>
    <col min="13777" max="13777" width="0" style="1" hidden="1" customWidth="1"/>
    <col min="13778" max="13778" width="7.28515625" style="1" customWidth="1"/>
    <col min="13779" max="13779" width="6.7109375" style="1" customWidth="1"/>
    <col min="13780" max="13780" width="10.7109375" style="1" customWidth="1"/>
    <col min="13781" max="13781" width="5.5703125" style="1" customWidth="1"/>
    <col min="13782" max="13782" width="0" style="1" hidden="1" customWidth="1"/>
    <col min="13783" max="13783" width="6.7109375" style="1" customWidth="1"/>
    <col min="13784" max="13784" width="6.42578125" style="1" customWidth="1"/>
    <col min="13785" max="13785" width="12.5703125" style="1" customWidth="1"/>
    <col min="13786" max="13786" width="6.140625" style="1" customWidth="1"/>
    <col min="13787" max="13787" width="0" style="1" hidden="1" customWidth="1"/>
    <col min="13788" max="13788" width="6.42578125" style="1" customWidth="1"/>
    <col min="13789" max="13789" width="6.28515625" style="1" customWidth="1"/>
    <col min="13790" max="13790" width="10.42578125" style="1" customWidth="1"/>
    <col min="13791" max="13791" width="6.5703125" style="1" customWidth="1"/>
    <col min="13792" max="13792" width="0" style="1" hidden="1" customWidth="1"/>
    <col min="13793" max="13794" width="7" style="1" customWidth="1"/>
    <col min="13795" max="13795" width="10.7109375" style="1" customWidth="1"/>
    <col min="13796" max="13796" width="5.85546875" style="1" customWidth="1"/>
    <col min="13797" max="13797" width="0" style="1" hidden="1" customWidth="1"/>
    <col min="13798" max="13798" width="6.42578125" style="1" customWidth="1"/>
    <col min="13799" max="13799" width="7.140625" style="1" customWidth="1"/>
    <col min="13800" max="13800" width="10.28515625" style="1" customWidth="1"/>
    <col min="13801" max="13801" width="5.5703125" style="1" customWidth="1"/>
    <col min="13802" max="13802" width="0" style="1" hidden="1" customWidth="1"/>
    <col min="13803" max="13803" width="6.42578125" style="1" customWidth="1"/>
    <col min="13804" max="13804" width="6.7109375" style="1" customWidth="1"/>
    <col min="13805" max="13805" width="10.28515625" style="1" customWidth="1"/>
    <col min="13806" max="13806" width="5.85546875" style="1" customWidth="1"/>
    <col min="13807" max="13807" width="0" style="1" hidden="1" customWidth="1"/>
    <col min="13808" max="13808" width="6.42578125" style="1" customWidth="1"/>
    <col min="13809" max="13809" width="6.7109375" style="1" customWidth="1"/>
    <col min="13810" max="13810" width="10.5703125" style="1" customWidth="1"/>
    <col min="13811" max="13811" width="6.140625" style="1" customWidth="1"/>
    <col min="13812" max="13812" width="0" style="1" hidden="1" customWidth="1"/>
    <col min="13813" max="13813" width="6" style="1" customWidth="1"/>
    <col min="13814" max="13814" width="7" style="1" customWidth="1"/>
    <col min="13815" max="13815" width="10.28515625" style="1" customWidth="1"/>
    <col min="13816" max="13816" width="6.5703125" style="1" customWidth="1"/>
    <col min="13817" max="13817" width="9.140625" style="1"/>
    <col min="13818" max="13818" width="11" style="1" bestFit="1" customWidth="1"/>
    <col min="13819" max="14005" width="9.140625" style="1"/>
    <col min="14006" max="14006" width="6.140625" style="1" customWidth="1"/>
    <col min="14007" max="14007" width="27.85546875" style="1" customWidth="1"/>
    <col min="14008" max="14009" width="0" style="1" hidden="1" customWidth="1"/>
    <col min="14010" max="14010" width="7.140625" style="1" customWidth="1"/>
    <col min="14011" max="14011" width="6" style="1" customWidth="1"/>
    <col min="14012" max="14012" width="10.5703125" style="1" customWidth="1"/>
    <col min="14013" max="14013" width="4.85546875" style="1" customWidth="1"/>
    <col min="14014" max="14017" width="0" style="1" hidden="1" customWidth="1"/>
    <col min="14018" max="14018" width="6.5703125" style="1" customWidth="1"/>
    <col min="14019" max="14019" width="6.140625" style="1" customWidth="1"/>
    <col min="14020" max="14020" width="10.5703125" style="1" customWidth="1"/>
    <col min="14021" max="14021" width="4.85546875" style="1" customWidth="1"/>
    <col min="14022" max="14023" width="0" style="1" hidden="1" customWidth="1"/>
    <col min="14024" max="14024" width="7.28515625" style="1" customWidth="1"/>
    <col min="14025" max="14025" width="9.42578125" style="1" bestFit="1" customWidth="1"/>
    <col min="14026" max="14026" width="10.42578125" style="1" customWidth="1"/>
    <col min="14027" max="14027" width="5.5703125" style="1" customWidth="1"/>
    <col min="14028" max="14028" width="0" style="1" hidden="1" customWidth="1"/>
    <col min="14029" max="14029" width="7.28515625" style="1" customWidth="1"/>
    <col min="14030" max="14030" width="6" style="1" customWidth="1"/>
    <col min="14031" max="14031" width="10.7109375" style="1" customWidth="1"/>
    <col min="14032" max="14032" width="5.5703125" style="1" customWidth="1"/>
    <col min="14033" max="14033" width="0" style="1" hidden="1" customWidth="1"/>
    <col min="14034" max="14034" width="7.28515625" style="1" customWidth="1"/>
    <col min="14035" max="14035" width="6.7109375" style="1" customWidth="1"/>
    <col min="14036" max="14036" width="10.7109375" style="1" customWidth="1"/>
    <col min="14037" max="14037" width="5.5703125" style="1" customWidth="1"/>
    <col min="14038" max="14038" width="0" style="1" hidden="1" customWidth="1"/>
    <col min="14039" max="14039" width="6.7109375" style="1" customWidth="1"/>
    <col min="14040" max="14040" width="6.42578125" style="1" customWidth="1"/>
    <col min="14041" max="14041" width="12.5703125" style="1" customWidth="1"/>
    <col min="14042" max="14042" width="6.140625" style="1" customWidth="1"/>
    <col min="14043" max="14043" width="0" style="1" hidden="1" customWidth="1"/>
    <col min="14044" max="14044" width="6.42578125" style="1" customWidth="1"/>
    <col min="14045" max="14045" width="6.28515625" style="1" customWidth="1"/>
    <col min="14046" max="14046" width="10.42578125" style="1" customWidth="1"/>
    <col min="14047" max="14047" width="6.5703125" style="1" customWidth="1"/>
    <col min="14048" max="14048" width="0" style="1" hidden="1" customWidth="1"/>
    <col min="14049" max="14050" width="7" style="1" customWidth="1"/>
    <col min="14051" max="14051" width="10.7109375" style="1" customWidth="1"/>
    <col min="14052" max="14052" width="5.85546875" style="1" customWidth="1"/>
    <col min="14053" max="14053" width="0" style="1" hidden="1" customWidth="1"/>
    <col min="14054" max="14054" width="6.42578125" style="1" customWidth="1"/>
    <col min="14055" max="14055" width="7.140625" style="1" customWidth="1"/>
    <col min="14056" max="14056" width="10.28515625" style="1" customWidth="1"/>
    <col min="14057" max="14057" width="5.5703125" style="1" customWidth="1"/>
    <col min="14058" max="14058" width="0" style="1" hidden="1" customWidth="1"/>
    <col min="14059" max="14059" width="6.42578125" style="1" customWidth="1"/>
    <col min="14060" max="14060" width="6.7109375" style="1" customWidth="1"/>
    <col min="14061" max="14061" width="10.28515625" style="1" customWidth="1"/>
    <col min="14062" max="14062" width="5.85546875" style="1" customWidth="1"/>
    <col min="14063" max="14063" width="0" style="1" hidden="1" customWidth="1"/>
    <col min="14064" max="14064" width="6.42578125" style="1" customWidth="1"/>
    <col min="14065" max="14065" width="6.7109375" style="1" customWidth="1"/>
    <col min="14066" max="14066" width="10.5703125" style="1" customWidth="1"/>
    <col min="14067" max="14067" width="6.140625" style="1" customWidth="1"/>
    <col min="14068" max="14068" width="0" style="1" hidden="1" customWidth="1"/>
    <col min="14069" max="14069" width="6" style="1" customWidth="1"/>
    <col min="14070" max="14070" width="7" style="1" customWidth="1"/>
    <col min="14071" max="14071" width="10.28515625" style="1" customWidth="1"/>
    <col min="14072" max="14072" width="6.5703125" style="1" customWidth="1"/>
    <col min="14073" max="14073" width="9.140625" style="1"/>
    <col min="14074" max="14074" width="11" style="1" bestFit="1" customWidth="1"/>
    <col min="14075" max="14261" width="9.140625" style="1"/>
    <col min="14262" max="14262" width="6.140625" style="1" customWidth="1"/>
    <col min="14263" max="14263" width="27.85546875" style="1" customWidth="1"/>
    <col min="14264" max="14265" width="0" style="1" hidden="1" customWidth="1"/>
    <col min="14266" max="14266" width="7.140625" style="1" customWidth="1"/>
    <col min="14267" max="14267" width="6" style="1" customWidth="1"/>
    <col min="14268" max="14268" width="10.5703125" style="1" customWidth="1"/>
    <col min="14269" max="14269" width="4.85546875" style="1" customWidth="1"/>
    <col min="14270" max="14273" width="0" style="1" hidden="1" customWidth="1"/>
    <col min="14274" max="14274" width="6.5703125" style="1" customWidth="1"/>
    <col min="14275" max="14275" width="6.140625" style="1" customWidth="1"/>
    <col min="14276" max="14276" width="10.5703125" style="1" customWidth="1"/>
    <col min="14277" max="14277" width="4.85546875" style="1" customWidth="1"/>
    <col min="14278" max="14279" width="0" style="1" hidden="1" customWidth="1"/>
    <col min="14280" max="14280" width="7.28515625" style="1" customWidth="1"/>
    <col min="14281" max="14281" width="9.42578125" style="1" bestFit="1" customWidth="1"/>
    <col min="14282" max="14282" width="10.42578125" style="1" customWidth="1"/>
    <col min="14283" max="14283" width="5.5703125" style="1" customWidth="1"/>
    <col min="14284" max="14284" width="0" style="1" hidden="1" customWidth="1"/>
    <col min="14285" max="14285" width="7.28515625" style="1" customWidth="1"/>
    <col min="14286" max="14286" width="6" style="1" customWidth="1"/>
    <col min="14287" max="14287" width="10.7109375" style="1" customWidth="1"/>
    <col min="14288" max="14288" width="5.5703125" style="1" customWidth="1"/>
    <col min="14289" max="14289" width="0" style="1" hidden="1" customWidth="1"/>
    <col min="14290" max="14290" width="7.28515625" style="1" customWidth="1"/>
    <col min="14291" max="14291" width="6.7109375" style="1" customWidth="1"/>
    <col min="14292" max="14292" width="10.7109375" style="1" customWidth="1"/>
    <col min="14293" max="14293" width="5.5703125" style="1" customWidth="1"/>
    <col min="14294" max="14294" width="0" style="1" hidden="1" customWidth="1"/>
    <col min="14295" max="14295" width="6.7109375" style="1" customWidth="1"/>
    <col min="14296" max="14296" width="6.42578125" style="1" customWidth="1"/>
    <col min="14297" max="14297" width="12.5703125" style="1" customWidth="1"/>
    <col min="14298" max="14298" width="6.140625" style="1" customWidth="1"/>
    <col min="14299" max="14299" width="0" style="1" hidden="1" customWidth="1"/>
    <col min="14300" max="14300" width="6.42578125" style="1" customWidth="1"/>
    <col min="14301" max="14301" width="6.28515625" style="1" customWidth="1"/>
    <col min="14302" max="14302" width="10.42578125" style="1" customWidth="1"/>
    <col min="14303" max="14303" width="6.5703125" style="1" customWidth="1"/>
    <col min="14304" max="14304" width="0" style="1" hidden="1" customWidth="1"/>
    <col min="14305" max="14306" width="7" style="1" customWidth="1"/>
    <col min="14307" max="14307" width="10.7109375" style="1" customWidth="1"/>
    <col min="14308" max="14308" width="5.85546875" style="1" customWidth="1"/>
    <col min="14309" max="14309" width="0" style="1" hidden="1" customWidth="1"/>
    <col min="14310" max="14310" width="6.42578125" style="1" customWidth="1"/>
    <col min="14311" max="14311" width="7.140625" style="1" customWidth="1"/>
    <col min="14312" max="14312" width="10.28515625" style="1" customWidth="1"/>
    <col min="14313" max="14313" width="5.5703125" style="1" customWidth="1"/>
    <col min="14314" max="14314" width="0" style="1" hidden="1" customWidth="1"/>
    <col min="14315" max="14315" width="6.42578125" style="1" customWidth="1"/>
    <col min="14316" max="14316" width="6.7109375" style="1" customWidth="1"/>
    <col min="14317" max="14317" width="10.28515625" style="1" customWidth="1"/>
    <col min="14318" max="14318" width="5.85546875" style="1" customWidth="1"/>
    <col min="14319" max="14319" width="0" style="1" hidden="1" customWidth="1"/>
    <col min="14320" max="14320" width="6.42578125" style="1" customWidth="1"/>
    <col min="14321" max="14321" width="6.7109375" style="1" customWidth="1"/>
    <col min="14322" max="14322" width="10.5703125" style="1" customWidth="1"/>
    <col min="14323" max="14323" width="6.140625" style="1" customWidth="1"/>
    <col min="14324" max="14324" width="0" style="1" hidden="1" customWidth="1"/>
    <col min="14325" max="14325" width="6" style="1" customWidth="1"/>
    <col min="14326" max="14326" width="7" style="1" customWidth="1"/>
    <col min="14327" max="14327" width="10.28515625" style="1" customWidth="1"/>
    <col min="14328" max="14328" width="6.5703125" style="1" customWidth="1"/>
    <col min="14329" max="14329" width="9.140625" style="1"/>
    <col min="14330" max="14330" width="11" style="1" bestFit="1" customWidth="1"/>
    <col min="14331" max="14517" width="9.140625" style="1"/>
    <col min="14518" max="14518" width="6.140625" style="1" customWidth="1"/>
    <col min="14519" max="14519" width="27.85546875" style="1" customWidth="1"/>
    <col min="14520" max="14521" width="0" style="1" hidden="1" customWidth="1"/>
    <col min="14522" max="14522" width="7.140625" style="1" customWidth="1"/>
    <col min="14523" max="14523" width="6" style="1" customWidth="1"/>
    <col min="14524" max="14524" width="10.5703125" style="1" customWidth="1"/>
    <col min="14525" max="14525" width="4.85546875" style="1" customWidth="1"/>
    <col min="14526" max="14529" width="0" style="1" hidden="1" customWidth="1"/>
    <col min="14530" max="14530" width="6.5703125" style="1" customWidth="1"/>
    <col min="14531" max="14531" width="6.140625" style="1" customWidth="1"/>
    <col min="14532" max="14532" width="10.5703125" style="1" customWidth="1"/>
    <col min="14533" max="14533" width="4.85546875" style="1" customWidth="1"/>
    <col min="14534" max="14535" width="0" style="1" hidden="1" customWidth="1"/>
    <col min="14536" max="14536" width="7.28515625" style="1" customWidth="1"/>
    <col min="14537" max="14537" width="9.42578125" style="1" bestFit="1" customWidth="1"/>
    <col min="14538" max="14538" width="10.42578125" style="1" customWidth="1"/>
    <col min="14539" max="14539" width="5.5703125" style="1" customWidth="1"/>
    <col min="14540" max="14540" width="0" style="1" hidden="1" customWidth="1"/>
    <col min="14541" max="14541" width="7.28515625" style="1" customWidth="1"/>
    <col min="14542" max="14542" width="6" style="1" customWidth="1"/>
    <col min="14543" max="14543" width="10.7109375" style="1" customWidth="1"/>
    <col min="14544" max="14544" width="5.5703125" style="1" customWidth="1"/>
    <col min="14545" max="14545" width="0" style="1" hidden="1" customWidth="1"/>
    <col min="14546" max="14546" width="7.28515625" style="1" customWidth="1"/>
    <col min="14547" max="14547" width="6.7109375" style="1" customWidth="1"/>
    <col min="14548" max="14548" width="10.7109375" style="1" customWidth="1"/>
    <col min="14549" max="14549" width="5.5703125" style="1" customWidth="1"/>
    <col min="14550" max="14550" width="0" style="1" hidden="1" customWidth="1"/>
    <col min="14551" max="14551" width="6.7109375" style="1" customWidth="1"/>
    <col min="14552" max="14552" width="6.42578125" style="1" customWidth="1"/>
    <col min="14553" max="14553" width="12.5703125" style="1" customWidth="1"/>
    <col min="14554" max="14554" width="6.140625" style="1" customWidth="1"/>
    <col min="14555" max="14555" width="0" style="1" hidden="1" customWidth="1"/>
    <col min="14556" max="14556" width="6.42578125" style="1" customWidth="1"/>
    <col min="14557" max="14557" width="6.28515625" style="1" customWidth="1"/>
    <col min="14558" max="14558" width="10.42578125" style="1" customWidth="1"/>
    <col min="14559" max="14559" width="6.5703125" style="1" customWidth="1"/>
    <col min="14560" max="14560" width="0" style="1" hidden="1" customWidth="1"/>
    <col min="14561" max="14562" width="7" style="1" customWidth="1"/>
    <col min="14563" max="14563" width="10.7109375" style="1" customWidth="1"/>
    <col min="14564" max="14564" width="5.85546875" style="1" customWidth="1"/>
    <col min="14565" max="14565" width="0" style="1" hidden="1" customWidth="1"/>
    <col min="14566" max="14566" width="6.42578125" style="1" customWidth="1"/>
    <col min="14567" max="14567" width="7.140625" style="1" customWidth="1"/>
    <col min="14568" max="14568" width="10.28515625" style="1" customWidth="1"/>
    <col min="14569" max="14569" width="5.5703125" style="1" customWidth="1"/>
    <col min="14570" max="14570" width="0" style="1" hidden="1" customWidth="1"/>
    <col min="14571" max="14571" width="6.42578125" style="1" customWidth="1"/>
    <col min="14572" max="14572" width="6.7109375" style="1" customWidth="1"/>
    <col min="14573" max="14573" width="10.28515625" style="1" customWidth="1"/>
    <col min="14574" max="14574" width="5.85546875" style="1" customWidth="1"/>
    <col min="14575" max="14575" width="0" style="1" hidden="1" customWidth="1"/>
    <col min="14576" max="14576" width="6.42578125" style="1" customWidth="1"/>
    <col min="14577" max="14577" width="6.7109375" style="1" customWidth="1"/>
    <col min="14578" max="14578" width="10.5703125" style="1" customWidth="1"/>
    <col min="14579" max="14579" width="6.140625" style="1" customWidth="1"/>
    <col min="14580" max="14580" width="0" style="1" hidden="1" customWidth="1"/>
    <col min="14581" max="14581" width="6" style="1" customWidth="1"/>
    <col min="14582" max="14582" width="7" style="1" customWidth="1"/>
    <col min="14583" max="14583" width="10.28515625" style="1" customWidth="1"/>
    <col min="14584" max="14584" width="6.5703125" style="1" customWidth="1"/>
    <col min="14585" max="14585" width="9.140625" style="1"/>
    <col min="14586" max="14586" width="11" style="1" bestFit="1" customWidth="1"/>
    <col min="14587" max="14773" width="9.140625" style="1"/>
    <col min="14774" max="14774" width="6.140625" style="1" customWidth="1"/>
    <col min="14775" max="14775" width="27.85546875" style="1" customWidth="1"/>
    <col min="14776" max="14777" width="0" style="1" hidden="1" customWidth="1"/>
    <col min="14778" max="14778" width="7.140625" style="1" customWidth="1"/>
    <col min="14779" max="14779" width="6" style="1" customWidth="1"/>
    <col min="14780" max="14780" width="10.5703125" style="1" customWidth="1"/>
    <col min="14781" max="14781" width="4.85546875" style="1" customWidth="1"/>
    <col min="14782" max="14785" width="0" style="1" hidden="1" customWidth="1"/>
    <col min="14786" max="14786" width="6.5703125" style="1" customWidth="1"/>
    <col min="14787" max="14787" width="6.140625" style="1" customWidth="1"/>
    <col min="14788" max="14788" width="10.5703125" style="1" customWidth="1"/>
    <col min="14789" max="14789" width="4.85546875" style="1" customWidth="1"/>
    <col min="14790" max="14791" width="0" style="1" hidden="1" customWidth="1"/>
    <col min="14792" max="14792" width="7.28515625" style="1" customWidth="1"/>
    <col min="14793" max="14793" width="9.42578125" style="1" bestFit="1" customWidth="1"/>
    <col min="14794" max="14794" width="10.42578125" style="1" customWidth="1"/>
    <col min="14795" max="14795" width="5.5703125" style="1" customWidth="1"/>
    <col min="14796" max="14796" width="0" style="1" hidden="1" customWidth="1"/>
    <col min="14797" max="14797" width="7.28515625" style="1" customWidth="1"/>
    <col min="14798" max="14798" width="6" style="1" customWidth="1"/>
    <col min="14799" max="14799" width="10.7109375" style="1" customWidth="1"/>
    <col min="14800" max="14800" width="5.5703125" style="1" customWidth="1"/>
    <col min="14801" max="14801" width="0" style="1" hidden="1" customWidth="1"/>
    <col min="14802" max="14802" width="7.28515625" style="1" customWidth="1"/>
    <col min="14803" max="14803" width="6.7109375" style="1" customWidth="1"/>
    <col min="14804" max="14804" width="10.7109375" style="1" customWidth="1"/>
    <col min="14805" max="14805" width="5.5703125" style="1" customWidth="1"/>
    <col min="14806" max="14806" width="0" style="1" hidden="1" customWidth="1"/>
    <col min="14807" max="14807" width="6.7109375" style="1" customWidth="1"/>
    <col min="14808" max="14808" width="6.42578125" style="1" customWidth="1"/>
    <col min="14809" max="14809" width="12.5703125" style="1" customWidth="1"/>
    <col min="14810" max="14810" width="6.140625" style="1" customWidth="1"/>
    <col min="14811" max="14811" width="0" style="1" hidden="1" customWidth="1"/>
    <col min="14812" max="14812" width="6.42578125" style="1" customWidth="1"/>
    <col min="14813" max="14813" width="6.28515625" style="1" customWidth="1"/>
    <col min="14814" max="14814" width="10.42578125" style="1" customWidth="1"/>
    <col min="14815" max="14815" width="6.5703125" style="1" customWidth="1"/>
    <col min="14816" max="14816" width="0" style="1" hidden="1" customWidth="1"/>
    <col min="14817" max="14818" width="7" style="1" customWidth="1"/>
    <col min="14819" max="14819" width="10.7109375" style="1" customWidth="1"/>
    <col min="14820" max="14820" width="5.85546875" style="1" customWidth="1"/>
    <col min="14821" max="14821" width="0" style="1" hidden="1" customWidth="1"/>
    <col min="14822" max="14822" width="6.42578125" style="1" customWidth="1"/>
    <col min="14823" max="14823" width="7.140625" style="1" customWidth="1"/>
    <col min="14824" max="14824" width="10.28515625" style="1" customWidth="1"/>
    <col min="14825" max="14825" width="5.5703125" style="1" customWidth="1"/>
    <col min="14826" max="14826" width="0" style="1" hidden="1" customWidth="1"/>
    <col min="14827" max="14827" width="6.42578125" style="1" customWidth="1"/>
    <col min="14828" max="14828" width="6.7109375" style="1" customWidth="1"/>
    <col min="14829" max="14829" width="10.28515625" style="1" customWidth="1"/>
    <col min="14830" max="14830" width="5.85546875" style="1" customWidth="1"/>
    <col min="14831" max="14831" width="0" style="1" hidden="1" customWidth="1"/>
    <col min="14832" max="14832" width="6.42578125" style="1" customWidth="1"/>
    <col min="14833" max="14833" width="6.7109375" style="1" customWidth="1"/>
    <col min="14834" max="14834" width="10.5703125" style="1" customWidth="1"/>
    <col min="14835" max="14835" width="6.140625" style="1" customWidth="1"/>
    <col min="14836" max="14836" width="0" style="1" hidden="1" customWidth="1"/>
    <col min="14837" max="14837" width="6" style="1" customWidth="1"/>
    <col min="14838" max="14838" width="7" style="1" customWidth="1"/>
    <col min="14839" max="14839" width="10.28515625" style="1" customWidth="1"/>
    <col min="14840" max="14840" width="6.5703125" style="1" customWidth="1"/>
    <col min="14841" max="14841" width="9.140625" style="1"/>
    <col min="14842" max="14842" width="11" style="1" bestFit="1" customWidth="1"/>
    <col min="14843" max="15029" width="9.140625" style="1"/>
    <col min="15030" max="15030" width="6.140625" style="1" customWidth="1"/>
    <col min="15031" max="15031" width="27.85546875" style="1" customWidth="1"/>
    <col min="15032" max="15033" width="0" style="1" hidden="1" customWidth="1"/>
    <col min="15034" max="15034" width="7.140625" style="1" customWidth="1"/>
    <col min="15035" max="15035" width="6" style="1" customWidth="1"/>
    <col min="15036" max="15036" width="10.5703125" style="1" customWidth="1"/>
    <col min="15037" max="15037" width="4.85546875" style="1" customWidth="1"/>
    <col min="15038" max="15041" width="0" style="1" hidden="1" customWidth="1"/>
    <col min="15042" max="15042" width="6.5703125" style="1" customWidth="1"/>
    <col min="15043" max="15043" width="6.140625" style="1" customWidth="1"/>
    <col min="15044" max="15044" width="10.5703125" style="1" customWidth="1"/>
    <col min="15045" max="15045" width="4.85546875" style="1" customWidth="1"/>
    <col min="15046" max="15047" width="0" style="1" hidden="1" customWidth="1"/>
    <col min="15048" max="15048" width="7.28515625" style="1" customWidth="1"/>
    <col min="15049" max="15049" width="9.42578125" style="1" bestFit="1" customWidth="1"/>
    <col min="15050" max="15050" width="10.42578125" style="1" customWidth="1"/>
    <col min="15051" max="15051" width="5.5703125" style="1" customWidth="1"/>
    <col min="15052" max="15052" width="0" style="1" hidden="1" customWidth="1"/>
    <col min="15053" max="15053" width="7.28515625" style="1" customWidth="1"/>
    <col min="15054" max="15054" width="6" style="1" customWidth="1"/>
    <col min="15055" max="15055" width="10.7109375" style="1" customWidth="1"/>
    <col min="15056" max="15056" width="5.5703125" style="1" customWidth="1"/>
    <col min="15057" max="15057" width="0" style="1" hidden="1" customWidth="1"/>
    <col min="15058" max="15058" width="7.28515625" style="1" customWidth="1"/>
    <col min="15059" max="15059" width="6.7109375" style="1" customWidth="1"/>
    <col min="15060" max="15060" width="10.7109375" style="1" customWidth="1"/>
    <col min="15061" max="15061" width="5.5703125" style="1" customWidth="1"/>
    <col min="15062" max="15062" width="0" style="1" hidden="1" customWidth="1"/>
    <col min="15063" max="15063" width="6.7109375" style="1" customWidth="1"/>
    <col min="15064" max="15064" width="6.42578125" style="1" customWidth="1"/>
    <col min="15065" max="15065" width="12.5703125" style="1" customWidth="1"/>
    <col min="15066" max="15066" width="6.140625" style="1" customWidth="1"/>
    <col min="15067" max="15067" width="0" style="1" hidden="1" customWidth="1"/>
    <col min="15068" max="15068" width="6.42578125" style="1" customWidth="1"/>
    <col min="15069" max="15069" width="6.28515625" style="1" customWidth="1"/>
    <col min="15070" max="15070" width="10.42578125" style="1" customWidth="1"/>
    <col min="15071" max="15071" width="6.5703125" style="1" customWidth="1"/>
    <col min="15072" max="15072" width="0" style="1" hidden="1" customWidth="1"/>
    <col min="15073" max="15074" width="7" style="1" customWidth="1"/>
    <col min="15075" max="15075" width="10.7109375" style="1" customWidth="1"/>
    <col min="15076" max="15076" width="5.85546875" style="1" customWidth="1"/>
    <col min="15077" max="15077" width="0" style="1" hidden="1" customWidth="1"/>
    <col min="15078" max="15078" width="6.42578125" style="1" customWidth="1"/>
    <col min="15079" max="15079" width="7.140625" style="1" customWidth="1"/>
    <col min="15080" max="15080" width="10.28515625" style="1" customWidth="1"/>
    <col min="15081" max="15081" width="5.5703125" style="1" customWidth="1"/>
    <col min="15082" max="15082" width="0" style="1" hidden="1" customWidth="1"/>
    <col min="15083" max="15083" width="6.42578125" style="1" customWidth="1"/>
    <col min="15084" max="15084" width="6.7109375" style="1" customWidth="1"/>
    <col min="15085" max="15085" width="10.28515625" style="1" customWidth="1"/>
    <col min="15086" max="15086" width="5.85546875" style="1" customWidth="1"/>
    <col min="15087" max="15087" width="0" style="1" hidden="1" customWidth="1"/>
    <col min="15088" max="15088" width="6.42578125" style="1" customWidth="1"/>
    <col min="15089" max="15089" width="6.7109375" style="1" customWidth="1"/>
    <col min="15090" max="15090" width="10.5703125" style="1" customWidth="1"/>
    <col min="15091" max="15091" width="6.140625" style="1" customWidth="1"/>
    <col min="15092" max="15092" width="0" style="1" hidden="1" customWidth="1"/>
    <col min="15093" max="15093" width="6" style="1" customWidth="1"/>
    <col min="15094" max="15094" width="7" style="1" customWidth="1"/>
    <col min="15095" max="15095" width="10.28515625" style="1" customWidth="1"/>
    <col min="15096" max="15096" width="6.5703125" style="1" customWidth="1"/>
    <col min="15097" max="15097" width="9.140625" style="1"/>
    <col min="15098" max="15098" width="11" style="1" bestFit="1" customWidth="1"/>
    <col min="15099" max="15285" width="9.140625" style="1"/>
    <col min="15286" max="15286" width="6.140625" style="1" customWidth="1"/>
    <col min="15287" max="15287" width="27.85546875" style="1" customWidth="1"/>
    <col min="15288" max="15289" width="0" style="1" hidden="1" customWidth="1"/>
    <col min="15290" max="15290" width="7.140625" style="1" customWidth="1"/>
    <col min="15291" max="15291" width="6" style="1" customWidth="1"/>
    <col min="15292" max="15292" width="10.5703125" style="1" customWidth="1"/>
    <col min="15293" max="15293" width="4.85546875" style="1" customWidth="1"/>
    <col min="15294" max="15297" width="0" style="1" hidden="1" customWidth="1"/>
    <col min="15298" max="15298" width="6.5703125" style="1" customWidth="1"/>
    <col min="15299" max="15299" width="6.140625" style="1" customWidth="1"/>
    <col min="15300" max="15300" width="10.5703125" style="1" customWidth="1"/>
    <col min="15301" max="15301" width="4.85546875" style="1" customWidth="1"/>
    <col min="15302" max="15303" width="0" style="1" hidden="1" customWidth="1"/>
    <col min="15304" max="15304" width="7.28515625" style="1" customWidth="1"/>
    <col min="15305" max="15305" width="9.42578125" style="1" bestFit="1" customWidth="1"/>
    <col min="15306" max="15306" width="10.42578125" style="1" customWidth="1"/>
    <col min="15307" max="15307" width="5.5703125" style="1" customWidth="1"/>
    <col min="15308" max="15308" width="0" style="1" hidden="1" customWidth="1"/>
    <col min="15309" max="15309" width="7.28515625" style="1" customWidth="1"/>
    <col min="15310" max="15310" width="6" style="1" customWidth="1"/>
    <col min="15311" max="15311" width="10.7109375" style="1" customWidth="1"/>
    <col min="15312" max="15312" width="5.5703125" style="1" customWidth="1"/>
    <col min="15313" max="15313" width="0" style="1" hidden="1" customWidth="1"/>
    <col min="15314" max="15314" width="7.28515625" style="1" customWidth="1"/>
    <col min="15315" max="15315" width="6.7109375" style="1" customWidth="1"/>
    <col min="15316" max="15316" width="10.7109375" style="1" customWidth="1"/>
    <col min="15317" max="15317" width="5.5703125" style="1" customWidth="1"/>
    <col min="15318" max="15318" width="0" style="1" hidden="1" customWidth="1"/>
    <col min="15319" max="15319" width="6.7109375" style="1" customWidth="1"/>
    <col min="15320" max="15320" width="6.42578125" style="1" customWidth="1"/>
    <col min="15321" max="15321" width="12.5703125" style="1" customWidth="1"/>
    <col min="15322" max="15322" width="6.140625" style="1" customWidth="1"/>
    <col min="15323" max="15323" width="0" style="1" hidden="1" customWidth="1"/>
    <col min="15324" max="15324" width="6.42578125" style="1" customWidth="1"/>
    <col min="15325" max="15325" width="6.28515625" style="1" customWidth="1"/>
    <col min="15326" max="15326" width="10.42578125" style="1" customWidth="1"/>
    <col min="15327" max="15327" width="6.5703125" style="1" customWidth="1"/>
    <col min="15328" max="15328" width="0" style="1" hidden="1" customWidth="1"/>
    <col min="15329" max="15330" width="7" style="1" customWidth="1"/>
    <col min="15331" max="15331" width="10.7109375" style="1" customWidth="1"/>
    <col min="15332" max="15332" width="5.85546875" style="1" customWidth="1"/>
    <col min="15333" max="15333" width="0" style="1" hidden="1" customWidth="1"/>
    <col min="15334" max="15334" width="6.42578125" style="1" customWidth="1"/>
    <col min="15335" max="15335" width="7.140625" style="1" customWidth="1"/>
    <col min="15336" max="15336" width="10.28515625" style="1" customWidth="1"/>
    <col min="15337" max="15337" width="5.5703125" style="1" customWidth="1"/>
    <col min="15338" max="15338" width="0" style="1" hidden="1" customWidth="1"/>
    <col min="15339" max="15339" width="6.42578125" style="1" customWidth="1"/>
    <col min="15340" max="15340" width="6.7109375" style="1" customWidth="1"/>
    <col min="15341" max="15341" width="10.28515625" style="1" customWidth="1"/>
    <col min="15342" max="15342" width="5.85546875" style="1" customWidth="1"/>
    <col min="15343" max="15343" width="0" style="1" hidden="1" customWidth="1"/>
    <col min="15344" max="15344" width="6.42578125" style="1" customWidth="1"/>
    <col min="15345" max="15345" width="6.7109375" style="1" customWidth="1"/>
    <col min="15346" max="15346" width="10.5703125" style="1" customWidth="1"/>
    <col min="15347" max="15347" width="6.140625" style="1" customWidth="1"/>
    <col min="15348" max="15348" width="0" style="1" hidden="1" customWidth="1"/>
    <col min="15349" max="15349" width="6" style="1" customWidth="1"/>
    <col min="15350" max="15350" width="7" style="1" customWidth="1"/>
    <col min="15351" max="15351" width="10.28515625" style="1" customWidth="1"/>
    <col min="15352" max="15352" width="6.5703125" style="1" customWidth="1"/>
    <col min="15353" max="15353" width="9.140625" style="1"/>
    <col min="15354" max="15354" width="11" style="1" bestFit="1" customWidth="1"/>
    <col min="15355" max="15541" width="9.140625" style="1"/>
    <col min="15542" max="15542" width="6.140625" style="1" customWidth="1"/>
    <col min="15543" max="15543" width="27.85546875" style="1" customWidth="1"/>
    <col min="15544" max="15545" width="0" style="1" hidden="1" customWidth="1"/>
    <col min="15546" max="15546" width="7.140625" style="1" customWidth="1"/>
    <col min="15547" max="15547" width="6" style="1" customWidth="1"/>
    <col min="15548" max="15548" width="10.5703125" style="1" customWidth="1"/>
    <col min="15549" max="15549" width="4.85546875" style="1" customWidth="1"/>
    <col min="15550" max="15553" width="0" style="1" hidden="1" customWidth="1"/>
    <col min="15554" max="15554" width="6.5703125" style="1" customWidth="1"/>
    <col min="15555" max="15555" width="6.140625" style="1" customWidth="1"/>
    <col min="15556" max="15556" width="10.5703125" style="1" customWidth="1"/>
    <col min="15557" max="15557" width="4.85546875" style="1" customWidth="1"/>
    <col min="15558" max="15559" width="0" style="1" hidden="1" customWidth="1"/>
    <col min="15560" max="15560" width="7.28515625" style="1" customWidth="1"/>
    <col min="15561" max="15561" width="9.42578125" style="1" bestFit="1" customWidth="1"/>
    <col min="15562" max="15562" width="10.42578125" style="1" customWidth="1"/>
    <col min="15563" max="15563" width="5.5703125" style="1" customWidth="1"/>
    <col min="15564" max="15564" width="0" style="1" hidden="1" customWidth="1"/>
    <col min="15565" max="15565" width="7.28515625" style="1" customWidth="1"/>
    <col min="15566" max="15566" width="6" style="1" customWidth="1"/>
    <col min="15567" max="15567" width="10.7109375" style="1" customWidth="1"/>
    <col min="15568" max="15568" width="5.5703125" style="1" customWidth="1"/>
    <col min="15569" max="15569" width="0" style="1" hidden="1" customWidth="1"/>
    <col min="15570" max="15570" width="7.28515625" style="1" customWidth="1"/>
    <col min="15571" max="15571" width="6.7109375" style="1" customWidth="1"/>
    <col min="15572" max="15572" width="10.7109375" style="1" customWidth="1"/>
    <col min="15573" max="15573" width="5.5703125" style="1" customWidth="1"/>
    <col min="15574" max="15574" width="0" style="1" hidden="1" customWidth="1"/>
    <col min="15575" max="15575" width="6.7109375" style="1" customWidth="1"/>
    <col min="15576" max="15576" width="6.42578125" style="1" customWidth="1"/>
    <col min="15577" max="15577" width="12.5703125" style="1" customWidth="1"/>
    <col min="15578" max="15578" width="6.140625" style="1" customWidth="1"/>
    <col min="15579" max="15579" width="0" style="1" hidden="1" customWidth="1"/>
    <col min="15580" max="15580" width="6.42578125" style="1" customWidth="1"/>
    <col min="15581" max="15581" width="6.28515625" style="1" customWidth="1"/>
    <col min="15582" max="15582" width="10.42578125" style="1" customWidth="1"/>
    <col min="15583" max="15583" width="6.5703125" style="1" customWidth="1"/>
    <col min="15584" max="15584" width="0" style="1" hidden="1" customWidth="1"/>
    <col min="15585" max="15586" width="7" style="1" customWidth="1"/>
    <col min="15587" max="15587" width="10.7109375" style="1" customWidth="1"/>
    <col min="15588" max="15588" width="5.85546875" style="1" customWidth="1"/>
    <col min="15589" max="15589" width="0" style="1" hidden="1" customWidth="1"/>
    <col min="15590" max="15590" width="6.42578125" style="1" customWidth="1"/>
    <col min="15591" max="15591" width="7.140625" style="1" customWidth="1"/>
    <col min="15592" max="15592" width="10.28515625" style="1" customWidth="1"/>
    <col min="15593" max="15593" width="5.5703125" style="1" customWidth="1"/>
    <col min="15594" max="15594" width="0" style="1" hidden="1" customWidth="1"/>
    <col min="15595" max="15595" width="6.42578125" style="1" customWidth="1"/>
    <col min="15596" max="15596" width="6.7109375" style="1" customWidth="1"/>
    <col min="15597" max="15597" width="10.28515625" style="1" customWidth="1"/>
    <col min="15598" max="15598" width="5.85546875" style="1" customWidth="1"/>
    <col min="15599" max="15599" width="0" style="1" hidden="1" customWidth="1"/>
    <col min="15600" max="15600" width="6.42578125" style="1" customWidth="1"/>
    <col min="15601" max="15601" width="6.7109375" style="1" customWidth="1"/>
    <col min="15602" max="15602" width="10.5703125" style="1" customWidth="1"/>
    <col min="15603" max="15603" width="6.140625" style="1" customWidth="1"/>
    <col min="15604" max="15604" width="0" style="1" hidden="1" customWidth="1"/>
    <col min="15605" max="15605" width="6" style="1" customWidth="1"/>
    <col min="15606" max="15606" width="7" style="1" customWidth="1"/>
    <col min="15607" max="15607" width="10.28515625" style="1" customWidth="1"/>
    <col min="15608" max="15608" width="6.5703125" style="1" customWidth="1"/>
    <col min="15609" max="15609" width="9.140625" style="1"/>
    <col min="15610" max="15610" width="11" style="1" bestFit="1" customWidth="1"/>
    <col min="15611" max="15797" width="9.140625" style="1"/>
    <col min="15798" max="15798" width="6.140625" style="1" customWidth="1"/>
    <col min="15799" max="15799" width="27.85546875" style="1" customWidth="1"/>
    <col min="15800" max="15801" width="0" style="1" hidden="1" customWidth="1"/>
    <col min="15802" max="15802" width="7.140625" style="1" customWidth="1"/>
    <col min="15803" max="15803" width="6" style="1" customWidth="1"/>
    <col min="15804" max="15804" width="10.5703125" style="1" customWidth="1"/>
    <col min="15805" max="15805" width="4.85546875" style="1" customWidth="1"/>
    <col min="15806" max="15809" width="0" style="1" hidden="1" customWidth="1"/>
    <col min="15810" max="15810" width="6.5703125" style="1" customWidth="1"/>
    <col min="15811" max="15811" width="6.140625" style="1" customWidth="1"/>
    <col min="15812" max="15812" width="10.5703125" style="1" customWidth="1"/>
    <col min="15813" max="15813" width="4.85546875" style="1" customWidth="1"/>
    <col min="15814" max="15815" width="0" style="1" hidden="1" customWidth="1"/>
    <col min="15816" max="15816" width="7.28515625" style="1" customWidth="1"/>
    <col min="15817" max="15817" width="9.42578125" style="1" bestFit="1" customWidth="1"/>
    <col min="15818" max="15818" width="10.42578125" style="1" customWidth="1"/>
    <col min="15819" max="15819" width="5.5703125" style="1" customWidth="1"/>
    <col min="15820" max="15820" width="0" style="1" hidden="1" customWidth="1"/>
    <col min="15821" max="15821" width="7.28515625" style="1" customWidth="1"/>
    <col min="15822" max="15822" width="6" style="1" customWidth="1"/>
    <col min="15823" max="15823" width="10.7109375" style="1" customWidth="1"/>
    <col min="15824" max="15824" width="5.5703125" style="1" customWidth="1"/>
    <col min="15825" max="15825" width="0" style="1" hidden="1" customWidth="1"/>
    <col min="15826" max="15826" width="7.28515625" style="1" customWidth="1"/>
    <col min="15827" max="15827" width="6.7109375" style="1" customWidth="1"/>
    <col min="15828" max="15828" width="10.7109375" style="1" customWidth="1"/>
    <col min="15829" max="15829" width="5.5703125" style="1" customWidth="1"/>
    <col min="15830" max="15830" width="0" style="1" hidden="1" customWidth="1"/>
    <col min="15831" max="15831" width="6.7109375" style="1" customWidth="1"/>
    <col min="15832" max="15832" width="6.42578125" style="1" customWidth="1"/>
    <col min="15833" max="15833" width="12.5703125" style="1" customWidth="1"/>
    <col min="15834" max="15834" width="6.140625" style="1" customWidth="1"/>
    <col min="15835" max="15835" width="0" style="1" hidden="1" customWidth="1"/>
    <col min="15836" max="15836" width="6.42578125" style="1" customWidth="1"/>
    <col min="15837" max="15837" width="6.28515625" style="1" customWidth="1"/>
    <col min="15838" max="15838" width="10.42578125" style="1" customWidth="1"/>
    <col min="15839" max="15839" width="6.5703125" style="1" customWidth="1"/>
    <col min="15840" max="15840" width="0" style="1" hidden="1" customWidth="1"/>
    <col min="15841" max="15842" width="7" style="1" customWidth="1"/>
    <col min="15843" max="15843" width="10.7109375" style="1" customWidth="1"/>
    <col min="15844" max="15844" width="5.85546875" style="1" customWidth="1"/>
    <col min="15845" max="15845" width="0" style="1" hidden="1" customWidth="1"/>
    <col min="15846" max="15846" width="6.42578125" style="1" customWidth="1"/>
    <col min="15847" max="15847" width="7.140625" style="1" customWidth="1"/>
    <col min="15848" max="15848" width="10.28515625" style="1" customWidth="1"/>
    <col min="15849" max="15849" width="5.5703125" style="1" customWidth="1"/>
    <col min="15850" max="15850" width="0" style="1" hidden="1" customWidth="1"/>
    <col min="15851" max="15851" width="6.42578125" style="1" customWidth="1"/>
    <col min="15852" max="15852" width="6.7109375" style="1" customWidth="1"/>
    <col min="15853" max="15853" width="10.28515625" style="1" customWidth="1"/>
    <col min="15854" max="15854" width="5.85546875" style="1" customWidth="1"/>
    <col min="15855" max="15855" width="0" style="1" hidden="1" customWidth="1"/>
    <col min="15856" max="15856" width="6.42578125" style="1" customWidth="1"/>
    <col min="15857" max="15857" width="6.7109375" style="1" customWidth="1"/>
    <col min="15858" max="15858" width="10.5703125" style="1" customWidth="1"/>
    <col min="15859" max="15859" width="6.140625" style="1" customWidth="1"/>
    <col min="15860" max="15860" width="0" style="1" hidden="1" customWidth="1"/>
    <col min="15861" max="15861" width="6" style="1" customWidth="1"/>
    <col min="15862" max="15862" width="7" style="1" customWidth="1"/>
    <col min="15863" max="15863" width="10.28515625" style="1" customWidth="1"/>
    <col min="15864" max="15864" width="6.5703125" style="1" customWidth="1"/>
    <col min="15865" max="15865" width="9.140625" style="1"/>
    <col min="15866" max="15866" width="11" style="1" bestFit="1" customWidth="1"/>
    <col min="15867" max="16053" width="9.140625" style="1"/>
    <col min="16054" max="16054" width="6.140625" style="1" customWidth="1"/>
    <col min="16055" max="16055" width="27.85546875" style="1" customWidth="1"/>
    <col min="16056" max="16057" width="0" style="1" hidden="1" customWidth="1"/>
    <col min="16058" max="16058" width="7.140625" style="1" customWidth="1"/>
    <col min="16059" max="16059" width="6" style="1" customWidth="1"/>
    <col min="16060" max="16060" width="10.5703125" style="1" customWidth="1"/>
    <col min="16061" max="16061" width="4.85546875" style="1" customWidth="1"/>
    <col min="16062" max="16065" width="0" style="1" hidden="1" customWidth="1"/>
    <col min="16066" max="16066" width="6.5703125" style="1" customWidth="1"/>
    <col min="16067" max="16067" width="6.140625" style="1" customWidth="1"/>
    <col min="16068" max="16068" width="10.5703125" style="1" customWidth="1"/>
    <col min="16069" max="16069" width="4.85546875" style="1" customWidth="1"/>
    <col min="16070" max="16071" width="0" style="1" hidden="1" customWidth="1"/>
    <col min="16072" max="16072" width="7.28515625" style="1" customWidth="1"/>
    <col min="16073" max="16073" width="9.42578125" style="1" bestFit="1" customWidth="1"/>
    <col min="16074" max="16074" width="10.42578125" style="1" customWidth="1"/>
    <col min="16075" max="16075" width="5.5703125" style="1" customWidth="1"/>
    <col min="16076" max="16076" width="0" style="1" hidden="1" customWidth="1"/>
    <col min="16077" max="16077" width="7.28515625" style="1" customWidth="1"/>
    <col min="16078" max="16078" width="6" style="1" customWidth="1"/>
    <col min="16079" max="16079" width="10.7109375" style="1" customWidth="1"/>
    <col min="16080" max="16080" width="5.5703125" style="1" customWidth="1"/>
    <col min="16081" max="16081" width="0" style="1" hidden="1" customWidth="1"/>
    <col min="16082" max="16082" width="7.28515625" style="1" customWidth="1"/>
    <col min="16083" max="16083" width="6.7109375" style="1" customWidth="1"/>
    <col min="16084" max="16084" width="10.7109375" style="1" customWidth="1"/>
    <col min="16085" max="16085" width="5.5703125" style="1" customWidth="1"/>
    <col min="16086" max="16086" width="0" style="1" hidden="1" customWidth="1"/>
    <col min="16087" max="16087" width="6.7109375" style="1" customWidth="1"/>
    <col min="16088" max="16088" width="6.42578125" style="1" customWidth="1"/>
    <col min="16089" max="16089" width="12.5703125" style="1" customWidth="1"/>
    <col min="16090" max="16090" width="6.140625" style="1" customWidth="1"/>
    <col min="16091" max="16091" width="0" style="1" hidden="1" customWidth="1"/>
    <col min="16092" max="16092" width="6.42578125" style="1" customWidth="1"/>
    <col min="16093" max="16093" width="6.28515625" style="1" customWidth="1"/>
    <col min="16094" max="16094" width="10.42578125" style="1" customWidth="1"/>
    <col min="16095" max="16095" width="6.5703125" style="1" customWidth="1"/>
    <col min="16096" max="16096" width="0" style="1" hidden="1" customWidth="1"/>
    <col min="16097" max="16098" width="7" style="1" customWidth="1"/>
    <col min="16099" max="16099" width="10.7109375" style="1" customWidth="1"/>
    <col min="16100" max="16100" width="5.85546875" style="1" customWidth="1"/>
    <col min="16101" max="16101" width="0" style="1" hidden="1" customWidth="1"/>
    <col min="16102" max="16102" width="6.42578125" style="1" customWidth="1"/>
    <col min="16103" max="16103" width="7.140625" style="1" customWidth="1"/>
    <col min="16104" max="16104" width="10.28515625" style="1" customWidth="1"/>
    <col min="16105" max="16105" width="5.5703125" style="1" customWidth="1"/>
    <col min="16106" max="16106" width="0" style="1" hidden="1" customWidth="1"/>
    <col min="16107" max="16107" width="6.42578125" style="1" customWidth="1"/>
    <col min="16108" max="16108" width="6.7109375" style="1" customWidth="1"/>
    <col min="16109" max="16109" width="10.28515625" style="1" customWidth="1"/>
    <col min="16110" max="16110" width="5.85546875" style="1" customWidth="1"/>
    <col min="16111" max="16111" width="0" style="1" hidden="1" customWidth="1"/>
    <col min="16112" max="16112" width="6.42578125" style="1" customWidth="1"/>
    <col min="16113" max="16113" width="6.7109375" style="1" customWidth="1"/>
    <col min="16114" max="16114" width="10.5703125" style="1" customWidth="1"/>
    <col min="16115" max="16115" width="6.140625" style="1" customWidth="1"/>
    <col min="16116" max="16116" width="0" style="1" hidden="1" customWidth="1"/>
    <col min="16117" max="16117" width="6" style="1" customWidth="1"/>
    <col min="16118" max="16118" width="7" style="1" customWidth="1"/>
    <col min="16119" max="16119" width="10.28515625" style="1" customWidth="1"/>
    <col min="16120" max="16120" width="6.5703125" style="1" customWidth="1"/>
    <col min="16121" max="16121" width="9.140625" style="1"/>
    <col min="16122" max="16122" width="11" style="1" bestFit="1" customWidth="1"/>
    <col min="16123" max="16337" width="9.140625" style="1"/>
    <col min="16338" max="16358" width="9.140625" style="1" customWidth="1"/>
    <col min="16359" max="16384" width="9.140625" style="1"/>
  </cols>
  <sheetData>
    <row r="2" spans="1:22" s="2" customFormat="1" ht="18.75" x14ac:dyDescent="0.25">
      <c r="A2" s="22"/>
      <c r="C2" s="1"/>
      <c r="D2" s="101" t="s">
        <v>148</v>
      </c>
      <c r="E2" s="101"/>
      <c r="F2" s="101"/>
      <c r="G2" s="101"/>
      <c r="H2" s="101"/>
      <c r="J2" s="95" t="s">
        <v>12</v>
      </c>
      <c r="K2" s="95"/>
      <c r="L2" s="95"/>
      <c r="M2" s="31">
        <f>G5*$N$2</f>
        <v>1608018.5601031675</v>
      </c>
      <c r="N2" s="32">
        <v>0.48</v>
      </c>
      <c r="O2" s="34"/>
      <c r="P2" s="95" t="s">
        <v>11</v>
      </c>
      <c r="Q2" s="95"/>
      <c r="R2" s="95"/>
      <c r="S2" s="31">
        <f>G5*T2</f>
        <v>1742020.1067784315</v>
      </c>
      <c r="T2" s="32">
        <v>0.52</v>
      </c>
    </row>
    <row r="3" spans="1:22" ht="11.25" customHeight="1" x14ac:dyDescent="0.25">
      <c r="A3" s="23"/>
      <c r="B3" s="23"/>
      <c r="C3" s="1"/>
      <c r="D3" s="96" t="s">
        <v>14</v>
      </c>
      <c r="E3" s="97"/>
      <c r="F3" s="97"/>
      <c r="G3" s="98"/>
      <c r="H3" s="30">
        <v>0</v>
      </c>
      <c r="I3" s="13"/>
      <c r="J3" s="99" t="s">
        <v>15</v>
      </c>
      <c r="K3" s="99"/>
      <c r="L3" s="99"/>
      <c r="M3" s="99"/>
      <c r="N3" s="100"/>
      <c r="O3" s="35"/>
      <c r="P3" s="99" t="s">
        <v>15</v>
      </c>
      <c r="Q3" s="99"/>
      <c r="R3" s="99"/>
      <c r="S3" s="99"/>
      <c r="T3" s="100"/>
      <c r="V3" s="22"/>
    </row>
    <row r="4" spans="1:22" ht="11.25" customHeight="1" thickBot="1" x14ac:dyDescent="0.3">
      <c r="A4" s="21"/>
      <c r="B4" s="22"/>
      <c r="C4" s="1"/>
      <c r="D4" s="29"/>
      <c r="E4" s="3" t="s">
        <v>0</v>
      </c>
      <c r="F4" s="4" t="s">
        <v>1</v>
      </c>
      <c r="G4" s="4" t="s">
        <v>2</v>
      </c>
      <c r="H4" s="5" t="s">
        <v>3</v>
      </c>
      <c r="J4" s="10"/>
      <c r="K4" s="3" t="s">
        <v>0</v>
      </c>
      <c r="L4" s="4" t="s">
        <v>1</v>
      </c>
      <c r="M4" s="4" t="s">
        <v>2</v>
      </c>
      <c r="N4" s="33" t="s">
        <v>3</v>
      </c>
      <c r="O4" s="36"/>
      <c r="P4" s="10"/>
      <c r="Q4" s="3" t="s">
        <v>0</v>
      </c>
      <c r="R4" s="4" t="s">
        <v>1</v>
      </c>
      <c r="S4" s="4" t="s">
        <v>2</v>
      </c>
      <c r="T4" s="5" t="s">
        <v>3</v>
      </c>
      <c r="V4" s="22"/>
    </row>
    <row r="5" spans="1:22" ht="12.75" thickBot="1" x14ac:dyDescent="0.3">
      <c r="A5" s="17" t="s">
        <v>4</v>
      </c>
      <c r="B5" s="18" t="s">
        <v>5</v>
      </c>
      <c r="C5" s="19" t="s">
        <v>19</v>
      </c>
      <c r="D5" s="15"/>
      <c r="E5" s="24">
        <f>SUM(E6:E60)</f>
        <v>555304</v>
      </c>
      <c r="F5" s="25">
        <f>G5/E5</f>
        <v>6.032801252794143</v>
      </c>
      <c r="G5" s="41">
        <f>SUM(G6:G60)</f>
        <v>3350038.666881599</v>
      </c>
      <c r="H5" s="44">
        <f>SUM(H6:H60)</f>
        <v>1</v>
      </c>
      <c r="I5" s="6"/>
      <c r="J5" s="11"/>
      <c r="K5" s="24">
        <f>SUM(K6:K60)</f>
        <v>266545.91999999998</v>
      </c>
      <c r="L5" s="25">
        <f>M5/K5</f>
        <v>6.0328012527941466</v>
      </c>
      <c r="M5" s="41">
        <f>SUM(M6:M60)</f>
        <v>1608018.5601031682</v>
      </c>
      <c r="N5" s="44">
        <f>SUM(N6:N60)</f>
        <v>0.99999999999999967</v>
      </c>
      <c r="O5" s="20"/>
      <c r="P5" s="11"/>
      <c r="Q5" s="24">
        <f>SUM(Q6:Q60)</f>
        <v>288758.08</v>
      </c>
      <c r="R5" s="25">
        <f>S5/Q5</f>
        <v>6.0328012527941439</v>
      </c>
      <c r="S5" s="41">
        <f>SUM(S6:S60)</f>
        <v>1742020.1067784317</v>
      </c>
      <c r="T5" s="44">
        <f>SUM(T6:T60)</f>
        <v>1</v>
      </c>
    </row>
    <row r="6" spans="1:22" ht="11.25" customHeight="1" x14ac:dyDescent="0.25">
      <c r="A6" s="42" t="s">
        <v>63</v>
      </c>
      <c r="B6" s="43" t="s">
        <v>64</v>
      </c>
      <c r="C6" s="16">
        <v>360</v>
      </c>
      <c r="D6" s="8">
        <f t="shared" ref="D6:D8" si="0">IFERROR(ROUNDUP(E6/$C6,0)*$C6,"0")</f>
        <v>99000</v>
      </c>
      <c r="E6" s="75">
        <v>99000</v>
      </c>
      <c r="F6" s="27">
        <v>3.06</v>
      </c>
      <c r="G6" s="27">
        <f t="shared" ref="G6:G60" si="1">E6*F6</f>
        <v>302940</v>
      </c>
      <c r="H6" s="28">
        <f t="shared" ref="H6:H8" si="2">G6/$G$5</f>
        <v>9.0428806985082738E-2</v>
      </c>
      <c r="I6" s="7"/>
      <c r="J6" s="8">
        <f t="shared" ref="J6" si="3">IFERROR(ROUNDUP(K6/$C6,0)*$C6,"0")</f>
        <v>47520</v>
      </c>
      <c r="K6" s="26">
        <f t="shared" ref="K6" si="4">E6*$N$2</f>
        <v>47520</v>
      </c>
      <c r="L6" s="27">
        <f t="shared" ref="L6" si="5">F6</f>
        <v>3.06</v>
      </c>
      <c r="M6" s="27">
        <f t="shared" ref="M6" si="6">K6*L6</f>
        <v>145411.20000000001</v>
      </c>
      <c r="N6" s="28">
        <f t="shared" ref="N6" si="7">IFERROR(M6/$M$5,"-")</f>
        <v>9.042880698508271E-2</v>
      </c>
      <c r="O6" s="14"/>
      <c r="P6" s="8">
        <f t="shared" ref="P6" si="8">IFERROR(ROUNDUP(Q6/$C6,0)*$C6,"0")</f>
        <v>51480</v>
      </c>
      <c r="Q6" s="26">
        <f t="shared" ref="Q6" si="9">E6*$T$2</f>
        <v>51480</v>
      </c>
      <c r="R6" s="27">
        <f t="shared" ref="R6" si="10">F6</f>
        <v>3.06</v>
      </c>
      <c r="S6" s="27">
        <f t="shared" ref="S6" si="11">Q6*R6</f>
        <v>157528.79999999999</v>
      </c>
      <c r="T6" s="28">
        <f t="shared" ref="T6" si="12">S6/$S$5</f>
        <v>9.0428806985082724E-2</v>
      </c>
    </row>
    <row r="7" spans="1:22" ht="11.25" customHeight="1" x14ac:dyDescent="0.25">
      <c r="A7" s="42" t="s">
        <v>65</v>
      </c>
      <c r="B7" s="43" t="s">
        <v>66</v>
      </c>
      <c r="C7" s="16">
        <v>72</v>
      </c>
      <c r="D7" s="8">
        <f t="shared" si="0"/>
        <v>65952</v>
      </c>
      <c r="E7" s="75">
        <v>65952</v>
      </c>
      <c r="F7" s="27">
        <v>8.68</v>
      </c>
      <c r="G7" s="27">
        <f t="shared" si="1"/>
        <v>572463.35999999999</v>
      </c>
      <c r="H7" s="28">
        <f t="shared" si="2"/>
        <v>0.17088261268723817</v>
      </c>
      <c r="I7" s="7"/>
      <c r="J7" s="8">
        <f t="shared" ref="J7:J60" si="13">IFERROR(ROUNDUP(K7/$C7,0)*$C7,"0")</f>
        <v>31680</v>
      </c>
      <c r="K7" s="26">
        <f t="shared" ref="K7:K60" si="14">E7*$N$2</f>
        <v>31656.959999999999</v>
      </c>
      <c r="L7" s="27">
        <f t="shared" ref="L7:L60" si="15">F7</f>
        <v>8.68</v>
      </c>
      <c r="M7" s="27">
        <f t="shared" ref="M7:M60" si="16">K7*L7</f>
        <v>274782.41279999999</v>
      </c>
      <c r="N7" s="28">
        <f t="shared" ref="N7:N60" si="17">IFERROR(M7/$M$5,"-")</f>
        <v>0.17088261268723809</v>
      </c>
      <c r="O7" s="14"/>
      <c r="P7" s="8">
        <f t="shared" ref="P7:P60" si="18">IFERROR(ROUNDUP(Q7/$C7,0)*$C7,"0")</f>
        <v>34344</v>
      </c>
      <c r="Q7" s="26">
        <f t="shared" ref="Q7:Q60" si="19">E7*$T$2</f>
        <v>34295.040000000001</v>
      </c>
      <c r="R7" s="27">
        <f t="shared" ref="R7:R60" si="20">F7</f>
        <v>8.68</v>
      </c>
      <c r="S7" s="27">
        <f t="shared" ref="S7:S60" si="21">Q7*R7</f>
        <v>297680.9472</v>
      </c>
      <c r="T7" s="28">
        <f t="shared" ref="T7:T60" si="22">S7/$S$5</f>
        <v>0.17088261268723814</v>
      </c>
    </row>
    <row r="8" spans="1:22" ht="11.25" customHeight="1" x14ac:dyDescent="0.25">
      <c r="A8" s="42" t="s">
        <v>67</v>
      </c>
      <c r="B8" s="43" t="s">
        <v>68</v>
      </c>
      <c r="C8" s="16">
        <v>48</v>
      </c>
      <c r="D8" s="8">
        <f t="shared" si="0"/>
        <v>87984</v>
      </c>
      <c r="E8" s="75">
        <v>87984</v>
      </c>
      <c r="F8" s="27">
        <v>11.31</v>
      </c>
      <c r="G8" s="27">
        <f t="shared" si="1"/>
        <v>995099.04</v>
      </c>
      <c r="H8" s="28">
        <f t="shared" si="2"/>
        <v>0.29704106099954158</v>
      </c>
      <c r="I8" s="7"/>
      <c r="J8" s="8">
        <f t="shared" si="13"/>
        <v>42240</v>
      </c>
      <c r="K8" s="26">
        <f t="shared" si="14"/>
        <v>42232.32</v>
      </c>
      <c r="L8" s="27">
        <f t="shared" si="15"/>
        <v>11.31</v>
      </c>
      <c r="M8" s="27">
        <f t="shared" si="16"/>
        <v>477647.5392</v>
      </c>
      <c r="N8" s="28">
        <f t="shared" si="17"/>
        <v>0.29704106099954142</v>
      </c>
      <c r="O8" s="14"/>
      <c r="P8" s="8">
        <f t="shared" si="18"/>
        <v>45792</v>
      </c>
      <c r="Q8" s="26">
        <f t="shared" si="19"/>
        <v>45751.68</v>
      </c>
      <c r="R8" s="27">
        <f t="shared" si="20"/>
        <v>11.31</v>
      </c>
      <c r="S8" s="27">
        <f t="shared" si="21"/>
        <v>517451.50080000004</v>
      </c>
      <c r="T8" s="28">
        <f t="shared" si="22"/>
        <v>0.29704106099954158</v>
      </c>
    </row>
    <row r="9" spans="1:22" ht="11.25" customHeight="1" x14ac:dyDescent="0.25">
      <c r="A9" s="46" t="s">
        <v>18</v>
      </c>
      <c r="B9" s="43" t="s">
        <v>6</v>
      </c>
      <c r="C9" s="16">
        <v>48</v>
      </c>
      <c r="D9" s="8">
        <f t="shared" ref="D9:D29" si="23">IFERROR(ROUNDUP(E9/$C9,0)*$C9,"0")</f>
        <v>20016</v>
      </c>
      <c r="E9" s="75">
        <v>20000</v>
      </c>
      <c r="F9" s="27">
        <v>9</v>
      </c>
      <c r="G9" s="27">
        <f t="shared" si="1"/>
        <v>180000</v>
      </c>
      <c r="H9" s="28">
        <f t="shared" ref="H9:H34" si="24">G9/$G$5</f>
        <v>5.3730723104624324E-2</v>
      </c>
      <c r="I9" s="7"/>
      <c r="J9" s="8">
        <f t="shared" si="13"/>
        <v>9600</v>
      </c>
      <c r="K9" s="26">
        <f t="shared" si="14"/>
        <v>9600</v>
      </c>
      <c r="L9" s="27">
        <f t="shared" si="15"/>
        <v>9</v>
      </c>
      <c r="M9" s="27">
        <f t="shared" si="16"/>
        <v>86400</v>
      </c>
      <c r="N9" s="28">
        <f t="shared" si="17"/>
        <v>5.3730723104624296E-2</v>
      </c>
      <c r="O9" s="14"/>
      <c r="P9" s="8">
        <f t="shared" si="18"/>
        <v>10416</v>
      </c>
      <c r="Q9" s="26">
        <f t="shared" si="19"/>
        <v>10400</v>
      </c>
      <c r="R9" s="27">
        <f t="shared" si="20"/>
        <v>9</v>
      </c>
      <c r="S9" s="27">
        <f t="shared" si="21"/>
        <v>93600</v>
      </c>
      <c r="T9" s="28">
        <f t="shared" si="22"/>
        <v>5.3730723104624317E-2</v>
      </c>
    </row>
    <row r="10" spans="1:22" ht="11.25" customHeight="1" x14ac:dyDescent="0.25">
      <c r="A10" s="47" t="s">
        <v>23</v>
      </c>
      <c r="B10" s="43" t="s">
        <v>25</v>
      </c>
      <c r="C10" s="16">
        <v>100</v>
      </c>
      <c r="D10" s="8">
        <f t="shared" si="23"/>
        <v>56000</v>
      </c>
      <c r="E10" s="75">
        <v>56000</v>
      </c>
      <c r="F10" s="27">
        <v>2.9</v>
      </c>
      <c r="G10" s="27">
        <f t="shared" si="1"/>
        <v>162400</v>
      </c>
      <c r="H10" s="28">
        <f t="shared" si="24"/>
        <v>4.8477052401061059E-2</v>
      </c>
      <c r="I10" s="7"/>
      <c r="J10" s="8">
        <f t="shared" si="13"/>
        <v>26900</v>
      </c>
      <c r="K10" s="26">
        <f t="shared" si="14"/>
        <v>26880</v>
      </c>
      <c r="L10" s="27">
        <f t="shared" si="15"/>
        <v>2.9</v>
      </c>
      <c r="M10" s="27">
        <f t="shared" si="16"/>
        <v>77952</v>
      </c>
      <c r="N10" s="28">
        <f t="shared" si="17"/>
        <v>4.8477052401061038E-2</v>
      </c>
      <c r="O10" s="14"/>
      <c r="P10" s="8">
        <f t="shared" si="18"/>
        <v>29200</v>
      </c>
      <c r="Q10" s="26">
        <f t="shared" si="19"/>
        <v>29120</v>
      </c>
      <c r="R10" s="27">
        <f t="shared" si="20"/>
        <v>2.9</v>
      </c>
      <c r="S10" s="27">
        <f t="shared" si="21"/>
        <v>84448</v>
      </c>
      <c r="T10" s="28">
        <f t="shared" si="22"/>
        <v>4.8477052401061052E-2</v>
      </c>
      <c r="V10" s="22"/>
    </row>
    <row r="11" spans="1:22" ht="11.25" customHeight="1" x14ac:dyDescent="0.25">
      <c r="A11" s="47" t="s">
        <v>29</v>
      </c>
      <c r="B11" s="43" t="s">
        <v>30</v>
      </c>
      <c r="C11" s="16">
        <v>100</v>
      </c>
      <c r="D11" s="8">
        <f t="shared" ref="D11" si="25">IFERROR(ROUNDUP(E11/$C11,0)*$C11,"0")</f>
        <v>20000</v>
      </c>
      <c r="E11" s="75">
        <v>20000</v>
      </c>
      <c r="F11" s="27">
        <v>2.9</v>
      </c>
      <c r="G11" s="27">
        <f t="shared" si="1"/>
        <v>58000</v>
      </c>
      <c r="H11" s="28">
        <f t="shared" si="24"/>
        <v>1.7313233000378948E-2</v>
      </c>
      <c r="I11" s="7"/>
      <c r="J11" s="8">
        <f t="shared" si="13"/>
        <v>9600</v>
      </c>
      <c r="K11" s="26">
        <f t="shared" si="14"/>
        <v>9600</v>
      </c>
      <c r="L11" s="27">
        <f t="shared" si="15"/>
        <v>2.9</v>
      </c>
      <c r="M11" s="27">
        <f t="shared" si="16"/>
        <v>27840</v>
      </c>
      <c r="N11" s="28">
        <f t="shared" si="17"/>
        <v>1.7313233000378941E-2</v>
      </c>
      <c r="O11" s="14"/>
      <c r="P11" s="8">
        <f t="shared" si="18"/>
        <v>10400</v>
      </c>
      <c r="Q11" s="26">
        <f t="shared" si="19"/>
        <v>10400</v>
      </c>
      <c r="R11" s="27">
        <f t="shared" si="20"/>
        <v>2.9</v>
      </c>
      <c r="S11" s="27">
        <f t="shared" si="21"/>
        <v>30160</v>
      </c>
      <c r="T11" s="28">
        <f t="shared" si="22"/>
        <v>1.7313233000378948E-2</v>
      </c>
      <c r="V11" s="22"/>
    </row>
    <row r="12" spans="1:22" x14ac:dyDescent="0.15">
      <c r="A12" s="42" t="s">
        <v>124</v>
      </c>
      <c r="B12" s="45" t="s">
        <v>125</v>
      </c>
      <c r="C12" s="16">
        <v>36</v>
      </c>
      <c r="D12" s="8">
        <f>IFERROR(ROUNDUP(E12/$C12,0)*$C12,"0")</f>
        <v>1224</v>
      </c>
      <c r="E12" s="75">
        <v>1224</v>
      </c>
      <c r="F12" s="27">
        <v>7.2</v>
      </c>
      <c r="G12" s="27">
        <f t="shared" si="1"/>
        <v>8812.8000000000011</v>
      </c>
      <c r="H12" s="28">
        <f>G12/$G$5</f>
        <v>2.630656203202407E-3</v>
      </c>
      <c r="J12" s="8">
        <f t="shared" si="13"/>
        <v>612</v>
      </c>
      <c r="K12" s="26">
        <f t="shared" si="14"/>
        <v>587.52</v>
      </c>
      <c r="L12" s="27">
        <f t="shared" si="15"/>
        <v>7.2</v>
      </c>
      <c r="M12" s="27">
        <f t="shared" si="16"/>
        <v>4230.1440000000002</v>
      </c>
      <c r="N12" s="28">
        <f t="shared" si="17"/>
        <v>2.6306562032024057E-3</v>
      </c>
      <c r="O12" s="14"/>
      <c r="P12" s="8">
        <f t="shared" si="18"/>
        <v>648</v>
      </c>
      <c r="Q12" s="26">
        <f t="shared" si="19"/>
        <v>636.48</v>
      </c>
      <c r="R12" s="27">
        <f t="shared" si="20"/>
        <v>7.2</v>
      </c>
      <c r="S12" s="27">
        <f t="shared" si="21"/>
        <v>4582.6559999999999</v>
      </c>
      <c r="T12" s="28">
        <f t="shared" si="22"/>
        <v>2.6306562032024066E-3</v>
      </c>
    </row>
    <row r="13" spans="1:22" x14ac:dyDescent="0.25">
      <c r="A13" s="42" t="s">
        <v>33</v>
      </c>
      <c r="B13" s="43" t="s">
        <v>34</v>
      </c>
      <c r="C13" s="16">
        <v>360</v>
      </c>
      <c r="D13" s="8">
        <f>IFERROR(ROUNDUP(E13/$C13,0)*$C13,"0")</f>
        <v>5400</v>
      </c>
      <c r="E13" s="75">
        <v>5400</v>
      </c>
      <c r="F13" s="27">
        <v>3.6248969781023996</v>
      </c>
      <c r="G13" s="27">
        <f t="shared" si="1"/>
        <v>19574.443681752957</v>
      </c>
      <c r="H13" s="28">
        <f>G13/$G$5</f>
        <v>5.8430500743962841E-3</v>
      </c>
      <c r="J13" s="8">
        <f t="shared" si="13"/>
        <v>2880</v>
      </c>
      <c r="K13" s="26">
        <f t="shared" si="14"/>
        <v>2592</v>
      </c>
      <c r="L13" s="27">
        <f t="shared" si="15"/>
        <v>3.6248969781023996</v>
      </c>
      <c r="M13" s="27">
        <f t="shared" si="16"/>
        <v>9395.7329672414198</v>
      </c>
      <c r="N13" s="28">
        <f t="shared" si="17"/>
        <v>5.8430500743962823E-3</v>
      </c>
      <c r="O13" s="14"/>
      <c r="P13" s="8">
        <f t="shared" si="18"/>
        <v>2880</v>
      </c>
      <c r="Q13" s="26">
        <f t="shared" si="19"/>
        <v>2808</v>
      </c>
      <c r="R13" s="27">
        <f t="shared" si="20"/>
        <v>3.6248969781023996</v>
      </c>
      <c r="S13" s="27">
        <f t="shared" si="21"/>
        <v>10178.710714511539</v>
      </c>
      <c r="T13" s="28">
        <f t="shared" si="22"/>
        <v>5.8430500743962849E-3</v>
      </c>
    </row>
    <row r="14" spans="1:22" x14ac:dyDescent="0.25">
      <c r="A14" s="42" t="s">
        <v>59</v>
      </c>
      <c r="B14" s="43" t="s">
        <v>60</v>
      </c>
      <c r="C14" s="16">
        <v>30</v>
      </c>
      <c r="D14" s="8">
        <f>IFERROR(ROUNDUP(E14/$C14,0)*$C14,"0")</f>
        <v>300</v>
      </c>
      <c r="E14" s="75">
        <v>300</v>
      </c>
      <c r="F14" s="27">
        <v>19.988849599487999</v>
      </c>
      <c r="G14" s="27">
        <f t="shared" si="1"/>
        <v>5996.6548798464</v>
      </c>
      <c r="H14" s="28">
        <f>G14/$G$5</f>
        <v>1.790025571683451E-3</v>
      </c>
      <c r="J14" s="8">
        <f t="shared" si="13"/>
        <v>150</v>
      </c>
      <c r="K14" s="26">
        <f t="shared" si="14"/>
        <v>144</v>
      </c>
      <c r="L14" s="27">
        <f t="shared" si="15"/>
        <v>19.988849599487999</v>
      </c>
      <c r="M14" s="27">
        <f t="shared" si="16"/>
        <v>2878.3943423262717</v>
      </c>
      <c r="N14" s="28">
        <f t="shared" si="17"/>
        <v>1.7900255716834499E-3</v>
      </c>
      <c r="O14" s="14"/>
      <c r="P14" s="8">
        <f t="shared" si="18"/>
        <v>180</v>
      </c>
      <c r="Q14" s="26">
        <f t="shared" si="19"/>
        <v>156</v>
      </c>
      <c r="R14" s="27">
        <f t="shared" si="20"/>
        <v>19.988849599487999</v>
      </c>
      <c r="S14" s="27">
        <f t="shared" si="21"/>
        <v>3118.2605375201279</v>
      </c>
      <c r="T14" s="28">
        <f t="shared" si="22"/>
        <v>1.7900255716834506E-3</v>
      </c>
    </row>
    <row r="15" spans="1:22" ht="11.25" customHeight="1" x14ac:dyDescent="0.25">
      <c r="A15" s="42" t="s">
        <v>35</v>
      </c>
      <c r="B15" s="43" t="s">
        <v>36</v>
      </c>
      <c r="C15" s="16">
        <v>360</v>
      </c>
      <c r="D15" s="8">
        <f t="shared" ref="D15" si="26">IFERROR(ROUNDUP(E15/$C15,0)*$C15,"0")</f>
        <v>5400</v>
      </c>
      <c r="E15" s="76">
        <v>5400</v>
      </c>
      <c r="F15" s="27">
        <v>2.88</v>
      </c>
      <c r="G15" s="27">
        <f t="shared" si="1"/>
        <v>15552</v>
      </c>
      <c r="H15" s="28">
        <f t="shared" ref="H15" si="27">G15/$G$5</f>
        <v>4.6423344762395414E-3</v>
      </c>
      <c r="I15" s="7"/>
      <c r="J15" s="8">
        <f t="shared" si="13"/>
        <v>2880</v>
      </c>
      <c r="K15" s="26">
        <f t="shared" si="14"/>
        <v>2592</v>
      </c>
      <c r="L15" s="27">
        <f t="shared" si="15"/>
        <v>2.88</v>
      </c>
      <c r="M15" s="27">
        <f t="shared" si="16"/>
        <v>7464.96</v>
      </c>
      <c r="N15" s="28">
        <f t="shared" si="17"/>
        <v>4.6423344762395397E-3</v>
      </c>
      <c r="O15" s="14"/>
      <c r="P15" s="8">
        <f t="shared" si="18"/>
        <v>2880</v>
      </c>
      <c r="Q15" s="26">
        <f t="shared" si="19"/>
        <v>2808</v>
      </c>
      <c r="R15" s="27">
        <f t="shared" si="20"/>
        <v>2.88</v>
      </c>
      <c r="S15" s="27">
        <f t="shared" si="21"/>
        <v>8087.04</v>
      </c>
      <c r="T15" s="28">
        <f t="shared" si="22"/>
        <v>4.6423344762395414E-3</v>
      </c>
    </row>
    <row r="16" spans="1:22" ht="11.25" customHeight="1" x14ac:dyDescent="0.15">
      <c r="A16" s="46" t="s">
        <v>51</v>
      </c>
      <c r="B16" s="48" t="s">
        <v>52</v>
      </c>
      <c r="C16" s="49">
        <v>120</v>
      </c>
      <c r="D16" s="8">
        <f t="shared" si="23"/>
        <v>25080</v>
      </c>
      <c r="E16" s="75">
        <v>25000</v>
      </c>
      <c r="F16" s="27">
        <v>6.5</v>
      </c>
      <c r="G16" s="27">
        <f t="shared" si="1"/>
        <v>162500</v>
      </c>
      <c r="H16" s="28">
        <f t="shared" si="24"/>
        <v>4.8506902802785849E-2</v>
      </c>
      <c r="I16" s="7"/>
      <c r="J16" s="8">
        <f t="shared" si="13"/>
        <v>12000</v>
      </c>
      <c r="K16" s="26">
        <f t="shared" si="14"/>
        <v>12000</v>
      </c>
      <c r="L16" s="27">
        <f t="shared" si="15"/>
        <v>6.5</v>
      </c>
      <c r="M16" s="27">
        <f t="shared" si="16"/>
        <v>78000</v>
      </c>
      <c r="N16" s="28">
        <f t="shared" si="17"/>
        <v>4.8506902802785828E-2</v>
      </c>
      <c r="O16" s="14"/>
      <c r="P16" s="8">
        <f t="shared" si="18"/>
        <v>13080</v>
      </c>
      <c r="Q16" s="26">
        <f t="shared" si="19"/>
        <v>13000</v>
      </c>
      <c r="R16" s="27">
        <f t="shared" si="20"/>
        <v>6.5</v>
      </c>
      <c r="S16" s="27">
        <f t="shared" si="21"/>
        <v>84500</v>
      </c>
      <c r="T16" s="28">
        <f t="shared" si="22"/>
        <v>4.8506902802785842E-2</v>
      </c>
    </row>
    <row r="17" spans="1:20" ht="11.25" customHeight="1" x14ac:dyDescent="0.25">
      <c r="A17" s="46" t="s">
        <v>10</v>
      </c>
      <c r="B17" s="43" t="s">
        <v>21</v>
      </c>
      <c r="C17" s="16">
        <v>48</v>
      </c>
      <c r="D17" s="8">
        <f t="shared" ref="D17:D20" si="28">IFERROR(ROUNDUP(E17/$C17,0)*$C17,"0")</f>
        <v>1008</v>
      </c>
      <c r="E17" s="26">
        <v>1008</v>
      </c>
      <c r="F17" s="27">
        <v>2.5</v>
      </c>
      <c r="G17" s="27">
        <f t="shared" si="1"/>
        <v>2520</v>
      </c>
      <c r="H17" s="28">
        <f t="shared" ref="H17:H20" si="29">G17/$G$5</f>
        <v>7.5223012346474049E-4</v>
      </c>
      <c r="I17" s="7"/>
      <c r="J17" s="8">
        <f t="shared" si="13"/>
        <v>528</v>
      </c>
      <c r="K17" s="26">
        <f t="shared" si="14"/>
        <v>483.84</v>
      </c>
      <c r="L17" s="27">
        <f t="shared" si="15"/>
        <v>2.5</v>
      </c>
      <c r="M17" s="27">
        <f t="shared" si="16"/>
        <v>1209.5999999999999</v>
      </c>
      <c r="N17" s="28">
        <f t="shared" si="17"/>
        <v>7.5223012346474017E-4</v>
      </c>
      <c r="O17" s="14"/>
      <c r="P17" s="8">
        <f t="shared" si="18"/>
        <v>528</v>
      </c>
      <c r="Q17" s="26">
        <f t="shared" si="19"/>
        <v>524.16</v>
      </c>
      <c r="R17" s="27">
        <f t="shared" si="20"/>
        <v>2.5</v>
      </c>
      <c r="S17" s="27">
        <f t="shared" si="21"/>
        <v>1310.3999999999999</v>
      </c>
      <c r="T17" s="28">
        <f t="shared" si="22"/>
        <v>7.5223012346474038E-4</v>
      </c>
    </row>
    <row r="18" spans="1:20" ht="11.25" customHeight="1" x14ac:dyDescent="0.25">
      <c r="A18" s="46" t="s">
        <v>108</v>
      </c>
      <c r="B18" s="43" t="s">
        <v>113</v>
      </c>
      <c r="C18" s="16">
        <v>48</v>
      </c>
      <c r="D18" s="8">
        <f t="shared" si="28"/>
        <v>1440</v>
      </c>
      <c r="E18" s="26">
        <v>1440</v>
      </c>
      <c r="F18" s="27">
        <v>4.1500000000000004</v>
      </c>
      <c r="G18" s="27">
        <f t="shared" si="1"/>
        <v>5976.0000000000009</v>
      </c>
      <c r="H18" s="28">
        <f t="shared" si="29"/>
        <v>1.7838600070735279E-3</v>
      </c>
      <c r="I18" s="7"/>
      <c r="J18" s="8">
        <f t="shared" si="13"/>
        <v>720</v>
      </c>
      <c r="K18" s="26">
        <f t="shared" si="14"/>
        <v>691.19999999999993</v>
      </c>
      <c r="L18" s="27">
        <f t="shared" si="15"/>
        <v>4.1500000000000004</v>
      </c>
      <c r="M18" s="27">
        <f t="shared" si="16"/>
        <v>2868.48</v>
      </c>
      <c r="N18" s="28">
        <f t="shared" si="17"/>
        <v>1.7838600070735268E-3</v>
      </c>
      <c r="O18" s="14"/>
      <c r="P18" s="8">
        <f t="shared" si="18"/>
        <v>768</v>
      </c>
      <c r="Q18" s="26">
        <f t="shared" si="19"/>
        <v>748.80000000000007</v>
      </c>
      <c r="R18" s="27">
        <f t="shared" si="20"/>
        <v>4.1500000000000004</v>
      </c>
      <c r="S18" s="27">
        <f t="shared" si="21"/>
        <v>3107.5200000000004</v>
      </c>
      <c r="T18" s="28">
        <f t="shared" si="22"/>
        <v>1.7838600070735275E-3</v>
      </c>
    </row>
    <row r="19" spans="1:20" ht="11.25" customHeight="1" x14ac:dyDescent="0.25">
      <c r="A19" s="46" t="s">
        <v>110</v>
      </c>
      <c r="B19" s="43" t="s">
        <v>114</v>
      </c>
      <c r="C19" s="16">
        <v>48</v>
      </c>
      <c r="D19" s="8">
        <f t="shared" si="28"/>
        <v>1440</v>
      </c>
      <c r="E19" s="26">
        <v>1440</v>
      </c>
      <c r="F19" s="27">
        <v>4.1500000000000004</v>
      </c>
      <c r="G19" s="27">
        <f t="shared" si="1"/>
        <v>5976.0000000000009</v>
      </c>
      <c r="H19" s="28">
        <f t="shared" si="29"/>
        <v>1.7838600070735279E-3</v>
      </c>
      <c r="I19" s="7"/>
      <c r="J19" s="8">
        <f t="shared" si="13"/>
        <v>720</v>
      </c>
      <c r="K19" s="26">
        <f t="shared" si="14"/>
        <v>691.19999999999993</v>
      </c>
      <c r="L19" s="27">
        <f t="shared" si="15"/>
        <v>4.1500000000000004</v>
      </c>
      <c r="M19" s="27">
        <f t="shared" si="16"/>
        <v>2868.48</v>
      </c>
      <c r="N19" s="28">
        <f t="shared" si="17"/>
        <v>1.7838600070735268E-3</v>
      </c>
      <c r="O19" s="14"/>
      <c r="P19" s="8">
        <f t="shared" si="18"/>
        <v>768</v>
      </c>
      <c r="Q19" s="26">
        <f t="shared" si="19"/>
        <v>748.80000000000007</v>
      </c>
      <c r="R19" s="27">
        <f t="shared" si="20"/>
        <v>4.1500000000000004</v>
      </c>
      <c r="S19" s="27">
        <f t="shared" si="21"/>
        <v>3107.5200000000004</v>
      </c>
      <c r="T19" s="28">
        <f t="shared" si="22"/>
        <v>1.7838600070735275E-3</v>
      </c>
    </row>
    <row r="20" spans="1:20" ht="11.25" customHeight="1" x14ac:dyDescent="0.25">
      <c r="A20" s="42" t="s">
        <v>109</v>
      </c>
      <c r="B20" s="43" t="s">
        <v>115</v>
      </c>
      <c r="C20" s="16">
        <v>48</v>
      </c>
      <c r="D20" s="8">
        <f t="shared" si="28"/>
        <v>1440</v>
      </c>
      <c r="E20" s="26">
        <v>1440</v>
      </c>
      <c r="F20" s="27">
        <v>4.1500000000000004</v>
      </c>
      <c r="G20" s="27">
        <f t="shared" si="1"/>
        <v>5976.0000000000009</v>
      </c>
      <c r="H20" s="28">
        <f t="shared" si="29"/>
        <v>1.7838600070735279E-3</v>
      </c>
      <c r="I20" s="7"/>
      <c r="J20" s="8">
        <f t="shared" si="13"/>
        <v>720</v>
      </c>
      <c r="K20" s="26">
        <f t="shared" si="14"/>
        <v>691.19999999999993</v>
      </c>
      <c r="L20" s="27">
        <f t="shared" si="15"/>
        <v>4.1500000000000004</v>
      </c>
      <c r="M20" s="27">
        <f t="shared" si="16"/>
        <v>2868.48</v>
      </c>
      <c r="N20" s="28">
        <f t="shared" si="17"/>
        <v>1.7838600070735268E-3</v>
      </c>
      <c r="O20" s="14"/>
      <c r="P20" s="8">
        <f t="shared" si="18"/>
        <v>768</v>
      </c>
      <c r="Q20" s="26">
        <f t="shared" si="19"/>
        <v>748.80000000000007</v>
      </c>
      <c r="R20" s="27">
        <f t="shared" si="20"/>
        <v>4.1500000000000004</v>
      </c>
      <c r="S20" s="27">
        <f t="shared" si="21"/>
        <v>3107.5200000000004</v>
      </c>
      <c r="T20" s="28">
        <f t="shared" si="22"/>
        <v>1.7838600070735275E-3</v>
      </c>
    </row>
    <row r="21" spans="1:20" ht="11.25" customHeight="1" x14ac:dyDescent="0.25">
      <c r="A21" s="42" t="s">
        <v>111</v>
      </c>
      <c r="B21" s="43" t="s">
        <v>116</v>
      </c>
      <c r="C21" s="16">
        <v>48</v>
      </c>
      <c r="D21" s="8">
        <f t="shared" si="23"/>
        <v>1680</v>
      </c>
      <c r="E21" s="26">
        <v>1680</v>
      </c>
      <c r="F21" s="27">
        <v>4.1500000000000004</v>
      </c>
      <c r="G21" s="27">
        <f t="shared" si="1"/>
        <v>6972.0000000000009</v>
      </c>
      <c r="H21" s="28">
        <f t="shared" si="24"/>
        <v>2.0811700082524489E-3</v>
      </c>
      <c r="I21" s="7"/>
      <c r="J21" s="8">
        <f t="shared" si="13"/>
        <v>816</v>
      </c>
      <c r="K21" s="26">
        <f t="shared" si="14"/>
        <v>806.4</v>
      </c>
      <c r="L21" s="27">
        <f t="shared" si="15"/>
        <v>4.1500000000000004</v>
      </c>
      <c r="M21" s="27">
        <f t="shared" si="16"/>
        <v>3346.5600000000004</v>
      </c>
      <c r="N21" s="28">
        <f t="shared" si="17"/>
        <v>2.081170008252448E-3</v>
      </c>
      <c r="O21" s="14"/>
      <c r="P21" s="8">
        <f t="shared" si="18"/>
        <v>912</v>
      </c>
      <c r="Q21" s="26">
        <f t="shared" si="19"/>
        <v>873.6</v>
      </c>
      <c r="R21" s="27">
        <f t="shared" si="20"/>
        <v>4.1500000000000004</v>
      </c>
      <c r="S21" s="27">
        <f t="shared" si="21"/>
        <v>3625.4400000000005</v>
      </c>
      <c r="T21" s="28">
        <f t="shared" si="22"/>
        <v>2.0811700082524489E-3</v>
      </c>
    </row>
    <row r="22" spans="1:20" ht="11.25" customHeight="1" x14ac:dyDescent="0.25">
      <c r="A22" s="46" t="s">
        <v>17</v>
      </c>
      <c r="B22" s="43" t="s">
        <v>22</v>
      </c>
      <c r="C22" s="16">
        <v>48</v>
      </c>
      <c r="D22" s="8">
        <f t="shared" si="23"/>
        <v>1008</v>
      </c>
      <c r="E22" s="26">
        <v>1008</v>
      </c>
      <c r="F22" s="27">
        <v>6.65</v>
      </c>
      <c r="G22" s="27">
        <f t="shared" si="1"/>
        <v>6703.2000000000007</v>
      </c>
      <c r="H22" s="28">
        <f t="shared" si="24"/>
        <v>2.0009321284162099E-3</v>
      </c>
      <c r="I22" s="7"/>
      <c r="J22" s="8">
        <f t="shared" si="13"/>
        <v>528</v>
      </c>
      <c r="K22" s="26">
        <f t="shared" si="14"/>
        <v>483.84</v>
      </c>
      <c r="L22" s="27">
        <f t="shared" si="15"/>
        <v>6.65</v>
      </c>
      <c r="M22" s="27">
        <f t="shared" si="16"/>
        <v>3217.5360000000001</v>
      </c>
      <c r="N22" s="28">
        <f t="shared" si="17"/>
        <v>2.0009321284162091E-3</v>
      </c>
      <c r="O22" s="14"/>
      <c r="P22" s="8">
        <f t="shared" si="18"/>
        <v>528</v>
      </c>
      <c r="Q22" s="26">
        <f t="shared" si="19"/>
        <v>524.16</v>
      </c>
      <c r="R22" s="27">
        <f t="shared" si="20"/>
        <v>6.65</v>
      </c>
      <c r="S22" s="27">
        <f t="shared" si="21"/>
        <v>3485.6639999999998</v>
      </c>
      <c r="T22" s="28">
        <f t="shared" si="22"/>
        <v>2.0009321284162095E-3</v>
      </c>
    </row>
    <row r="23" spans="1:20" x14ac:dyDescent="0.25">
      <c r="A23" s="46" t="s">
        <v>8</v>
      </c>
      <c r="B23" s="43" t="s">
        <v>26</v>
      </c>
      <c r="C23" s="16">
        <v>48</v>
      </c>
      <c r="D23" s="8">
        <f>IFERROR(ROUNDUP(E23/$C23,0)*$C23,"0")</f>
        <v>1008</v>
      </c>
      <c r="E23" s="26">
        <v>1008</v>
      </c>
      <c r="F23" s="27">
        <v>2.5</v>
      </c>
      <c r="G23" s="27">
        <f t="shared" si="1"/>
        <v>2520</v>
      </c>
      <c r="H23" s="28">
        <f>G23/$G$5</f>
        <v>7.5223012346474049E-4</v>
      </c>
      <c r="J23" s="8">
        <f t="shared" si="13"/>
        <v>528</v>
      </c>
      <c r="K23" s="26">
        <f t="shared" si="14"/>
        <v>483.84</v>
      </c>
      <c r="L23" s="27">
        <f t="shared" si="15"/>
        <v>2.5</v>
      </c>
      <c r="M23" s="27">
        <f t="shared" si="16"/>
        <v>1209.5999999999999</v>
      </c>
      <c r="N23" s="28">
        <f t="shared" si="17"/>
        <v>7.5223012346474017E-4</v>
      </c>
      <c r="O23" s="14"/>
      <c r="P23" s="8">
        <f t="shared" si="18"/>
        <v>528</v>
      </c>
      <c r="Q23" s="26">
        <f t="shared" si="19"/>
        <v>524.16</v>
      </c>
      <c r="R23" s="27">
        <f t="shared" si="20"/>
        <v>2.5</v>
      </c>
      <c r="S23" s="27">
        <f t="shared" si="21"/>
        <v>1310.3999999999999</v>
      </c>
      <c r="T23" s="28">
        <f t="shared" si="22"/>
        <v>7.5223012346474038E-4</v>
      </c>
    </row>
    <row r="24" spans="1:20" ht="11.25" customHeight="1" x14ac:dyDescent="0.25">
      <c r="A24" s="42" t="s">
        <v>9</v>
      </c>
      <c r="B24" s="43" t="s">
        <v>20</v>
      </c>
      <c r="C24" s="16">
        <v>120</v>
      </c>
      <c r="D24" s="8">
        <f>IFERROR(ROUNDUP(E24/$C24,0)*$C24,"0")</f>
        <v>3000</v>
      </c>
      <c r="E24" s="26">
        <v>3000</v>
      </c>
      <c r="F24" s="27">
        <v>4.1989147200000003</v>
      </c>
      <c r="G24" s="27">
        <f t="shared" si="1"/>
        <v>12596.74416</v>
      </c>
      <c r="H24" s="28">
        <f t="shared" si="24"/>
        <v>3.7601787360041863E-3</v>
      </c>
      <c r="I24" s="7"/>
      <c r="J24" s="8">
        <f t="shared" si="13"/>
        <v>1440</v>
      </c>
      <c r="K24" s="26">
        <f t="shared" si="14"/>
        <v>1440</v>
      </c>
      <c r="L24" s="27">
        <f t="shared" si="15"/>
        <v>4.1989147200000003</v>
      </c>
      <c r="M24" s="27">
        <f t="shared" si="16"/>
        <v>6046.4371968000005</v>
      </c>
      <c r="N24" s="28">
        <f t="shared" si="17"/>
        <v>3.760178736004185E-3</v>
      </c>
      <c r="O24" s="14"/>
      <c r="P24" s="8">
        <f t="shared" si="18"/>
        <v>1560</v>
      </c>
      <c r="Q24" s="26">
        <f t="shared" si="19"/>
        <v>1560</v>
      </c>
      <c r="R24" s="27">
        <f t="shared" si="20"/>
        <v>4.1989147200000003</v>
      </c>
      <c r="S24" s="27">
        <f t="shared" si="21"/>
        <v>6550.3069632000006</v>
      </c>
      <c r="T24" s="28">
        <f t="shared" si="22"/>
        <v>3.7601787360041863E-3</v>
      </c>
    </row>
    <row r="25" spans="1:20" ht="11.25" customHeight="1" x14ac:dyDescent="0.25">
      <c r="A25" s="46" t="s">
        <v>7</v>
      </c>
      <c r="B25" s="43" t="s">
        <v>27</v>
      </c>
      <c r="C25" s="16">
        <v>120</v>
      </c>
      <c r="D25" s="8">
        <f>IFERROR(ROUNDUP(E25/$C25,0)*$C25,"0")</f>
        <v>3000</v>
      </c>
      <c r="E25" s="26">
        <v>3000</v>
      </c>
      <c r="F25" s="27">
        <v>4.1989147200000003</v>
      </c>
      <c r="G25" s="27">
        <f t="shared" si="1"/>
        <v>12596.74416</v>
      </c>
      <c r="H25" s="28">
        <f>G25/$G$5</f>
        <v>3.7601787360041863E-3</v>
      </c>
      <c r="I25" s="7"/>
      <c r="J25" s="8">
        <f t="shared" si="13"/>
        <v>1440</v>
      </c>
      <c r="K25" s="26">
        <f t="shared" si="14"/>
        <v>1440</v>
      </c>
      <c r="L25" s="27">
        <f t="shared" si="15"/>
        <v>4.1989147200000003</v>
      </c>
      <c r="M25" s="27">
        <f t="shared" si="16"/>
        <v>6046.4371968000005</v>
      </c>
      <c r="N25" s="28">
        <f t="shared" si="17"/>
        <v>3.760178736004185E-3</v>
      </c>
      <c r="O25" s="14"/>
      <c r="P25" s="8">
        <f t="shared" si="18"/>
        <v>1560</v>
      </c>
      <c r="Q25" s="26">
        <f t="shared" si="19"/>
        <v>1560</v>
      </c>
      <c r="R25" s="27">
        <f t="shared" si="20"/>
        <v>4.1989147200000003</v>
      </c>
      <c r="S25" s="27">
        <f t="shared" si="21"/>
        <v>6550.3069632000006</v>
      </c>
      <c r="T25" s="28">
        <f t="shared" si="22"/>
        <v>3.7601787360041863E-3</v>
      </c>
    </row>
    <row r="26" spans="1:20" ht="11.25" customHeight="1" x14ac:dyDescent="0.25">
      <c r="A26" s="46" t="s">
        <v>132</v>
      </c>
      <c r="B26" s="43" t="s">
        <v>133</v>
      </c>
      <c r="C26" s="16">
        <v>48</v>
      </c>
      <c r="D26" s="8">
        <f t="shared" si="23"/>
        <v>1200</v>
      </c>
      <c r="E26" s="26">
        <v>1200</v>
      </c>
      <c r="F26" s="27">
        <v>6</v>
      </c>
      <c r="G26" s="27">
        <f t="shared" si="1"/>
        <v>7200</v>
      </c>
      <c r="H26" s="28">
        <f t="shared" si="24"/>
        <v>2.1492289241849729E-3</v>
      </c>
      <c r="I26" s="7"/>
      <c r="J26" s="8">
        <f t="shared" si="13"/>
        <v>576</v>
      </c>
      <c r="K26" s="26">
        <f t="shared" si="14"/>
        <v>576</v>
      </c>
      <c r="L26" s="27">
        <f t="shared" si="15"/>
        <v>6</v>
      </c>
      <c r="M26" s="27">
        <f t="shared" si="16"/>
        <v>3456</v>
      </c>
      <c r="N26" s="28">
        <f t="shared" si="17"/>
        <v>2.149228924184972E-3</v>
      </c>
      <c r="O26" s="14"/>
      <c r="P26" s="8">
        <f t="shared" si="18"/>
        <v>624</v>
      </c>
      <c r="Q26" s="26">
        <f t="shared" si="19"/>
        <v>624</v>
      </c>
      <c r="R26" s="27">
        <f t="shared" si="20"/>
        <v>6</v>
      </c>
      <c r="S26" s="27">
        <f t="shared" si="21"/>
        <v>3744</v>
      </c>
      <c r="T26" s="28">
        <f t="shared" si="22"/>
        <v>2.1492289241849729E-3</v>
      </c>
    </row>
    <row r="27" spans="1:20" x14ac:dyDescent="0.25">
      <c r="A27" s="46" t="s">
        <v>134</v>
      </c>
      <c r="B27" s="43" t="s">
        <v>135</v>
      </c>
      <c r="C27" s="16">
        <v>48</v>
      </c>
      <c r="D27" s="8">
        <f t="shared" si="23"/>
        <v>1200</v>
      </c>
      <c r="E27" s="26">
        <v>1200</v>
      </c>
      <c r="F27" s="27">
        <v>6</v>
      </c>
      <c r="G27" s="27">
        <f t="shared" si="1"/>
        <v>7200</v>
      </c>
      <c r="H27" s="28">
        <f t="shared" si="24"/>
        <v>2.1492289241849729E-3</v>
      </c>
      <c r="J27" s="8">
        <f t="shared" si="13"/>
        <v>576</v>
      </c>
      <c r="K27" s="26">
        <f t="shared" si="14"/>
        <v>576</v>
      </c>
      <c r="L27" s="27">
        <f t="shared" si="15"/>
        <v>6</v>
      </c>
      <c r="M27" s="27">
        <f t="shared" si="16"/>
        <v>3456</v>
      </c>
      <c r="N27" s="28">
        <f t="shared" si="17"/>
        <v>2.149228924184972E-3</v>
      </c>
      <c r="O27" s="14"/>
      <c r="P27" s="8">
        <f t="shared" si="18"/>
        <v>624</v>
      </c>
      <c r="Q27" s="26">
        <f t="shared" si="19"/>
        <v>624</v>
      </c>
      <c r="R27" s="27">
        <f t="shared" si="20"/>
        <v>6</v>
      </c>
      <c r="S27" s="27">
        <f t="shared" si="21"/>
        <v>3744</v>
      </c>
      <c r="T27" s="28">
        <f t="shared" si="22"/>
        <v>2.1492289241849729E-3</v>
      </c>
    </row>
    <row r="28" spans="1:20" x14ac:dyDescent="0.25">
      <c r="A28" s="42" t="s">
        <v>16</v>
      </c>
      <c r="B28" s="43" t="s">
        <v>28</v>
      </c>
      <c r="C28" s="16">
        <v>48</v>
      </c>
      <c r="D28" s="8">
        <f t="shared" si="23"/>
        <v>2016</v>
      </c>
      <c r="E28" s="26">
        <v>2016</v>
      </c>
      <c r="F28" s="27">
        <v>16</v>
      </c>
      <c r="G28" s="27">
        <f t="shared" si="1"/>
        <v>32256</v>
      </c>
      <c r="H28" s="28">
        <f t="shared" si="24"/>
        <v>9.6285455803486793E-3</v>
      </c>
      <c r="J28" s="8">
        <f t="shared" si="13"/>
        <v>1008</v>
      </c>
      <c r="K28" s="26">
        <f t="shared" si="14"/>
        <v>967.68</v>
      </c>
      <c r="L28" s="27">
        <f t="shared" si="15"/>
        <v>16</v>
      </c>
      <c r="M28" s="27">
        <f t="shared" si="16"/>
        <v>15482.88</v>
      </c>
      <c r="N28" s="28">
        <f t="shared" si="17"/>
        <v>9.6285455803486741E-3</v>
      </c>
      <c r="O28" s="14"/>
      <c r="P28" s="8">
        <f t="shared" si="18"/>
        <v>1056</v>
      </c>
      <c r="Q28" s="26">
        <f t="shared" si="19"/>
        <v>1048.32</v>
      </c>
      <c r="R28" s="27">
        <f t="shared" si="20"/>
        <v>16</v>
      </c>
      <c r="S28" s="27">
        <f t="shared" si="21"/>
        <v>16773.12</v>
      </c>
      <c r="T28" s="28">
        <f t="shared" si="22"/>
        <v>9.6285455803486776E-3</v>
      </c>
    </row>
    <row r="29" spans="1:20" x14ac:dyDescent="0.25">
      <c r="A29" s="42" t="s">
        <v>73</v>
      </c>
      <c r="B29" s="43" t="s">
        <v>74</v>
      </c>
      <c r="C29" s="16">
        <v>48</v>
      </c>
      <c r="D29" s="8">
        <f t="shared" si="23"/>
        <v>1584</v>
      </c>
      <c r="E29" s="26">
        <v>1584</v>
      </c>
      <c r="F29" s="27">
        <v>6.3</v>
      </c>
      <c r="G29" s="27">
        <f t="shared" si="1"/>
        <v>9979.1999999999989</v>
      </c>
      <c r="H29" s="28">
        <f t="shared" si="24"/>
        <v>2.9788312889203724E-3</v>
      </c>
      <c r="J29" s="8">
        <f t="shared" si="13"/>
        <v>768</v>
      </c>
      <c r="K29" s="26">
        <f>E29*$N$2</f>
        <v>760.31999999999994</v>
      </c>
      <c r="L29" s="27">
        <f t="shared" si="15"/>
        <v>6.3</v>
      </c>
      <c r="M29" s="27">
        <f t="shared" si="16"/>
        <v>4790.0159999999996</v>
      </c>
      <c r="N29" s="28">
        <f t="shared" si="17"/>
        <v>2.9788312889203711E-3</v>
      </c>
      <c r="O29" s="14"/>
      <c r="P29" s="8">
        <f t="shared" si="18"/>
        <v>864</v>
      </c>
      <c r="Q29" s="26">
        <f t="shared" si="19"/>
        <v>823.68000000000006</v>
      </c>
      <c r="R29" s="27">
        <f t="shared" si="20"/>
        <v>6.3</v>
      </c>
      <c r="S29" s="27">
        <f t="shared" si="21"/>
        <v>5189.1840000000002</v>
      </c>
      <c r="T29" s="28">
        <f t="shared" si="22"/>
        <v>2.9788312889203724E-3</v>
      </c>
    </row>
    <row r="30" spans="1:20" x14ac:dyDescent="0.25">
      <c r="A30" s="46" t="s">
        <v>75</v>
      </c>
      <c r="B30" s="43" t="s">
        <v>76</v>
      </c>
      <c r="C30" s="16">
        <v>48</v>
      </c>
      <c r="D30" s="8">
        <f>IFERROR(ROUNDUP(E30/$C30,0)*$C30,"0")</f>
        <v>1008</v>
      </c>
      <c r="E30" s="26">
        <v>1008</v>
      </c>
      <c r="F30" s="27">
        <v>6.63</v>
      </c>
      <c r="G30" s="27">
        <f t="shared" si="1"/>
        <v>6683.04</v>
      </c>
      <c r="H30" s="28">
        <f>G30/$G$5</f>
        <v>1.994914287428492E-3</v>
      </c>
      <c r="J30" s="8">
        <f t="shared" si="13"/>
        <v>528</v>
      </c>
      <c r="K30" s="26">
        <f t="shared" si="14"/>
        <v>483.84</v>
      </c>
      <c r="L30" s="27">
        <f t="shared" si="15"/>
        <v>6.63</v>
      </c>
      <c r="M30" s="27">
        <f t="shared" si="16"/>
        <v>3207.8591999999999</v>
      </c>
      <c r="N30" s="28">
        <f t="shared" si="17"/>
        <v>1.9949142874284907E-3</v>
      </c>
      <c r="O30" s="14"/>
      <c r="P30" s="8">
        <f t="shared" si="18"/>
        <v>528</v>
      </c>
      <c r="Q30" s="26">
        <f t="shared" si="19"/>
        <v>524.16</v>
      </c>
      <c r="R30" s="27">
        <f t="shared" si="20"/>
        <v>6.63</v>
      </c>
      <c r="S30" s="27">
        <f t="shared" si="21"/>
        <v>3475.1807999999996</v>
      </c>
      <c r="T30" s="28">
        <f t="shared" si="22"/>
        <v>1.9949142874284916E-3</v>
      </c>
    </row>
    <row r="31" spans="1:20" x14ac:dyDescent="0.15">
      <c r="A31" s="42" t="s">
        <v>77</v>
      </c>
      <c r="B31" s="45" t="s">
        <v>78</v>
      </c>
      <c r="C31" s="16">
        <v>48</v>
      </c>
      <c r="D31" s="8">
        <f t="shared" ref="D31:D33" si="30">IFERROR(ROUNDUP(E31/$C31,0)*$C31,"0")</f>
        <v>1824</v>
      </c>
      <c r="E31" s="26">
        <v>1824</v>
      </c>
      <c r="F31" s="27">
        <v>6.66</v>
      </c>
      <c r="G31" s="27">
        <f t="shared" si="1"/>
        <v>12147.84</v>
      </c>
      <c r="H31" s="28">
        <f t="shared" ref="H31:H33" si="31">G31/$G$5</f>
        <v>3.6261790408848864E-3</v>
      </c>
      <c r="J31" s="8">
        <f t="shared" si="13"/>
        <v>912</v>
      </c>
      <c r="K31" s="26">
        <f t="shared" si="14"/>
        <v>875.52</v>
      </c>
      <c r="L31" s="27">
        <f t="shared" si="15"/>
        <v>6.66</v>
      </c>
      <c r="M31" s="27">
        <f t="shared" si="16"/>
        <v>5830.9632000000001</v>
      </c>
      <c r="N31" s="28">
        <f t="shared" si="17"/>
        <v>3.6261790408848847E-3</v>
      </c>
      <c r="O31" s="14"/>
      <c r="P31" s="8">
        <f t="shared" si="18"/>
        <v>960</v>
      </c>
      <c r="Q31" s="26">
        <f t="shared" si="19"/>
        <v>948.48</v>
      </c>
      <c r="R31" s="27">
        <f t="shared" si="20"/>
        <v>6.66</v>
      </c>
      <c r="S31" s="27">
        <f t="shared" si="21"/>
        <v>6316.8768</v>
      </c>
      <c r="T31" s="28">
        <f t="shared" si="22"/>
        <v>3.626179040884886E-3</v>
      </c>
    </row>
    <row r="32" spans="1:20" x14ac:dyDescent="0.15">
      <c r="A32" s="42" t="s">
        <v>138</v>
      </c>
      <c r="B32" s="45" t="s">
        <v>139</v>
      </c>
      <c r="C32" s="16">
        <v>50</v>
      </c>
      <c r="D32" s="8">
        <f t="shared" si="30"/>
        <v>2000</v>
      </c>
      <c r="E32" s="26">
        <v>2000</v>
      </c>
      <c r="F32" s="27">
        <v>10.99</v>
      </c>
      <c r="G32" s="27">
        <f t="shared" si="1"/>
        <v>21980</v>
      </c>
      <c r="H32" s="28">
        <f t="shared" si="31"/>
        <v>6.5611182991091258E-3</v>
      </c>
      <c r="J32" s="8">
        <f t="shared" si="13"/>
        <v>1000</v>
      </c>
      <c r="K32" s="26">
        <f t="shared" si="14"/>
        <v>960</v>
      </c>
      <c r="L32" s="27">
        <f t="shared" si="15"/>
        <v>10.99</v>
      </c>
      <c r="M32" s="27">
        <f t="shared" si="16"/>
        <v>10550.4</v>
      </c>
      <c r="N32" s="28">
        <f t="shared" si="17"/>
        <v>6.5611182991091224E-3</v>
      </c>
      <c r="O32" s="14"/>
      <c r="P32" s="8">
        <f t="shared" si="18"/>
        <v>1050</v>
      </c>
      <c r="Q32" s="26">
        <f t="shared" si="19"/>
        <v>1040</v>
      </c>
      <c r="R32" s="27">
        <f t="shared" si="20"/>
        <v>10.99</v>
      </c>
      <c r="S32" s="27">
        <f t="shared" si="21"/>
        <v>11429.6</v>
      </c>
      <c r="T32" s="28">
        <f t="shared" si="22"/>
        <v>6.561118299109125E-3</v>
      </c>
    </row>
    <row r="33" spans="1:20" x14ac:dyDescent="0.15">
      <c r="A33" s="42" t="s">
        <v>140</v>
      </c>
      <c r="B33" s="45" t="s">
        <v>141</v>
      </c>
      <c r="C33" s="16">
        <v>50</v>
      </c>
      <c r="D33" s="8">
        <f t="shared" si="30"/>
        <v>500</v>
      </c>
      <c r="E33" s="26">
        <v>500</v>
      </c>
      <c r="F33" s="27">
        <v>25.99</v>
      </c>
      <c r="G33" s="27">
        <f t="shared" si="1"/>
        <v>12995</v>
      </c>
      <c r="H33" s="28">
        <f t="shared" si="31"/>
        <v>3.8790597041366282E-3</v>
      </c>
      <c r="J33" s="8">
        <f t="shared" si="13"/>
        <v>250</v>
      </c>
      <c r="K33" s="26">
        <f t="shared" si="14"/>
        <v>240</v>
      </c>
      <c r="L33" s="27">
        <f t="shared" si="15"/>
        <v>25.99</v>
      </c>
      <c r="M33" s="27">
        <f t="shared" si="16"/>
        <v>6237.5999999999995</v>
      </c>
      <c r="N33" s="28">
        <f t="shared" si="17"/>
        <v>3.879059704136626E-3</v>
      </c>
      <c r="O33" s="14"/>
      <c r="P33" s="8">
        <f t="shared" si="18"/>
        <v>300</v>
      </c>
      <c r="Q33" s="26">
        <f t="shared" si="19"/>
        <v>260</v>
      </c>
      <c r="R33" s="27">
        <f t="shared" si="20"/>
        <v>25.99</v>
      </c>
      <c r="S33" s="27">
        <f t="shared" si="21"/>
        <v>6757.4</v>
      </c>
      <c r="T33" s="28">
        <f t="shared" si="22"/>
        <v>3.8790597041366277E-3</v>
      </c>
    </row>
    <row r="34" spans="1:20" x14ac:dyDescent="0.15">
      <c r="A34" s="42" t="s">
        <v>31</v>
      </c>
      <c r="B34" s="45" t="s">
        <v>32</v>
      </c>
      <c r="C34" s="16">
        <v>50</v>
      </c>
      <c r="D34" s="8">
        <f t="shared" ref="D34" si="32">IFERROR(ROUNDUP(E34/$C34,0)*$C34,"0")</f>
        <v>2000</v>
      </c>
      <c r="E34" s="26">
        <v>2000</v>
      </c>
      <c r="F34" s="27">
        <v>19.989999999999998</v>
      </c>
      <c r="G34" s="27">
        <f t="shared" si="1"/>
        <v>39980</v>
      </c>
      <c r="H34" s="28">
        <f t="shared" si="24"/>
        <v>1.1934190609571559E-2</v>
      </c>
      <c r="J34" s="8">
        <f t="shared" si="13"/>
        <v>1000</v>
      </c>
      <c r="K34" s="26">
        <f t="shared" si="14"/>
        <v>960</v>
      </c>
      <c r="L34" s="27">
        <f t="shared" si="15"/>
        <v>19.989999999999998</v>
      </c>
      <c r="M34" s="27">
        <f t="shared" si="16"/>
        <v>19190.399999999998</v>
      </c>
      <c r="N34" s="28">
        <f t="shared" si="17"/>
        <v>1.1934190609571552E-2</v>
      </c>
      <c r="O34" s="14"/>
      <c r="P34" s="8">
        <f t="shared" si="18"/>
        <v>1050</v>
      </c>
      <c r="Q34" s="26">
        <f t="shared" si="19"/>
        <v>1040</v>
      </c>
      <c r="R34" s="27">
        <f t="shared" si="20"/>
        <v>19.989999999999998</v>
      </c>
      <c r="S34" s="27">
        <f t="shared" si="21"/>
        <v>20789.599999999999</v>
      </c>
      <c r="T34" s="28">
        <f t="shared" si="22"/>
        <v>1.1934190609571555E-2</v>
      </c>
    </row>
    <row r="35" spans="1:20" s="85" customFormat="1" x14ac:dyDescent="0.15">
      <c r="A35" s="42" t="s">
        <v>143</v>
      </c>
      <c r="B35" s="45" t="s">
        <v>142</v>
      </c>
      <c r="C35" s="16">
        <v>50</v>
      </c>
      <c r="D35" s="81">
        <f t="shared" ref="D35:D41" si="33">IFERROR(ROUNDUP(E35/$C35,0)*$C35,"0")</f>
        <v>500</v>
      </c>
      <c r="E35" s="82">
        <v>500</v>
      </c>
      <c r="F35" s="83">
        <v>29.99</v>
      </c>
      <c r="G35" s="27">
        <f t="shared" si="1"/>
        <v>14995</v>
      </c>
      <c r="H35" s="84">
        <f t="shared" ref="H35:H41" si="34">G35/$G$5</f>
        <v>4.4760677386324541E-3</v>
      </c>
      <c r="J35" s="8">
        <f t="shared" si="13"/>
        <v>250</v>
      </c>
      <c r="K35" s="26">
        <f t="shared" si="14"/>
        <v>240</v>
      </c>
      <c r="L35" s="27">
        <f t="shared" si="15"/>
        <v>29.99</v>
      </c>
      <c r="M35" s="27">
        <f t="shared" si="16"/>
        <v>7197.5999999999995</v>
      </c>
      <c r="N35" s="28">
        <f t="shared" si="17"/>
        <v>4.4760677386324514E-3</v>
      </c>
      <c r="O35" s="14"/>
      <c r="P35" s="8">
        <f t="shared" si="18"/>
        <v>300</v>
      </c>
      <c r="Q35" s="26">
        <f t="shared" si="19"/>
        <v>260</v>
      </c>
      <c r="R35" s="27">
        <f t="shared" si="20"/>
        <v>29.99</v>
      </c>
      <c r="S35" s="27">
        <f t="shared" si="21"/>
        <v>7797.4</v>
      </c>
      <c r="T35" s="28">
        <f t="shared" si="22"/>
        <v>4.4760677386324532E-3</v>
      </c>
    </row>
    <row r="36" spans="1:20" x14ac:dyDescent="0.25">
      <c r="A36" s="42" t="s">
        <v>79</v>
      </c>
      <c r="B36" s="43" t="s">
        <v>80</v>
      </c>
      <c r="C36" s="16">
        <v>24</v>
      </c>
      <c r="D36" s="8">
        <f t="shared" si="33"/>
        <v>10008</v>
      </c>
      <c r="E36" s="26">
        <v>10000</v>
      </c>
      <c r="F36" s="27">
        <v>4.5</v>
      </c>
      <c r="G36" s="27">
        <f t="shared" si="1"/>
        <v>45000</v>
      </c>
      <c r="H36" s="28">
        <f t="shared" si="34"/>
        <v>1.3432680776156081E-2</v>
      </c>
      <c r="J36" s="8">
        <f t="shared" si="13"/>
        <v>4800</v>
      </c>
      <c r="K36" s="26">
        <f t="shared" si="14"/>
        <v>4800</v>
      </c>
      <c r="L36" s="27">
        <f t="shared" si="15"/>
        <v>4.5</v>
      </c>
      <c r="M36" s="27">
        <f t="shared" si="16"/>
        <v>21600</v>
      </c>
      <c r="N36" s="28">
        <f t="shared" si="17"/>
        <v>1.3432680776156074E-2</v>
      </c>
      <c r="O36" s="14"/>
      <c r="P36" s="8">
        <f t="shared" si="18"/>
        <v>5208</v>
      </c>
      <c r="Q36" s="26">
        <f t="shared" si="19"/>
        <v>5200</v>
      </c>
      <c r="R36" s="27">
        <f t="shared" si="20"/>
        <v>4.5</v>
      </c>
      <c r="S36" s="27">
        <f t="shared" si="21"/>
        <v>23400</v>
      </c>
      <c r="T36" s="28">
        <f t="shared" si="22"/>
        <v>1.3432680776156079E-2</v>
      </c>
    </row>
    <row r="37" spans="1:20" x14ac:dyDescent="0.15">
      <c r="A37" s="42" t="s">
        <v>81</v>
      </c>
      <c r="B37" s="45" t="s">
        <v>82</v>
      </c>
      <c r="C37" s="16">
        <v>24</v>
      </c>
      <c r="D37" s="8">
        <f t="shared" si="33"/>
        <v>11016</v>
      </c>
      <c r="E37" s="26">
        <v>11000</v>
      </c>
      <c r="F37" s="27">
        <v>4.5</v>
      </c>
      <c r="G37" s="27">
        <f t="shared" si="1"/>
        <v>49500</v>
      </c>
      <c r="H37" s="28">
        <f t="shared" si="34"/>
        <v>1.4775948853771689E-2</v>
      </c>
      <c r="J37" s="8">
        <f t="shared" si="13"/>
        <v>5280</v>
      </c>
      <c r="K37" s="26">
        <f t="shared" si="14"/>
        <v>5280</v>
      </c>
      <c r="L37" s="27">
        <f t="shared" si="15"/>
        <v>4.5</v>
      </c>
      <c r="M37" s="27">
        <f t="shared" si="16"/>
        <v>23760</v>
      </c>
      <c r="N37" s="28">
        <f t="shared" si="17"/>
        <v>1.4775948853771682E-2</v>
      </c>
      <c r="O37" s="14"/>
      <c r="P37" s="8">
        <f t="shared" si="18"/>
        <v>5736</v>
      </c>
      <c r="Q37" s="26">
        <f t="shared" si="19"/>
        <v>5720</v>
      </c>
      <c r="R37" s="27">
        <f t="shared" si="20"/>
        <v>4.5</v>
      </c>
      <c r="S37" s="27">
        <f t="shared" si="21"/>
        <v>25740</v>
      </c>
      <c r="T37" s="28">
        <f t="shared" si="22"/>
        <v>1.4775948853771688E-2</v>
      </c>
    </row>
    <row r="38" spans="1:20" x14ac:dyDescent="0.15">
      <c r="A38" s="42" t="s">
        <v>83</v>
      </c>
      <c r="B38" s="45" t="s">
        <v>84</v>
      </c>
      <c r="C38" s="16">
        <v>24</v>
      </c>
      <c r="D38" s="8">
        <f t="shared" si="33"/>
        <v>12000</v>
      </c>
      <c r="E38" s="26">
        <v>12000</v>
      </c>
      <c r="F38" s="27">
        <v>4.5</v>
      </c>
      <c r="G38" s="27">
        <f t="shared" si="1"/>
        <v>54000</v>
      </c>
      <c r="H38" s="28">
        <f t="shared" si="34"/>
        <v>1.6119216931387296E-2</v>
      </c>
      <c r="J38" s="8">
        <f t="shared" si="13"/>
        <v>5760</v>
      </c>
      <c r="K38" s="26">
        <f t="shared" si="14"/>
        <v>5760</v>
      </c>
      <c r="L38" s="27">
        <f t="shared" si="15"/>
        <v>4.5</v>
      </c>
      <c r="M38" s="27">
        <f t="shared" si="16"/>
        <v>25920</v>
      </c>
      <c r="N38" s="28">
        <f t="shared" si="17"/>
        <v>1.6119216931387289E-2</v>
      </c>
      <c r="O38" s="14"/>
      <c r="P38" s="8">
        <f t="shared" si="18"/>
        <v>6240</v>
      </c>
      <c r="Q38" s="26">
        <f t="shared" si="19"/>
        <v>6240</v>
      </c>
      <c r="R38" s="27">
        <f t="shared" si="20"/>
        <v>4.5</v>
      </c>
      <c r="S38" s="27">
        <f t="shared" si="21"/>
        <v>28080</v>
      </c>
      <c r="T38" s="28">
        <f t="shared" si="22"/>
        <v>1.6119216931387296E-2</v>
      </c>
    </row>
    <row r="39" spans="1:20" x14ac:dyDescent="0.15">
      <c r="A39" s="42" t="s">
        <v>85</v>
      </c>
      <c r="B39" s="45" t="s">
        <v>86</v>
      </c>
      <c r="C39" s="16">
        <v>24</v>
      </c>
      <c r="D39" s="8">
        <f t="shared" si="33"/>
        <v>12000</v>
      </c>
      <c r="E39" s="26">
        <v>12000</v>
      </c>
      <c r="F39" s="27">
        <v>4.5</v>
      </c>
      <c r="G39" s="27">
        <f t="shared" si="1"/>
        <v>54000</v>
      </c>
      <c r="H39" s="28">
        <f t="shared" si="34"/>
        <v>1.6119216931387296E-2</v>
      </c>
      <c r="J39" s="8">
        <f t="shared" si="13"/>
        <v>5760</v>
      </c>
      <c r="K39" s="26">
        <f t="shared" si="14"/>
        <v>5760</v>
      </c>
      <c r="L39" s="27">
        <f t="shared" si="15"/>
        <v>4.5</v>
      </c>
      <c r="M39" s="27">
        <f t="shared" si="16"/>
        <v>25920</v>
      </c>
      <c r="N39" s="28">
        <f t="shared" si="17"/>
        <v>1.6119216931387289E-2</v>
      </c>
      <c r="O39" s="14"/>
      <c r="P39" s="8">
        <f t="shared" si="18"/>
        <v>6240</v>
      </c>
      <c r="Q39" s="26">
        <f t="shared" si="19"/>
        <v>6240</v>
      </c>
      <c r="R39" s="27">
        <f t="shared" si="20"/>
        <v>4.5</v>
      </c>
      <c r="S39" s="27">
        <f t="shared" si="21"/>
        <v>28080</v>
      </c>
      <c r="T39" s="28">
        <f t="shared" si="22"/>
        <v>1.6119216931387296E-2</v>
      </c>
    </row>
    <row r="40" spans="1:20" x14ac:dyDescent="0.15">
      <c r="A40" s="42" t="s">
        <v>87</v>
      </c>
      <c r="B40" s="45" t="s">
        <v>88</v>
      </c>
      <c r="C40" s="16">
        <v>24</v>
      </c>
      <c r="D40" s="8">
        <f t="shared" si="33"/>
        <v>12000</v>
      </c>
      <c r="E40" s="26">
        <v>12000</v>
      </c>
      <c r="F40" s="27">
        <v>4.5</v>
      </c>
      <c r="G40" s="27">
        <f t="shared" si="1"/>
        <v>54000</v>
      </c>
      <c r="H40" s="28">
        <f t="shared" si="34"/>
        <v>1.6119216931387296E-2</v>
      </c>
      <c r="J40" s="8">
        <f t="shared" si="13"/>
        <v>5760</v>
      </c>
      <c r="K40" s="26">
        <f t="shared" si="14"/>
        <v>5760</v>
      </c>
      <c r="L40" s="27">
        <f t="shared" si="15"/>
        <v>4.5</v>
      </c>
      <c r="M40" s="27">
        <f t="shared" si="16"/>
        <v>25920</v>
      </c>
      <c r="N40" s="28">
        <f t="shared" si="17"/>
        <v>1.6119216931387289E-2</v>
      </c>
      <c r="O40" s="14"/>
      <c r="P40" s="8">
        <f t="shared" si="18"/>
        <v>6240</v>
      </c>
      <c r="Q40" s="26">
        <f t="shared" si="19"/>
        <v>6240</v>
      </c>
      <c r="R40" s="27">
        <f t="shared" si="20"/>
        <v>4.5</v>
      </c>
      <c r="S40" s="27">
        <f t="shared" si="21"/>
        <v>28080</v>
      </c>
      <c r="T40" s="28">
        <f t="shared" si="22"/>
        <v>1.6119216931387296E-2</v>
      </c>
    </row>
    <row r="41" spans="1:20" x14ac:dyDescent="0.15">
      <c r="A41" s="42" t="s">
        <v>89</v>
      </c>
      <c r="B41" s="45" t="s">
        <v>90</v>
      </c>
      <c r="C41" s="16">
        <v>24</v>
      </c>
      <c r="D41" s="8">
        <f t="shared" si="33"/>
        <v>12000</v>
      </c>
      <c r="E41" s="26">
        <v>12000</v>
      </c>
      <c r="F41" s="27">
        <v>4.5</v>
      </c>
      <c r="G41" s="27">
        <f t="shared" si="1"/>
        <v>54000</v>
      </c>
      <c r="H41" s="28">
        <f t="shared" si="34"/>
        <v>1.6119216931387296E-2</v>
      </c>
      <c r="J41" s="8">
        <f t="shared" si="13"/>
        <v>5760</v>
      </c>
      <c r="K41" s="26">
        <f t="shared" si="14"/>
        <v>5760</v>
      </c>
      <c r="L41" s="27">
        <f t="shared" si="15"/>
        <v>4.5</v>
      </c>
      <c r="M41" s="27">
        <f t="shared" si="16"/>
        <v>25920</v>
      </c>
      <c r="N41" s="28">
        <f t="shared" si="17"/>
        <v>1.6119216931387289E-2</v>
      </c>
      <c r="O41" s="14"/>
      <c r="P41" s="8">
        <f t="shared" si="18"/>
        <v>6240</v>
      </c>
      <c r="Q41" s="26">
        <f t="shared" si="19"/>
        <v>6240</v>
      </c>
      <c r="R41" s="27">
        <f t="shared" si="20"/>
        <v>4.5</v>
      </c>
      <c r="S41" s="27">
        <f t="shared" si="21"/>
        <v>28080</v>
      </c>
      <c r="T41" s="28">
        <f t="shared" si="22"/>
        <v>1.6119216931387296E-2</v>
      </c>
    </row>
    <row r="42" spans="1:20" x14ac:dyDescent="0.15">
      <c r="A42" s="42" t="s">
        <v>91</v>
      </c>
      <c r="B42" s="73" t="s">
        <v>92</v>
      </c>
      <c r="C42" s="16">
        <v>24</v>
      </c>
      <c r="D42" s="8">
        <f t="shared" ref="D42:D49" si="35">IFERROR(ROUNDUP(E42/$C42,0)*$C42,"0")</f>
        <v>10008</v>
      </c>
      <c r="E42" s="26">
        <v>10000</v>
      </c>
      <c r="F42" s="27">
        <v>4.5</v>
      </c>
      <c r="G42" s="27">
        <f t="shared" si="1"/>
        <v>45000</v>
      </c>
      <c r="H42" s="28">
        <f t="shared" ref="H42:H49" si="36">G42/$G$5</f>
        <v>1.3432680776156081E-2</v>
      </c>
      <c r="J42" s="8">
        <f t="shared" si="13"/>
        <v>4800</v>
      </c>
      <c r="K42" s="26">
        <f t="shared" si="14"/>
        <v>4800</v>
      </c>
      <c r="L42" s="27">
        <f t="shared" si="15"/>
        <v>4.5</v>
      </c>
      <c r="M42" s="27">
        <f t="shared" si="16"/>
        <v>21600</v>
      </c>
      <c r="N42" s="28">
        <f t="shared" si="17"/>
        <v>1.3432680776156074E-2</v>
      </c>
      <c r="O42" s="14"/>
      <c r="P42" s="8">
        <f t="shared" si="18"/>
        <v>5208</v>
      </c>
      <c r="Q42" s="26">
        <f t="shared" si="19"/>
        <v>5200</v>
      </c>
      <c r="R42" s="27">
        <f t="shared" si="20"/>
        <v>4.5</v>
      </c>
      <c r="S42" s="27">
        <f t="shared" si="21"/>
        <v>23400</v>
      </c>
      <c r="T42" s="28">
        <f t="shared" si="22"/>
        <v>1.3432680776156079E-2</v>
      </c>
    </row>
    <row r="43" spans="1:20" x14ac:dyDescent="0.15">
      <c r="A43" s="42" t="s">
        <v>37</v>
      </c>
      <c r="B43" s="45" t="s">
        <v>41</v>
      </c>
      <c r="C43" s="16">
        <v>100</v>
      </c>
      <c r="D43" s="8">
        <f t="shared" si="35"/>
        <v>2800</v>
      </c>
      <c r="E43" s="26">
        <v>2800</v>
      </c>
      <c r="F43" s="27">
        <v>6.76</v>
      </c>
      <c r="G43" s="27">
        <f t="shared" si="1"/>
        <v>18928</v>
      </c>
      <c r="H43" s="28">
        <f t="shared" si="36"/>
        <v>5.6500840384684954E-3</v>
      </c>
      <c r="J43" s="8">
        <f t="shared" si="13"/>
        <v>1400</v>
      </c>
      <c r="K43" s="26">
        <f t="shared" si="14"/>
        <v>1344</v>
      </c>
      <c r="L43" s="27">
        <f t="shared" si="15"/>
        <v>6.76</v>
      </c>
      <c r="M43" s="27">
        <f t="shared" si="16"/>
        <v>9085.44</v>
      </c>
      <c r="N43" s="28">
        <f t="shared" si="17"/>
        <v>5.6500840384684937E-3</v>
      </c>
      <c r="O43" s="14"/>
      <c r="P43" s="8">
        <f t="shared" si="18"/>
        <v>1500</v>
      </c>
      <c r="Q43" s="26">
        <f t="shared" si="19"/>
        <v>1456</v>
      </c>
      <c r="R43" s="27">
        <f t="shared" si="20"/>
        <v>6.76</v>
      </c>
      <c r="S43" s="27">
        <f t="shared" si="21"/>
        <v>9842.56</v>
      </c>
      <c r="T43" s="28">
        <f t="shared" si="22"/>
        <v>5.6500840384684945E-3</v>
      </c>
    </row>
    <row r="44" spans="1:20" x14ac:dyDescent="0.15">
      <c r="A44" s="42" t="s">
        <v>149</v>
      </c>
      <c r="B44" s="45" t="s">
        <v>150</v>
      </c>
      <c r="C44" s="16">
        <v>100</v>
      </c>
      <c r="D44" s="8">
        <f t="shared" si="35"/>
        <v>500</v>
      </c>
      <c r="E44" s="26">
        <v>500</v>
      </c>
      <c r="F44" s="27">
        <v>4.9400000000000004</v>
      </c>
      <c r="G44" s="27">
        <f t="shared" si="1"/>
        <v>2470</v>
      </c>
      <c r="H44" s="28">
        <f t="shared" si="36"/>
        <v>7.3730492260234493E-4</v>
      </c>
      <c r="J44" s="8">
        <f t="shared" si="13"/>
        <v>300</v>
      </c>
      <c r="K44" s="26">
        <f t="shared" si="14"/>
        <v>240</v>
      </c>
      <c r="L44" s="27">
        <f t="shared" si="15"/>
        <v>4.9400000000000004</v>
      </c>
      <c r="M44" s="27">
        <f t="shared" si="16"/>
        <v>1185.6000000000001</v>
      </c>
      <c r="N44" s="28">
        <f t="shared" si="17"/>
        <v>7.3730492260234461E-4</v>
      </c>
      <c r="O44" s="14"/>
      <c r="P44" s="8">
        <f t="shared" si="18"/>
        <v>300</v>
      </c>
      <c r="Q44" s="26">
        <f t="shared" si="19"/>
        <v>260</v>
      </c>
      <c r="R44" s="27">
        <f t="shared" si="20"/>
        <v>4.9400000000000004</v>
      </c>
      <c r="S44" s="27">
        <f t="shared" si="21"/>
        <v>1284.4000000000001</v>
      </c>
      <c r="T44" s="28">
        <f t="shared" si="22"/>
        <v>7.3730492260234482E-4</v>
      </c>
    </row>
    <row r="45" spans="1:20" x14ac:dyDescent="0.25">
      <c r="A45" s="42" t="s">
        <v>39</v>
      </c>
      <c r="B45" s="43" t="s">
        <v>43</v>
      </c>
      <c r="C45" s="16">
        <v>100</v>
      </c>
      <c r="D45" s="8">
        <f t="shared" si="35"/>
        <v>1200</v>
      </c>
      <c r="E45" s="26">
        <v>1200</v>
      </c>
      <c r="F45" s="27">
        <v>4.5199999999999996</v>
      </c>
      <c r="G45" s="27">
        <f t="shared" si="1"/>
        <v>5423.9999999999991</v>
      </c>
      <c r="H45" s="28">
        <f t="shared" si="36"/>
        <v>1.6190857895526795E-3</v>
      </c>
      <c r="J45" s="8">
        <f t="shared" si="13"/>
        <v>600</v>
      </c>
      <c r="K45" s="26">
        <f t="shared" si="14"/>
        <v>576</v>
      </c>
      <c r="L45" s="27">
        <f t="shared" si="15"/>
        <v>4.5199999999999996</v>
      </c>
      <c r="M45" s="27">
        <f t="shared" si="16"/>
        <v>2603.5199999999995</v>
      </c>
      <c r="N45" s="28">
        <f t="shared" si="17"/>
        <v>1.6190857895526786E-3</v>
      </c>
      <c r="O45" s="14"/>
      <c r="P45" s="8">
        <f t="shared" si="18"/>
        <v>700</v>
      </c>
      <c r="Q45" s="26">
        <f>E45*$T$2</f>
        <v>624</v>
      </c>
      <c r="R45" s="27">
        <f t="shared" si="20"/>
        <v>4.5199999999999996</v>
      </c>
      <c r="S45" s="27">
        <f t="shared" si="21"/>
        <v>2820.4799999999996</v>
      </c>
      <c r="T45" s="28">
        <f t="shared" si="22"/>
        <v>1.6190857895526792E-3</v>
      </c>
    </row>
    <row r="46" spans="1:20" x14ac:dyDescent="0.15">
      <c r="A46" s="42" t="s">
        <v>45</v>
      </c>
      <c r="B46" s="45" t="s">
        <v>46</v>
      </c>
      <c r="C46" s="16">
        <v>100</v>
      </c>
      <c r="D46" s="8">
        <f t="shared" si="35"/>
        <v>1000</v>
      </c>
      <c r="E46" s="26">
        <v>1000</v>
      </c>
      <c r="F46" s="27">
        <v>4.99</v>
      </c>
      <c r="G46" s="27">
        <f t="shared" si="1"/>
        <v>4990</v>
      </c>
      <c r="H46" s="28">
        <f t="shared" si="36"/>
        <v>1.4895350460670854E-3</v>
      </c>
      <c r="J46" s="8">
        <f t="shared" si="13"/>
        <v>500</v>
      </c>
      <c r="K46" s="26">
        <f>E46*$N$2</f>
        <v>480</v>
      </c>
      <c r="L46" s="27">
        <f t="shared" si="15"/>
        <v>4.99</v>
      </c>
      <c r="M46" s="27">
        <f t="shared" si="16"/>
        <v>2395.2000000000003</v>
      </c>
      <c r="N46" s="28">
        <f t="shared" si="17"/>
        <v>1.489535046067085E-3</v>
      </c>
      <c r="O46" s="14"/>
      <c r="P46" s="8">
        <f t="shared" si="18"/>
        <v>600</v>
      </c>
      <c r="Q46" s="26">
        <f t="shared" si="19"/>
        <v>520</v>
      </c>
      <c r="R46" s="27">
        <f t="shared" si="20"/>
        <v>4.99</v>
      </c>
      <c r="S46" s="27">
        <f t="shared" si="21"/>
        <v>2594.8000000000002</v>
      </c>
      <c r="T46" s="28">
        <f t="shared" si="22"/>
        <v>1.4895350460670854E-3</v>
      </c>
    </row>
    <row r="47" spans="1:20" x14ac:dyDescent="0.15">
      <c r="A47" s="42" t="s">
        <v>38</v>
      </c>
      <c r="B47" s="45" t="s">
        <v>42</v>
      </c>
      <c r="C47" s="16">
        <v>100</v>
      </c>
      <c r="D47" s="8">
        <f t="shared" si="35"/>
        <v>1000</v>
      </c>
      <c r="E47" s="26">
        <v>1000</v>
      </c>
      <c r="F47" s="27">
        <v>3.85</v>
      </c>
      <c r="G47" s="27">
        <f t="shared" si="1"/>
        <v>3850</v>
      </c>
      <c r="H47" s="28">
        <f t="shared" si="36"/>
        <v>1.1492404664044647E-3</v>
      </c>
      <c r="J47" s="8">
        <f t="shared" si="13"/>
        <v>500</v>
      </c>
      <c r="K47" s="26">
        <f t="shared" si="14"/>
        <v>480</v>
      </c>
      <c r="L47" s="27">
        <f t="shared" si="15"/>
        <v>3.85</v>
      </c>
      <c r="M47" s="27">
        <f t="shared" si="16"/>
        <v>1848</v>
      </c>
      <c r="N47" s="28">
        <f t="shared" si="17"/>
        <v>1.1492404664044643E-3</v>
      </c>
      <c r="O47" s="14"/>
      <c r="P47" s="8">
        <f t="shared" si="18"/>
        <v>600</v>
      </c>
      <c r="Q47" s="26">
        <f t="shared" si="19"/>
        <v>520</v>
      </c>
      <c r="R47" s="27">
        <f t="shared" si="20"/>
        <v>3.85</v>
      </c>
      <c r="S47" s="27">
        <f t="shared" si="21"/>
        <v>2002</v>
      </c>
      <c r="T47" s="28">
        <f t="shared" si="22"/>
        <v>1.1492404664044645E-3</v>
      </c>
    </row>
    <row r="48" spans="1:20" x14ac:dyDescent="0.15">
      <c r="A48" s="42" t="s">
        <v>47</v>
      </c>
      <c r="B48" s="45" t="s">
        <v>48</v>
      </c>
      <c r="C48" s="16">
        <v>100</v>
      </c>
      <c r="D48" s="8">
        <f t="shared" si="35"/>
        <v>7700</v>
      </c>
      <c r="E48" s="26">
        <v>7700</v>
      </c>
      <c r="F48" s="27">
        <v>2.4</v>
      </c>
      <c r="G48" s="27">
        <f t="shared" si="1"/>
        <v>18480</v>
      </c>
      <c r="H48" s="28">
        <f t="shared" si="36"/>
        <v>5.5163542387414305E-3</v>
      </c>
      <c r="J48" s="8">
        <f t="shared" si="13"/>
        <v>3700</v>
      </c>
      <c r="K48" s="26">
        <f t="shared" si="14"/>
        <v>3696</v>
      </c>
      <c r="L48" s="27">
        <f t="shared" si="15"/>
        <v>2.4</v>
      </c>
      <c r="M48" s="27">
        <f t="shared" si="16"/>
        <v>8870.4</v>
      </c>
      <c r="N48" s="28">
        <f t="shared" si="17"/>
        <v>5.5163542387414279E-3</v>
      </c>
      <c r="O48" s="14"/>
      <c r="P48" s="8">
        <f t="shared" si="18"/>
        <v>4100</v>
      </c>
      <c r="Q48" s="26">
        <f t="shared" si="19"/>
        <v>4004</v>
      </c>
      <c r="R48" s="27">
        <f t="shared" si="20"/>
        <v>2.4</v>
      </c>
      <c r="S48" s="27">
        <f t="shared" si="21"/>
        <v>9609.6</v>
      </c>
      <c r="T48" s="28">
        <f t="shared" si="22"/>
        <v>5.5163542387414305E-3</v>
      </c>
    </row>
    <row r="49" spans="1:20" x14ac:dyDescent="0.15">
      <c r="A49" s="42" t="s">
        <v>49</v>
      </c>
      <c r="B49" s="45" t="s">
        <v>50</v>
      </c>
      <c r="C49" s="16">
        <v>100</v>
      </c>
      <c r="D49" s="8">
        <f t="shared" si="35"/>
        <v>1500</v>
      </c>
      <c r="E49" s="26">
        <v>1500</v>
      </c>
      <c r="F49" s="27">
        <v>4.08</v>
      </c>
      <c r="G49" s="27">
        <f t="shared" si="1"/>
        <v>6120</v>
      </c>
      <c r="H49" s="28">
        <f t="shared" si="36"/>
        <v>1.826844585557227E-3</v>
      </c>
      <c r="J49" s="8">
        <f t="shared" si="13"/>
        <v>800</v>
      </c>
      <c r="K49" s="26">
        <f t="shared" si="14"/>
        <v>720</v>
      </c>
      <c r="L49" s="27">
        <f t="shared" si="15"/>
        <v>4.08</v>
      </c>
      <c r="M49" s="27">
        <f t="shared" si="16"/>
        <v>2937.6</v>
      </c>
      <c r="N49" s="28">
        <f t="shared" si="17"/>
        <v>1.8268445855572262E-3</v>
      </c>
      <c r="O49" s="14"/>
      <c r="P49" s="8">
        <f t="shared" si="18"/>
        <v>800</v>
      </c>
      <c r="Q49" s="26">
        <f t="shared" si="19"/>
        <v>780</v>
      </c>
      <c r="R49" s="27">
        <f t="shared" si="20"/>
        <v>4.08</v>
      </c>
      <c r="S49" s="27">
        <f t="shared" si="21"/>
        <v>3182.4</v>
      </c>
      <c r="T49" s="28">
        <f t="shared" si="22"/>
        <v>1.8268445855572268E-3</v>
      </c>
    </row>
    <row r="50" spans="1:20" x14ac:dyDescent="0.15">
      <c r="A50" s="42" t="s">
        <v>40</v>
      </c>
      <c r="B50" s="45" t="s">
        <v>44</v>
      </c>
      <c r="C50" s="16">
        <v>100</v>
      </c>
      <c r="D50" s="8">
        <f>IFERROR(ROUNDUP(E50/$C50,0)*$C50,"0")</f>
        <v>9000</v>
      </c>
      <c r="E50" s="26">
        <v>9000</v>
      </c>
      <c r="F50" s="27">
        <v>7.6</v>
      </c>
      <c r="G50" s="27">
        <f t="shared" si="1"/>
        <v>68400</v>
      </c>
      <c r="H50" s="28">
        <f>G50/$G$5</f>
        <v>2.0417674779757242E-2</v>
      </c>
      <c r="J50" s="8">
        <f t="shared" si="13"/>
        <v>4400</v>
      </c>
      <c r="K50" s="26">
        <f t="shared" si="14"/>
        <v>4320</v>
      </c>
      <c r="L50" s="27">
        <f t="shared" si="15"/>
        <v>7.6</v>
      </c>
      <c r="M50" s="27">
        <f t="shared" si="16"/>
        <v>32832</v>
      </c>
      <c r="N50" s="28">
        <f t="shared" si="17"/>
        <v>2.0417674779757235E-2</v>
      </c>
      <c r="O50" s="14"/>
      <c r="P50" s="8">
        <f t="shared" si="18"/>
        <v>4700</v>
      </c>
      <c r="Q50" s="26">
        <f>E50*$T$2</f>
        <v>4680</v>
      </c>
      <c r="R50" s="27">
        <f t="shared" si="20"/>
        <v>7.6</v>
      </c>
      <c r="S50" s="27">
        <f t="shared" si="21"/>
        <v>35568</v>
      </c>
      <c r="T50" s="28">
        <f t="shared" si="22"/>
        <v>2.0417674779757242E-2</v>
      </c>
    </row>
    <row r="51" spans="1:20" x14ac:dyDescent="0.15">
      <c r="A51" s="42" t="s">
        <v>69</v>
      </c>
      <c r="B51" s="45" t="s">
        <v>70</v>
      </c>
      <c r="C51" s="16">
        <v>48</v>
      </c>
      <c r="D51" s="8">
        <f t="shared" ref="D51:D52" si="37">IFERROR(ROUNDUP(E51/$C51,0)*$C51,"0")</f>
        <v>1008</v>
      </c>
      <c r="E51" s="26">
        <v>1000</v>
      </c>
      <c r="F51" s="27">
        <v>12.37</v>
      </c>
      <c r="G51" s="27">
        <f t="shared" si="1"/>
        <v>12370</v>
      </c>
      <c r="H51" s="28">
        <f t="shared" ref="H51:H52" si="38">G51/$G$5</f>
        <v>3.6924946933566826E-3</v>
      </c>
      <c r="J51" s="8">
        <f t="shared" si="13"/>
        <v>480</v>
      </c>
      <c r="K51" s="26">
        <f t="shared" si="14"/>
        <v>480</v>
      </c>
      <c r="L51" s="27">
        <f t="shared" si="15"/>
        <v>12.37</v>
      </c>
      <c r="M51" s="27">
        <f t="shared" si="16"/>
        <v>5937.5999999999995</v>
      </c>
      <c r="N51" s="28">
        <f t="shared" si="17"/>
        <v>3.6924946933566808E-3</v>
      </c>
      <c r="O51" s="14"/>
      <c r="P51" s="8">
        <f t="shared" si="18"/>
        <v>528</v>
      </c>
      <c r="Q51" s="26">
        <f t="shared" si="19"/>
        <v>520</v>
      </c>
      <c r="R51" s="27">
        <f t="shared" si="20"/>
        <v>12.37</v>
      </c>
      <c r="S51" s="27">
        <f t="shared" si="21"/>
        <v>6432.4</v>
      </c>
      <c r="T51" s="28">
        <f t="shared" si="22"/>
        <v>3.6924946933566821E-3</v>
      </c>
    </row>
    <row r="52" spans="1:20" x14ac:dyDescent="0.15">
      <c r="A52" s="42" t="s">
        <v>126</v>
      </c>
      <c r="B52" s="45" t="s">
        <v>130</v>
      </c>
      <c r="C52" s="16">
        <v>48</v>
      </c>
      <c r="D52" s="8">
        <f t="shared" si="37"/>
        <v>528</v>
      </c>
      <c r="E52" s="26">
        <v>528</v>
      </c>
      <c r="F52" s="27">
        <v>12</v>
      </c>
      <c r="G52" s="27">
        <f t="shared" si="1"/>
        <v>6336</v>
      </c>
      <c r="H52" s="28">
        <f t="shared" si="38"/>
        <v>1.8913214532827762E-3</v>
      </c>
      <c r="J52" s="8">
        <f t="shared" si="13"/>
        <v>288</v>
      </c>
      <c r="K52" s="26">
        <f t="shared" si="14"/>
        <v>253.44</v>
      </c>
      <c r="L52" s="27">
        <f t="shared" si="15"/>
        <v>12</v>
      </c>
      <c r="M52" s="27">
        <f t="shared" si="16"/>
        <v>3041.2799999999997</v>
      </c>
      <c r="N52" s="28">
        <f t="shared" si="17"/>
        <v>1.8913214532827751E-3</v>
      </c>
      <c r="O52" s="14"/>
      <c r="P52" s="8">
        <f t="shared" si="18"/>
        <v>288</v>
      </c>
      <c r="Q52" s="26">
        <f t="shared" si="19"/>
        <v>274.56</v>
      </c>
      <c r="R52" s="27">
        <f t="shared" si="20"/>
        <v>12</v>
      </c>
      <c r="S52" s="27">
        <f t="shared" si="21"/>
        <v>3294.7200000000003</v>
      </c>
      <c r="T52" s="28">
        <f t="shared" si="22"/>
        <v>1.8913214532827762E-3</v>
      </c>
    </row>
    <row r="53" spans="1:20" x14ac:dyDescent="0.15">
      <c r="A53" s="42" t="s">
        <v>117</v>
      </c>
      <c r="B53" s="45" t="s">
        <v>118</v>
      </c>
      <c r="C53" s="16">
        <v>100</v>
      </c>
      <c r="D53" s="8">
        <f t="shared" ref="D53:D57" si="39">IFERROR(ROUNDUP(E53/$C53,0)*$C53,"0")</f>
        <v>500</v>
      </c>
      <c r="E53" s="26">
        <v>500</v>
      </c>
      <c r="F53" s="27">
        <v>5.2</v>
      </c>
      <c r="G53" s="27">
        <f t="shared" si="1"/>
        <v>2600</v>
      </c>
      <c r="H53" s="28">
        <f t="shared" ref="H53:H56" si="40">G53/$G$5</f>
        <v>7.7611044484457361E-4</v>
      </c>
      <c r="J53" s="8">
        <f t="shared" si="13"/>
        <v>300</v>
      </c>
      <c r="K53" s="26">
        <f t="shared" si="14"/>
        <v>240</v>
      </c>
      <c r="L53" s="27">
        <f t="shared" si="15"/>
        <v>5.2</v>
      </c>
      <c r="M53" s="27">
        <f t="shared" si="16"/>
        <v>1248</v>
      </c>
      <c r="N53" s="28">
        <f t="shared" si="17"/>
        <v>7.7611044484457317E-4</v>
      </c>
      <c r="O53" s="14"/>
      <c r="P53" s="8">
        <f t="shared" si="18"/>
        <v>300</v>
      </c>
      <c r="Q53" s="26">
        <f t="shared" si="19"/>
        <v>260</v>
      </c>
      <c r="R53" s="27">
        <f t="shared" si="20"/>
        <v>5.2</v>
      </c>
      <c r="S53" s="27">
        <f t="shared" si="21"/>
        <v>1352</v>
      </c>
      <c r="T53" s="28">
        <f t="shared" si="22"/>
        <v>7.761104448445735E-4</v>
      </c>
    </row>
    <row r="54" spans="1:20" x14ac:dyDescent="0.15">
      <c r="A54" s="42" t="s">
        <v>119</v>
      </c>
      <c r="B54" s="45" t="s">
        <v>120</v>
      </c>
      <c r="C54" s="16">
        <v>100</v>
      </c>
      <c r="D54" s="8">
        <f t="shared" si="39"/>
        <v>500</v>
      </c>
      <c r="E54" s="26">
        <v>500</v>
      </c>
      <c r="F54" s="27">
        <v>5.2</v>
      </c>
      <c r="G54" s="27">
        <f t="shared" si="1"/>
        <v>2600</v>
      </c>
      <c r="H54" s="28">
        <f t="shared" si="40"/>
        <v>7.7611044484457361E-4</v>
      </c>
      <c r="J54" s="8">
        <f t="shared" si="13"/>
        <v>300</v>
      </c>
      <c r="K54" s="26">
        <f t="shared" si="14"/>
        <v>240</v>
      </c>
      <c r="L54" s="27">
        <f t="shared" si="15"/>
        <v>5.2</v>
      </c>
      <c r="M54" s="27">
        <f t="shared" si="16"/>
        <v>1248</v>
      </c>
      <c r="N54" s="28">
        <f t="shared" si="17"/>
        <v>7.7611044484457317E-4</v>
      </c>
      <c r="O54" s="14"/>
      <c r="P54" s="8">
        <f t="shared" si="18"/>
        <v>300</v>
      </c>
      <c r="Q54" s="26">
        <f t="shared" si="19"/>
        <v>260</v>
      </c>
      <c r="R54" s="27">
        <f t="shared" si="20"/>
        <v>5.2</v>
      </c>
      <c r="S54" s="27">
        <f t="shared" si="21"/>
        <v>1352</v>
      </c>
      <c r="T54" s="28">
        <f t="shared" si="22"/>
        <v>7.761104448445735E-4</v>
      </c>
    </row>
    <row r="55" spans="1:20" x14ac:dyDescent="0.15">
      <c r="A55" s="78" t="s">
        <v>121</v>
      </c>
      <c r="B55" s="45" t="s">
        <v>122</v>
      </c>
      <c r="C55" s="16">
        <v>100</v>
      </c>
      <c r="D55" s="8">
        <f t="shared" si="39"/>
        <v>500</v>
      </c>
      <c r="E55" s="26">
        <v>500</v>
      </c>
      <c r="F55" s="27">
        <v>5.2</v>
      </c>
      <c r="G55" s="27">
        <f t="shared" si="1"/>
        <v>2600</v>
      </c>
      <c r="H55" s="28">
        <f t="shared" si="40"/>
        <v>7.7611044484457361E-4</v>
      </c>
      <c r="J55" s="8">
        <f t="shared" si="13"/>
        <v>300</v>
      </c>
      <c r="K55" s="26">
        <f t="shared" si="14"/>
        <v>240</v>
      </c>
      <c r="L55" s="27">
        <f t="shared" si="15"/>
        <v>5.2</v>
      </c>
      <c r="M55" s="27">
        <f t="shared" si="16"/>
        <v>1248</v>
      </c>
      <c r="N55" s="28">
        <f t="shared" si="17"/>
        <v>7.7611044484457317E-4</v>
      </c>
      <c r="O55" s="14"/>
      <c r="P55" s="8">
        <f t="shared" si="18"/>
        <v>300</v>
      </c>
      <c r="Q55" s="26">
        <f t="shared" si="19"/>
        <v>260</v>
      </c>
      <c r="R55" s="27">
        <f t="shared" si="20"/>
        <v>5.2</v>
      </c>
      <c r="S55" s="27">
        <f t="shared" si="21"/>
        <v>1352</v>
      </c>
      <c r="T55" s="28">
        <f t="shared" si="22"/>
        <v>7.761104448445735E-4</v>
      </c>
    </row>
    <row r="56" spans="1:20" x14ac:dyDescent="0.15">
      <c r="A56" s="42" t="s">
        <v>71</v>
      </c>
      <c r="B56" s="45" t="s">
        <v>72</v>
      </c>
      <c r="C56" s="16">
        <v>100</v>
      </c>
      <c r="D56" s="8">
        <f t="shared" si="39"/>
        <v>2000</v>
      </c>
      <c r="E56" s="26">
        <v>2000</v>
      </c>
      <c r="F56" s="27">
        <v>3.74</v>
      </c>
      <c r="G56" s="27">
        <f t="shared" si="1"/>
        <v>7480</v>
      </c>
      <c r="H56" s="28">
        <f t="shared" si="40"/>
        <v>2.2328100490143885E-3</v>
      </c>
      <c r="J56" s="8">
        <f t="shared" si="13"/>
        <v>1000</v>
      </c>
      <c r="K56" s="26">
        <f t="shared" si="14"/>
        <v>960</v>
      </c>
      <c r="L56" s="27">
        <f t="shared" si="15"/>
        <v>3.74</v>
      </c>
      <c r="M56" s="27">
        <f t="shared" si="16"/>
        <v>3590.4</v>
      </c>
      <c r="N56" s="28">
        <f t="shared" si="17"/>
        <v>2.2328100490143876E-3</v>
      </c>
      <c r="O56" s="14"/>
      <c r="P56" s="8">
        <f t="shared" si="18"/>
        <v>1100</v>
      </c>
      <c r="Q56" s="26">
        <f t="shared" si="19"/>
        <v>1040</v>
      </c>
      <c r="R56" s="27">
        <f t="shared" si="20"/>
        <v>3.74</v>
      </c>
      <c r="S56" s="27">
        <f t="shared" si="21"/>
        <v>3889.6000000000004</v>
      </c>
      <c r="T56" s="28">
        <f t="shared" si="22"/>
        <v>2.2328100490143885E-3</v>
      </c>
    </row>
    <row r="57" spans="1:20" x14ac:dyDescent="0.15">
      <c r="A57" s="42" t="s">
        <v>136</v>
      </c>
      <c r="B57" s="45" t="s">
        <v>137</v>
      </c>
      <c r="C57" s="16">
        <v>72</v>
      </c>
      <c r="D57" s="8">
        <f t="shared" si="39"/>
        <v>3960</v>
      </c>
      <c r="E57" s="77">
        <v>3960</v>
      </c>
      <c r="F57" s="80">
        <v>3.26</v>
      </c>
      <c r="G57" s="27">
        <f t="shared" si="1"/>
        <v>12909.599999999999</v>
      </c>
      <c r="H57" s="28">
        <f t="shared" ref="H57" si="41">G57/$G$5</f>
        <v>3.853567461063656E-3</v>
      </c>
      <c r="J57" s="8">
        <f t="shared" si="13"/>
        <v>1944</v>
      </c>
      <c r="K57" s="26">
        <f>E57*$N$2</f>
        <v>1900.8</v>
      </c>
      <c r="L57" s="27">
        <f t="shared" si="15"/>
        <v>3.26</v>
      </c>
      <c r="M57" s="27">
        <f t="shared" si="16"/>
        <v>6196.6079999999993</v>
      </c>
      <c r="N57" s="28">
        <f t="shared" si="17"/>
        <v>3.8535674610636543E-3</v>
      </c>
      <c r="O57" s="14"/>
      <c r="P57" s="8">
        <f t="shared" si="18"/>
        <v>2088</v>
      </c>
      <c r="Q57" s="26">
        <f t="shared" si="19"/>
        <v>2059.2000000000003</v>
      </c>
      <c r="R57" s="27">
        <f t="shared" si="20"/>
        <v>3.26</v>
      </c>
      <c r="S57" s="27">
        <f t="shared" si="21"/>
        <v>6712.9920000000002</v>
      </c>
      <c r="T57" s="28">
        <f t="shared" si="22"/>
        <v>3.853567461063656E-3</v>
      </c>
    </row>
    <row r="58" spans="1:20" x14ac:dyDescent="0.15">
      <c r="A58" s="42" t="s">
        <v>144</v>
      </c>
      <c r="B58" s="45" t="s">
        <v>145</v>
      </c>
      <c r="C58" s="16">
        <v>30</v>
      </c>
      <c r="D58" s="8">
        <f t="shared" ref="D58:D60" si="42">IFERROR(ROUNDUP(E58/$C58,0)*$C58,"0")</f>
        <v>15000</v>
      </c>
      <c r="E58" s="77">
        <v>15000</v>
      </c>
      <c r="F58" s="80">
        <v>3.05</v>
      </c>
      <c r="G58" s="27">
        <f t="shared" si="1"/>
        <v>45750</v>
      </c>
      <c r="H58" s="28">
        <f t="shared" ref="H58:H60" si="43">G58/$G$5</f>
        <v>1.3656558789092015E-2</v>
      </c>
      <c r="J58" s="8">
        <f t="shared" si="13"/>
        <v>7200</v>
      </c>
      <c r="K58" s="26">
        <f t="shared" si="14"/>
        <v>7200</v>
      </c>
      <c r="L58" s="27">
        <f t="shared" si="15"/>
        <v>3.05</v>
      </c>
      <c r="M58" s="27">
        <f t="shared" si="16"/>
        <v>21960</v>
      </c>
      <c r="N58" s="28">
        <f t="shared" si="17"/>
        <v>1.365655878909201E-2</v>
      </c>
      <c r="O58" s="14"/>
      <c r="P58" s="8">
        <f t="shared" si="18"/>
        <v>7800</v>
      </c>
      <c r="Q58" s="26">
        <f t="shared" si="19"/>
        <v>7800</v>
      </c>
      <c r="R58" s="27">
        <f t="shared" si="20"/>
        <v>3.05</v>
      </c>
      <c r="S58" s="27">
        <f t="shared" si="21"/>
        <v>23790</v>
      </c>
      <c r="T58" s="28">
        <f t="shared" si="22"/>
        <v>1.3656558789092015E-2</v>
      </c>
    </row>
    <row r="59" spans="1:20" s="86" customFormat="1" ht="10.5" customHeight="1" x14ac:dyDescent="0.15">
      <c r="A59" s="42" t="s">
        <v>146</v>
      </c>
      <c r="B59" s="45" t="s">
        <v>147</v>
      </c>
      <c r="C59" s="16">
        <v>30</v>
      </c>
      <c r="D59" s="8">
        <f t="shared" si="42"/>
        <v>12000</v>
      </c>
      <c r="E59" s="88">
        <v>12000</v>
      </c>
      <c r="F59" s="89">
        <v>5.05</v>
      </c>
      <c r="G59" s="27">
        <f t="shared" si="1"/>
        <v>60600</v>
      </c>
      <c r="H59" s="28">
        <f t="shared" si="43"/>
        <v>1.8089343445223522E-2</v>
      </c>
      <c r="J59" s="8">
        <f t="shared" si="13"/>
        <v>5760</v>
      </c>
      <c r="K59" s="26">
        <f t="shared" si="14"/>
        <v>5760</v>
      </c>
      <c r="L59" s="27">
        <f t="shared" si="15"/>
        <v>5.05</v>
      </c>
      <c r="M59" s="27">
        <f t="shared" si="16"/>
        <v>29088</v>
      </c>
      <c r="N59" s="28">
        <f t="shared" si="17"/>
        <v>1.8089343445223515E-2</v>
      </c>
      <c r="O59" s="14"/>
      <c r="P59" s="8">
        <f t="shared" si="18"/>
        <v>6240</v>
      </c>
      <c r="Q59" s="26">
        <f t="shared" si="19"/>
        <v>6240</v>
      </c>
      <c r="R59" s="27">
        <f t="shared" si="20"/>
        <v>5.05</v>
      </c>
      <c r="S59" s="27">
        <f t="shared" si="21"/>
        <v>31512</v>
      </c>
      <c r="T59" s="28">
        <f t="shared" si="22"/>
        <v>1.8089343445223519E-2</v>
      </c>
    </row>
    <row r="60" spans="1:20" s="86" customFormat="1" ht="13.5" customHeight="1" x14ac:dyDescent="0.15">
      <c r="A60" s="42" t="s">
        <v>151</v>
      </c>
      <c r="B60" s="45" t="s">
        <v>152</v>
      </c>
      <c r="C60" s="16">
        <v>100</v>
      </c>
      <c r="D60" s="8">
        <f t="shared" si="42"/>
        <v>500</v>
      </c>
      <c r="E60" s="88">
        <v>500</v>
      </c>
      <c r="F60" s="89">
        <v>4.08</v>
      </c>
      <c r="G60" s="27">
        <f t="shared" si="1"/>
        <v>2040</v>
      </c>
      <c r="H60" s="28">
        <f t="shared" si="43"/>
        <v>6.0894819518574235E-4</v>
      </c>
      <c r="J60" s="8">
        <f t="shared" si="13"/>
        <v>300</v>
      </c>
      <c r="K60" s="26">
        <f t="shared" si="14"/>
        <v>240</v>
      </c>
      <c r="L60" s="27">
        <f t="shared" si="15"/>
        <v>4.08</v>
      </c>
      <c r="M60" s="27">
        <f t="shared" si="16"/>
        <v>979.2</v>
      </c>
      <c r="N60" s="28">
        <f t="shared" si="17"/>
        <v>6.0894819518574213E-4</v>
      </c>
      <c r="O60" s="14"/>
      <c r="P60" s="8">
        <f t="shared" si="18"/>
        <v>300</v>
      </c>
      <c r="Q60" s="26">
        <f t="shared" si="19"/>
        <v>260</v>
      </c>
      <c r="R60" s="27">
        <f t="shared" si="20"/>
        <v>4.08</v>
      </c>
      <c r="S60" s="27">
        <f t="shared" si="21"/>
        <v>1060.8</v>
      </c>
      <c r="T60" s="28">
        <f t="shared" si="22"/>
        <v>6.0894819518574224E-4</v>
      </c>
    </row>
  </sheetData>
  <autoFilter ref="A5:B51" xr:uid="{00000000-0009-0000-0000-000001000000}"/>
  <mergeCells count="6">
    <mergeCell ref="P2:R2"/>
    <mergeCell ref="D3:G3"/>
    <mergeCell ref="J3:N3"/>
    <mergeCell ref="P3:T3"/>
    <mergeCell ref="D2:H2"/>
    <mergeCell ref="J2:L2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0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U22" sqref="U22"/>
    </sheetView>
  </sheetViews>
  <sheetFormatPr defaultRowHeight="12" x14ac:dyDescent="0.25"/>
  <cols>
    <col min="1" max="1" width="12.7109375" style="1" bestFit="1" customWidth="1"/>
    <col min="2" max="2" width="45.42578125" style="1" customWidth="1"/>
    <col min="3" max="3" width="3.85546875" style="6" customWidth="1"/>
    <col min="4" max="4" width="2.42578125" style="1" customWidth="1"/>
    <col min="5" max="5" width="8" style="1" customWidth="1"/>
    <col min="6" max="6" width="7.7109375" style="1" customWidth="1"/>
    <col min="7" max="7" width="8.140625" style="1" customWidth="1"/>
    <col min="8" max="8" width="15" style="1" customWidth="1"/>
    <col min="9" max="9" width="5.140625" style="1" customWidth="1"/>
    <col min="10" max="10" width="2.5703125" style="1" customWidth="1"/>
    <col min="11" max="11" width="9.140625" style="1" customWidth="1"/>
    <col min="12" max="13" width="9.140625" style="1"/>
    <col min="14" max="14" width="16.42578125" style="1" customWidth="1"/>
    <col min="15" max="15" width="10" style="1" customWidth="1"/>
    <col min="16" max="16" width="11.85546875" style="1" customWidth="1"/>
    <col min="17" max="17" width="4.140625" style="1" customWidth="1"/>
    <col min="18" max="18" width="9.140625" style="1"/>
    <col min="19" max="19" width="29" style="1" customWidth="1"/>
    <col min="20" max="20" width="9.140625" style="1"/>
    <col min="21" max="21" width="12.42578125" style="1" bestFit="1" customWidth="1"/>
    <col min="22" max="22" width="10.42578125" style="1" customWidth="1"/>
    <col min="23" max="165" width="9.140625" style="1"/>
    <col min="166" max="166" width="6.140625" style="1" customWidth="1"/>
    <col min="167" max="167" width="27.85546875" style="1" customWidth="1"/>
    <col min="168" max="169" width="0" style="1" hidden="1" customWidth="1"/>
    <col min="170" max="170" width="7.140625" style="1" customWidth="1"/>
    <col min="171" max="171" width="6" style="1" customWidth="1"/>
    <col min="172" max="172" width="10.5703125" style="1" customWidth="1"/>
    <col min="173" max="173" width="4.85546875" style="1" customWidth="1"/>
    <col min="174" max="177" width="0" style="1" hidden="1" customWidth="1"/>
    <col min="178" max="178" width="6.5703125" style="1" customWidth="1"/>
    <col min="179" max="179" width="6.140625" style="1" customWidth="1"/>
    <col min="180" max="180" width="10.5703125" style="1" customWidth="1"/>
    <col min="181" max="181" width="4.85546875" style="1" customWidth="1"/>
    <col min="182" max="183" width="0" style="1" hidden="1" customWidth="1"/>
    <col min="184" max="184" width="7.28515625" style="1" customWidth="1"/>
    <col min="185" max="185" width="9.42578125" style="1" bestFit="1" customWidth="1"/>
    <col min="186" max="186" width="10.42578125" style="1" customWidth="1"/>
    <col min="187" max="187" width="5.5703125" style="1" customWidth="1"/>
    <col min="188" max="188" width="0" style="1" hidden="1" customWidth="1"/>
    <col min="189" max="189" width="7.28515625" style="1" customWidth="1"/>
    <col min="190" max="190" width="6" style="1" customWidth="1"/>
    <col min="191" max="191" width="10.7109375" style="1" customWidth="1"/>
    <col min="192" max="192" width="5.5703125" style="1" customWidth="1"/>
    <col min="193" max="193" width="0" style="1" hidden="1" customWidth="1"/>
    <col min="194" max="194" width="7.28515625" style="1" customWidth="1"/>
    <col min="195" max="195" width="6.7109375" style="1" customWidth="1"/>
    <col min="196" max="196" width="10.7109375" style="1" customWidth="1"/>
    <col min="197" max="197" width="5.5703125" style="1" customWidth="1"/>
    <col min="198" max="198" width="0" style="1" hidden="1" customWidth="1"/>
    <col min="199" max="199" width="6.7109375" style="1" customWidth="1"/>
    <col min="200" max="200" width="6.42578125" style="1" customWidth="1"/>
    <col min="201" max="201" width="12.5703125" style="1" customWidth="1"/>
    <col min="202" max="202" width="6.140625" style="1" customWidth="1"/>
    <col min="203" max="203" width="0" style="1" hidden="1" customWidth="1"/>
    <col min="204" max="204" width="6.42578125" style="1" customWidth="1"/>
    <col min="205" max="205" width="6.28515625" style="1" customWidth="1"/>
    <col min="206" max="206" width="10.42578125" style="1" customWidth="1"/>
    <col min="207" max="207" width="6.5703125" style="1" customWidth="1"/>
    <col min="208" max="208" width="0" style="1" hidden="1" customWidth="1"/>
    <col min="209" max="210" width="7" style="1" customWidth="1"/>
    <col min="211" max="211" width="10.7109375" style="1" customWidth="1"/>
    <col min="212" max="212" width="5.85546875" style="1" customWidth="1"/>
    <col min="213" max="213" width="0" style="1" hidden="1" customWidth="1"/>
    <col min="214" max="214" width="6.42578125" style="1" customWidth="1"/>
    <col min="215" max="215" width="7.140625" style="1" customWidth="1"/>
    <col min="216" max="216" width="10.28515625" style="1" customWidth="1"/>
    <col min="217" max="217" width="5.5703125" style="1" customWidth="1"/>
    <col min="218" max="218" width="0" style="1" hidden="1" customWidth="1"/>
    <col min="219" max="219" width="6.42578125" style="1" customWidth="1"/>
    <col min="220" max="220" width="6.7109375" style="1" customWidth="1"/>
    <col min="221" max="221" width="10.28515625" style="1" customWidth="1"/>
    <col min="222" max="222" width="5.85546875" style="1" customWidth="1"/>
    <col min="223" max="223" width="0" style="1" hidden="1" customWidth="1"/>
    <col min="224" max="224" width="6.42578125" style="1" customWidth="1"/>
    <col min="225" max="225" width="6.7109375" style="1" customWidth="1"/>
    <col min="226" max="226" width="10.5703125" style="1" customWidth="1"/>
    <col min="227" max="227" width="6.140625" style="1" customWidth="1"/>
    <col min="228" max="228" width="0" style="1" hidden="1" customWidth="1"/>
    <col min="229" max="229" width="6" style="1" customWidth="1"/>
    <col min="230" max="230" width="7" style="1" customWidth="1"/>
    <col min="231" max="231" width="10.28515625" style="1" customWidth="1"/>
    <col min="232" max="232" width="6.5703125" style="1" customWidth="1"/>
    <col min="233" max="233" width="9.140625" style="1"/>
    <col min="234" max="234" width="11" style="1" bestFit="1" customWidth="1"/>
    <col min="235" max="421" width="9.140625" style="1"/>
    <col min="422" max="422" width="6.140625" style="1" customWidth="1"/>
    <col min="423" max="423" width="27.85546875" style="1" customWidth="1"/>
    <col min="424" max="425" width="0" style="1" hidden="1" customWidth="1"/>
    <col min="426" max="426" width="7.140625" style="1" customWidth="1"/>
    <col min="427" max="427" width="6" style="1" customWidth="1"/>
    <col min="428" max="428" width="10.5703125" style="1" customWidth="1"/>
    <col min="429" max="429" width="4.85546875" style="1" customWidth="1"/>
    <col min="430" max="433" width="0" style="1" hidden="1" customWidth="1"/>
    <col min="434" max="434" width="6.5703125" style="1" customWidth="1"/>
    <col min="435" max="435" width="6.140625" style="1" customWidth="1"/>
    <col min="436" max="436" width="10.5703125" style="1" customWidth="1"/>
    <col min="437" max="437" width="4.85546875" style="1" customWidth="1"/>
    <col min="438" max="439" width="0" style="1" hidden="1" customWidth="1"/>
    <col min="440" max="440" width="7.28515625" style="1" customWidth="1"/>
    <col min="441" max="441" width="9.42578125" style="1" bestFit="1" customWidth="1"/>
    <col min="442" max="442" width="10.42578125" style="1" customWidth="1"/>
    <col min="443" max="443" width="5.5703125" style="1" customWidth="1"/>
    <col min="444" max="444" width="0" style="1" hidden="1" customWidth="1"/>
    <col min="445" max="445" width="7.28515625" style="1" customWidth="1"/>
    <col min="446" max="446" width="6" style="1" customWidth="1"/>
    <col min="447" max="447" width="10.7109375" style="1" customWidth="1"/>
    <col min="448" max="448" width="5.5703125" style="1" customWidth="1"/>
    <col min="449" max="449" width="0" style="1" hidden="1" customWidth="1"/>
    <col min="450" max="450" width="7.28515625" style="1" customWidth="1"/>
    <col min="451" max="451" width="6.7109375" style="1" customWidth="1"/>
    <col min="452" max="452" width="10.7109375" style="1" customWidth="1"/>
    <col min="453" max="453" width="5.5703125" style="1" customWidth="1"/>
    <col min="454" max="454" width="0" style="1" hidden="1" customWidth="1"/>
    <col min="455" max="455" width="6.7109375" style="1" customWidth="1"/>
    <col min="456" max="456" width="6.42578125" style="1" customWidth="1"/>
    <col min="457" max="457" width="12.5703125" style="1" customWidth="1"/>
    <col min="458" max="458" width="6.140625" style="1" customWidth="1"/>
    <col min="459" max="459" width="0" style="1" hidden="1" customWidth="1"/>
    <col min="460" max="460" width="6.42578125" style="1" customWidth="1"/>
    <col min="461" max="461" width="6.28515625" style="1" customWidth="1"/>
    <col min="462" max="462" width="10.42578125" style="1" customWidth="1"/>
    <col min="463" max="463" width="6.5703125" style="1" customWidth="1"/>
    <col min="464" max="464" width="0" style="1" hidden="1" customWidth="1"/>
    <col min="465" max="466" width="7" style="1" customWidth="1"/>
    <col min="467" max="467" width="10.7109375" style="1" customWidth="1"/>
    <col min="468" max="468" width="5.85546875" style="1" customWidth="1"/>
    <col min="469" max="469" width="0" style="1" hidden="1" customWidth="1"/>
    <col min="470" max="470" width="6.42578125" style="1" customWidth="1"/>
    <col min="471" max="471" width="7.140625" style="1" customWidth="1"/>
    <col min="472" max="472" width="10.28515625" style="1" customWidth="1"/>
    <col min="473" max="473" width="5.5703125" style="1" customWidth="1"/>
    <col min="474" max="474" width="0" style="1" hidden="1" customWidth="1"/>
    <col min="475" max="475" width="6.42578125" style="1" customWidth="1"/>
    <col min="476" max="476" width="6.7109375" style="1" customWidth="1"/>
    <col min="477" max="477" width="10.28515625" style="1" customWidth="1"/>
    <col min="478" max="478" width="5.85546875" style="1" customWidth="1"/>
    <col min="479" max="479" width="0" style="1" hidden="1" customWidth="1"/>
    <col min="480" max="480" width="6.42578125" style="1" customWidth="1"/>
    <col min="481" max="481" width="6.7109375" style="1" customWidth="1"/>
    <col min="482" max="482" width="10.5703125" style="1" customWidth="1"/>
    <col min="483" max="483" width="6.140625" style="1" customWidth="1"/>
    <col min="484" max="484" width="0" style="1" hidden="1" customWidth="1"/>
    <col min="485" max="485" width="6" style="1" customWidth="1"/>
    <col min="486" max="486" width="7" style="1" customWidth="1"/>
    <col min="487" max="487" width="10.28515625" style="1" customWidth="1"/>
    <col min="488" max="488" width="6.5703125" style="1" customWidth="1"/>
    <col min="489" max="489" width="9.140625" style="1"/>
    <col min="490" max="490" width="11" style="1" bestFit="1" customWidth="1"/>
    <col min="491" max="677" width="9.140625" style="1"/>
    <col min="678" max="678" width="6.140625" style="1" customWidth="1"/>
    <col min="679" max="679" width="27.85546875" style="1" customWidth="1"/>
    <col min="680" max="681" width="0" style="1" hidden="1" customWidth="1"/>
    <col min="682" max="682" width="7.140625" style="1" customWidth="1"/>
    <col min="683" max="683" width="6" style="1" customWidth="1"/>
    <col min="684" max="684" width="10.5703125" style="1" customWidth="1"/>
    <col min="685" max="685" width="4.85546875" style="1" customWidth="1"/>
    <col min="686" max="689" width="0" style="1" hidden="1" customWidth="1"/>
    <col min="690" max="690" width="6.5703125" style="1" customWidth="1"/>
    <col min="691" max="691" width="6.140625" style="1" customWidth="1"/>
    <col min="692" max="692" width="10.5703125" style="1" customWidth="1"/>
    <col min="693" max="693" width="4.85546875" style="1" customWidth="1"/>
    <col min="694" max="695" width="0" style="1" hidden="1" customWidth="1"/>
    <col min="696" max="696" width="7.28515625" style="1" customWidth="1"/>
    <col min="697" max="697" width="9.42578125" style="1" bestFit="1" customWidth="1"/>
    <col min="698" max="698" width="10.42578125" style="1" customWidth="1"/>
    <col min="699" max="699" width="5.5703125" style="1" customWidth="1"/>
    <col min="700" max="700" width="0" style="1" hidden="1" customWidth="1"/>
    <col min="701" max="701" width="7.28515625" style="1" customWidth="1"/>
    <col min="702" max="702" width="6" style="1" customWidth="1"/>
    <col min="703" max="703" width="10.7109375" style="1" customWidth="1"/>
    <col min="704" max="704" width="5.5703125" style="1" customWidth="1"/>
    <col min="705" max="705" width="0" style="1" hidden="1" customWidth="1"/>
    <col min="706" max="706" width="7.28515625" style="1" customWidth="1"/>
    <col min="707" max="707" width="6.7109375" style="1" customWidth="1"/>
    <col min="708" max="708" width="10.7109375" style="1" customWidth="1"/>
    <col min="709" max="709" width="5.5703125" style="1" customWidth="1"/>
    <col min="710" max="710" width="0" style="1" hidden="1" customWidth="1"/>
    <col min="711" max="711" width="6.7109375" style="1" customWidth="1"/>
    <col min="712" max="712" width="6.42578125" style="1" customWidth="1"/>
    <col min="713" max="713" width="12.5703125" style="1" customWidth="1"/>
    <col min="714" max="714" width="6.140625" style="1" customWidth="1"/>
    <col min="715" max="715" width="0" style="1" hidden="1" customWidth="1"/>
    <col min="716" max="716" width="6.42578125" style="1" customWidth="1"/>
    <col min="717" max="717" width="6.28515625" style="1" customWidth="1"/>
    <col min="718" max="718" width="10.42578125" style="1" customWidth="1"/>
    <col min="719" max="719" width="6.5703125" style="1" customWidth="1"/>
    <col min="720" max="720" width="0" style="1" hidden="1" customWidth="1"/>
    <col min="721" max="722" width="7" style="1" customWidth="1"/>
    <col min="723" max="723" width="10.7109375" style="1" customWidth="1"/>
    <col min="724" max="724" width="5.85546875" style="1" customWidth="1"/>
    <col min="725" max="725" width="0" style="1" hidden="1" customWidth="1"/>
    <col min="726" max="726" width="6.42578125" style="1" customWidth="1"/>
    <col min="727" max="727" width="7.140625" style="1" customWidth="1"/>
    <col min="728" max="728" width="10.28515625" style="1" customWidth="1"/>
    <col min="729" max="729" width="5.5703125" style="1" customWidth="1"/>
    <col min="730" max="730" width="0" style="1" hidden="1" customWidth="1"/>
    <col min="731" max="731" width="6.42578125" style="1" customWidth="1"/>
    <col min="732" max="732" width="6.7109375" style="1" customWidth="1"/>
    <col min="733" max="733" width="10.28515625" style="1" customWidth="1"/>
    <col min="734" max="734" width="5.85546875" style="1" customWidth="1"/>
    <col min="735" max="735" width="0" style="1" hidden="1" customWidth="1"/>
    <col min="736" max="736" width="6.42578125" style="1" customWidth="1"/>
    <col min="737" max="737" width="6.7109375" style="1" customWidth="1"/>
    <col min="738" max="738" width="10.5703125" style="1" customWidth="1"/>
    <col min="739" max="739" width="6.140625" style="1" customWidth="1"/>
    <col min="740" max="740" width="0" style="1" hidden="1" customWidth="1"/>
    <col min="741" max="741" width="6" style="1" customWidth="1"/>
    <col min="742" max="742" width="7" style="1" customWidth="1"/>
    <col min="743" max="743" width="10.28515625" style="1" customWidth="1"/>
    <col min="744" max="744" width="6.5703125" style="1" customWidth="1"/>
    <col min="745" max="745" width="9.140625" style="1"/>
    <col min="746" max="746" width="11" style="1" bestFit="1" customWidth="1"/>
    <col min="747" max="933" width="9.140625" style="1"/>
    <col min="934" max="934" width="6.140625" style="1" customWidth="1"/>
    <col min="935" max="935" width="27.85546875" style="1" customWidth="1"/>
    <col min="936" max="937" width="0" style="1" hidden="1" customWidth="1"/>
    <col min="938" max="938" width="7.140625" style="1" customWidth="1"/>
    <col min="939" max="939" width="6" style="1" customWidth="1"/>
    <col min="940" max="940" width="10.5703125" style="1" customWidth="1"/>
    <col min="941" max="941" width="4.85546875" style="1" customWidth="1"/>
    <col min="942" max="945" width="0" style="1" hidden="1" customWidth="1"/>
    <col min="946" max="946" width="6.5703125" style="1" customWidth="1"/>
    <col min="947" max="947" width="6.140625" style="1" customWidth="1"/>
    <col min="948" max="948" width="10.5703125" style="1" customWidth="1"/>
    <col min="949" max="949" width="4.85546875" style="1" customWidth="1"/>
    <col min="950" max="951" width="0" style="1" hidden="1" customWidth="1"/>
    <col min="952" max="952" width="7.28515625" style="1" customWidth="1"/>
    <col min="953" max="953" width="9.42578125" style="1" bestFit="1" customWidth="1"/>
    <col min="954" max="954" width="10.42578125" style="1" customWidth="1"/>
    <col min="955" max="955" width="5.5703125" style="1" customWidth="1"/>
    <col min="956" max="956" width="0" style="1" hidden="1" customWidth="1"/>
    <col min="957" max="957" width="7.28515625" style="1" customWidth="1"/>
    <col min="958" max="958" width="6" style="1" customWidth="1"/>
    <col min="959" max="959" width="10.7109375" style="1" customWidth="1"/>
    <col min="960" max="960" width="5.5703125" style="1" customWidth="1"/>
    <col min="961" max="961" width="0" style="1" hidden="1" customWidth="1"/>
    <col min="962" max="962" width="7.28515625" style="1" customWidth="1"/>
    <col min="963" max="963" width="6.7109375" style="1" customWidth="1"/>
    <col min="964" max="964" width="10.7109375" style="1" customWidth="1"/>
    <col min="965" max="965" width="5.5703125" style="1" customWidth="1"/>
    <col min="966" max="966" width="0" style="1" hidden="1" customWidth="1"/>
    <col min="967" max="967" width="6.7109375" style="1" customWidth="1"/>
    <col min="968" max="968" width="6.42578125" style="1" customWidth="1"/>
    <col min="969" max="969" width="12.5703125" style="1" customWidth="1"/>
    <col min="970" max="970" width="6.140625" style="1" customWidth="1"/>
    <col min="971" max="971" width="0" style="1" hidden="1" customWidth="1"/>
    <col min="972" max="972" width="6.42578125" style="1" customWidth="1"/>
    <col min="973" max="973" width="6.28515625" style="1" customWidth="1"/>
    <col min="974" max="974" width="10.42578125" style="1" customWidth="1"/>
    <col min="975" max="975" width="6.5703125" style="1" customWidth="1"/>
    <col min="976" max="976" width="0" style="1" hidden="1" customWidth="1"/>
    <col min="977" max="978" width="7" style="1" customWidth="1"/>
    <col min="979" max="979" width="10.7109375" style="1" customWidth="1"/>
    <col min="980" max="980" width="5.85546875" style="1" customWidth="1"/>
    <col min="981" max="981" width="0" style="1" hidden="1" customWidth="1"/>
    <col min="982" max="982" width="6.42578125" style="1" customWidth="1"/>
    <col min="983" max="983" width="7.140625" style="1" customWidth="1"/>
    <col min="984" max="984" width="10.28515625" style="1" customWidth="1"/>
    <col min="985" max="985" width="5.5703125" style="1" customWidth="1"/>
    <col min="986" max="986" width="0" style="1" hidden="1" customWidth="1"/>
    <col min="987" max="987" width="6.42578125" style="1" customWidth="1"/>
    <col min="988" max="988" width="6.7109375" style="1" customWidth="1"/>
    <col min="989" max="989" width="10.28515625" style="1" customWidth="1"/>
    <col min="990" max="990" width="5.85546875" style="1" customWidth="1"/>
    <col min="991" max="991" width="0" style="1" hidden="1" customWidth="1"/>
    <col min="992" max="992" width="6.42578125" style="1" customWidth="1"/>
    <col min="993" max="993" width="6.7109375" style="1" customWidth="1"/>
    <col min="994" max="994" width="10.5703125" style="1" customWidth="1"/>
    <col min="995" max="995" width="6.140625" style="1" customWidth="1"/>
    <col min="996" max="996" width="0" style="1" hidden="1" customWidth="1"/>
    <col min="997" max="997" width="6" style="1" customWidth="1"/>
    <col min="998" max="998" width="7" style="1" customWidth="1"/>
    <col min="999" max="999" width="10.28515625" style="1" customWidth="1"/>
    <col min="1000" max="1000" width="6.5703125" style="1" customWidth="1"/>
    <col min="1001" max="1001" width="9.140625" style="1"/>
    <col min="1002" max="1002" width="11" style="1" bestFit="1" customWidth="1"/>
    <col min="1003" max="1189" width="9.140625" style="1"/>
    <col min="1190" max="1190" width="6.140625" style="1" customWidth="1"/>
    <col min="1191" max="1191" width="27.85546875" style="1" customWidth="1"/>
    <col min="1192" max="1193" width="0" style="1" hidden="1" customWidth="1"/>
    <col min="1194" max="1194" width="7.140625" style="1" customWidth="1"/>
    <col min="1195" max="1195" width="6" style="1" customWidth="1"/>
    <col min="1196" max="1196" width="10.5703125" style="1" customWidth="1"/>
    <col min="1197" max="1197" width="4.85546875" style="1" customWidth="1"/>
    <col min="1198" max="1201" width="0" style="1" hidden="1" customWidth="1"/>
    <col min="1202" max="1202" width="6.5703125" style="1" customWidth="1"/>
    <col min="1203" max="1203" width="6.140625" style="1" customWidth="1"/>
    <col min="1204" max="1204" width="10.5703125" style="1" customWidth="1"/>
    <col min="1205" max="1205" width="4.85546875" style="1" customWidth="1"/>
    <col min="1206" max="1207" width="0" style="1" hidden="1" customWidth="1"/>
    <col min="1208" max="1208" width="7.28515625" style="1" customWidth="1"/>
    <col min="1209" max="1209" width="9.42578125" style="1" bestFit="1" customWidth="1"/>
    <col min="1210" max="1210" width="10.42578125" style="1" customWidth="1"/>
    <col min="1211" max="1211" width="5.5703125" style="1" customWidth="1"/>
    <col min="1212" max="1212" width="0" style="1" hidden="1" customWidth="1"/>
    <col min="1213" max="1213" width="7.28515625" style="1" customWidth="1"/>
    <col min="1214" max="1214" width="6" style="1" customWidth="1"/>
    <col min="1215" max="1215" width="10.7109375" style="1" customWidth="1"/>
    <col min="1216" max="1216" width="5.5703125" style="1" customWidth="1"/>
    <col min="1217" max="1217" width="0" style="1" hidden="1" customWidth="1"/>
    <col min="1218" max="1218" width="7.28515625" style="1" customWidth="1"/>
    <col min="1219" max="1219" width="6.7109375" style="1" customWidth="1"/>
    <col min="1220" max="1220" width="10.7109375" style="1" customWidth="1"/>
    <col min="1221" max="1221" width="5.5703125" style="1" customWidth="1"/>
    <col min="1222" max="1222" width="0" style="1" hidden="1" customWidth="1"/>
    <col min="1223" max="1223" width="6.7109375" style="1" customWidth="1"/>
    <col min="1224" max="1224" width="6.42578125" style="1" customWidth="1"/>
    <col min="1225" max="1225" width="12.5703125" style="1" customWidth="1"/>
    <col min="1226" max="1226" width="6.140625" style="1" customWidth="1"/>
    <col min="1227" max="1227" width="0" style="1" hidden="1" customWidth="1"/>
    <col min="1228" max="1228" width="6.42578125" style="1" customWidth="1"/>
    <col min="1229" max="1229" width="6.28515625" style="1" customWidth="1"/>
    <col min="1230" max="1230" width="10.42578125" style="1" customWidth="1"/>
    <col min="1231" max="1231" width="6.5703125" style="1" customWidth="1"/>
    <col min="1232" max="1232" width="0" style="1" hidden="1" customWidth="1"/>
    <col min="1233" max="1234" width="7" style="1" customWidth="1"/>
    <col min="1235" max="1235" width="10.7109375" style="1" customWidth="1"/>
    <col min="1236" max="1236" width="5.85546875" style="1" customWidth="1"/>
    <col min="1237" max="1237" width="0" style="1" hidden="1" customWidth="1"/>
    <col min="1238" max="1238" width="6.42578125" style="1" customWidth="1"/>
    <col min="1239" max="1239" width="7.140625" style="1" customWidth="1"/>
    <col min="1240" max="1240" width="10.28515625" style="1" customWidth="1"/>
    <col min="1241" max="1241" width="5.5703125" style="1" customWidth="1"/>
    <col min="1242" max="1242" width="0" style="1" hidden="1" customWidth="1"/>
    <col min="1243" max="1243" width="6.42578125" style="1" customWidth="1"/>
    <col min="1244" max="1244" width="6.7109375" style="1" customWidth="1"/>
    <col min="1245" max="1245" width="10.28515625" style="1" customWidth="1"/>
    <col min="1246" max="1246" width="5.85546875" style="1" customWidth="1"/>
    <col min="1247" max="1247" width="0" style="1" hidden="1" customWidth="1"/>
    <col min="1248" max="1248" width="6.42578125" style="1" customWidth="1"/>
    <col min="1249" max="1249" width="6.7109375" style="1" customWidth="1"/>
    <col min="1250" max="1250" width="10.5703125" style="1" customWidth="1"/>
    <col min="1251" max="1251" width="6.140625" style="1" customWidth="1"/>
    <col min="1252" max="1252" width="0" style="1" hidden="1" customWidth="1"/>
    <col min="1253" max="1253" width="6" style="1" customWidth="1"/>
    <col min="1254" max="1254" width="7" style="1" customWidth="1"/>
    <col min="1255" max="1255" width="10.28515625" style="1" customWidth="1"/>
    <col min="1256" max="1256" width="6.5703125" style="1" customWidth="1"/>
    <col min="1257" max="1257" width="9.140625" style="1"/>
    <col min="1258" max="1258" width="11" style="1" bestFit="1" customWidth="1"/>
    <col min="1259" max="1445" width="9.140625" style="1"/>
    <col min="1446" max="1446" width="6.140625" style="1" customWidth="1"/>
    <col min="1447" max="1447" width="27.85546875" style="1" customWidth="1"/>
    <col min="1448" max="1449" width="0" style="1" hidden="1" customWidth="1"/>
    <col min="1450" max="1450" width="7.140625" style="1" customWidth="1"/>
    <col min="1451" max="1451" width="6" style="1" customWidth="1"/>
    <col min="1452" max="1452" width="10.5703125" style="1" customWidth="1"/>
    <col min="1453" max="1453" width="4.85546875" style="1" customWidth="1"/>
    <col min="1454" max="1457" width="0" style="1" hidden="1" customWidth="1"/>
    <col min="1458" max="1458" width="6.5703125" style="1" customWidth="1"/>
    <col min="1459" max="1459" width="6.140625" style="1" customWidth="1"/>
    <col min="1460" max="1460" width="10.5703125" style="1" customWidth="1"/>
    <col min="1461" max="1461" width="4.85546875" style="1" customWidth="1"/>
    <col min="1462" max="1463" width="0" style="1" hidden="1" customWidth="1"/>
    <col min="1464" max="1464" width="7.28515625" style="1" customWidth="1"/>
    <col min="1465" max="1465" width="9.42578125" style="1" bestFit="1" customWidth="1"/>
    <col min="1466" max="1466" width="10.42578125" style="1" customWidth="1"/>
    <col min="1467" max="1467" width="5.5703125" style="1" customWidth="1"/>
    <col min="1468" max="1468" width="0" style="1" hidden="1" customWidth="1"/>
    <col min="1469" max="1469" width="7.28515625" style="1" customWidth="1"/>
    <col min="1470" max="1470" width="6" style="1" customWidth="1"/>
    <col min="1471" max="1471" width="10.7109375" style="1" customWidth="1"/>
    <col min="1472" max="1472" width="5.5703125" style="1" customWidth="1"/>
    <col min="1473" max="1473" width="0" style="1" hidden="1" customWidth="1"/>
    <col min="1474" max="1474" width="7.28515625" style="1" customWidth="1"/>
    <col min="1475" max="1475" width="6.7109375" style="1" customWidth="1"/>
    <col min="1476" max="1476" width="10.7109375" style="1" customWidth="1"/>
    <col min="1477" max="1477" width="5.5703125" style="1" customWidth="1"/>
    <col min="1478" max="1478" width="0" style="1" hidden="1" customWidth="1"/>
    <col min="1479" max="1479" width="6.7109375" style="1" customWidth="1"/>
    <col min="1480" max="1480" width="6.42578125" style="1" customWidth="1"/>
    <col min="1481" max="1481" width="12.5703125" style="1" customWidth="1"/>
    <col min="1482" max="1482" width="6.140625" style="1" customWidth="1"/>
    <col min="1483" max="1483" width="0" style="1" hidden="1" customWidth="1"/>
    <col min="1484" max="1484" width="6.42578125" style="1" customWidth="1"/>
    <col min="1485" max="1485" width="6.28515625" style="1" customWidth="1"/>
    <col min="1486" max="1486" width="10.42578125" style="1" customWidth="1"/>
    <col min="1487" max="1487" width="6.5703125" style="1" customWidth="1"/>
    <col min="1488" max="1488" width="0" style="1" hidden="1" customWidth="1"/>
    <col min="1489" max="1490" width="7" style="1" customWidth="1"/>
    <col min="1491" max="1491" width="10.7109375" style="1" customWidth="1"/>
    <col min="1492" max="1492" width="5.85546875" style="1" customWidth="1"/>
    <col min="1493" max="1493" width="0" style="1" hidden="1" customWidth="1"/>
    <col min="1494" max="1494" width="6.42578125" style="1" customWidth="1"/>
    <col min="1495" max="1495" width="7.140625" style="1" customWidth="1"/>
    <col min="1496" max="1496" width="10.28515625" style="1" customWidth="1"/>
    <col min="1497" max="1497" width="5.5703125" style="1" customWidth="1"/>
    <col min="1498" max="1498" width="0" style="1" hidden="1" customWidth="1"/>
    <col min="1499" max="1499" width="6.42578125" style="1" customWidth="1"/>
    <col min="1500" max="1500" width="6.7109375" style="1" customWidth="1"/>
    <col min="1501" max="1501" width="10.28515625" style="1" customWidth="1"/>
    <col min="1502" max="1502" width="5.85546875" style="1" customWidth="1"/>
    <col min="1503" max="1503" width="0" style="1" hidden="1" customWidth="1"/>
    <col min="1504" max="1504" width="6.42578125" style="1" customWidth="1"/>
    <col min="1505" max="1505" width="6.7109375" style="1" customWidth="1"/>
    <col min="1506" max="1506" width="10.5703125" style="1" customWidth="1"/>
    <col min="1507" max="1507" width="6.140625" style="1" customWidth="1"/>
    <col min="1508" max="1508" width="0" style="1" hidden="1" customWidth="1"/>
    <col min="1509" max="1509" width="6" style="1" customWidth="1"/>
    <col min="1510" max="1510" width="7" style="1" customWidth="1"/>
    <col min="1511" max="1511" width="10.28515625" style="1" customWidth="1"/>
    <col min="1512" max="1512" width="6.5703125" style="1" customWidth="1"/>
    <col min="1513" max="1513" width="9.140625" style="1"/>
    <col min="1514" max="1514" width="11" style="1" bestFit="1" customWidth="1"/>
    <col min="1515" max="1701" width="9.140625" style="1"/>
    <col min="1702" max="1702" width="6.140625" style="1" customWidth="1"/>
    <col min="1703" max="1703" width="27.85546875" style="1" customWidth="1"/>
    <col min="1704" max="1705" width="0" style="1" hidden="1" customWidth="1"/>
    <col min="1706" max="1706" width="7.140625" style="1" customWidth="1"/>
    <col min="1707" max="1707" width="6" style="1" customWidth="1"/>
    <col min="1708" max="1708" width="10.5703125" style="1" customWidth="1"/>
    <col min="1709" max="1709" width="4.85546875" style="1" customWidth="1"/>
    <col min="1710" max="1713" width="0" style="1" hidden="1" customWidth="1"/>
    <col min="1714" max="1714" width="6.5703125" style="1" customWidth="1"/>
    <col min="1715" max="1715" width="6.140625" style="1" customWidth="1"/>
    <col min="1716" max="1716" width="10.5703125" style="1" customWidth="1"/>
    <col min="1717" max="1717" width="4.85546875" style="1" customWidth="1"/>
    <col min="1718" max="1719" width="0" style="1" hidden="1" customWidth="1"/>
    <col min="1720" max="1720" width="7.28515625" style="1" customWidth="1"/>
    <col min="1721" max="1721" width="9.42578125" style="1" bestFit="1" customWidth="1"/>
    <col min="1722" max="1722" width="10.42578125" style="1" customWidth="1"/>
    <col min="1723" max="1723" width="5.5703125" style="1" customWidth="1"/>
    <col min="1724" max="1724" width="0" style="1" hidden="1" customWidth="1"/>
    <col min="1725" max="1725" width="7.28515625" style="1" customWidth="1"/>
    <col min="1726" max="1726" width="6" style="1" customWidth="1"/>
    <col min="1727" max="1727" width="10.7109375" style="1" customWidth="1"/>
    <col min="1728" max="1728" width="5.5703125" style="1" customWidth="1"/>
    <col min="1729" max="1729" width="0" style="1" hidden="1" customWidth="1"/>
    <col min="1730" max="1730" width="7.28515625" style="1" customWidth="1"/>
    <col min="1731" max="1731" width="6.7109375" style="1" customWidth="1"/>
    <col min="1732" max="1732" width="10.7109375" style="1" customWidth="1"/>
    <col min="1733" max="1733" width="5.5703125" style="1" customWidth="1"/>
    <col min="1734" max="1734" width="0" style="1" hidden="1" customWidth="1"/>
    <col min="1735" max="1735" width="6.7109375" style="1" customWidth="1"/>
    <col min="1736" max="1736" width="6.42578125" style="1" customWidth="1"/>
    <col min="1737" max="1737" width="12.5703125" style="1" customWidth="1"/>
    <col min="1738" max="1738" width="6.140625" style="1" customWidth="1"/>
    <col min="1739" max="1739" width="0" style="1" hidden="1" customWidth="1"/>
    <col min="1740" max="1740" width="6.42578125" style="1" customWidth="1"/>
    <col min="1741" max="1741" width="6.28515625" style="1" customWidth="1"/>
    <col min="1742" max="1742" width="10.42578125" style="1" customWidth="1"/>
    <col min="1743" max="1743" width="6.5703125" style="1" customWidth="1"/>
    <col min="1744" max="1744" width="0" style="1" hidden="1" customWidth="1"/>
    <col min="1745" max="1746" width="7" style="1" customWidth="1"/>
    <col min="1747" max="1747" width="10.7109375" style="1" customWidth="1"/>
    <col min="1748" max="1748" width="5.85546875" style="1" customWidth="1"/>
    <col min="1749" max="1749" width="0" style="1" hidden="1" customWidth="1"/>
    <col min="1750" max="1750" width="6.42578125" style="1" customWidth="1"/>
    <col min="1751" max="1751" width="7.140625" style="1" customWidth="1"/>
    <col min="1752" max="1752" width="10.28515625" style="1" customWidth="1"/>
    <col min="1753" max="1753" width="5.5703125" style="1" customWidth="1"/>
    <col min="1754" max="1754" width="0" style="1" hidden="1" customWidth="1"/>
    <col min="1755" max="1755" width="6.42578125" style="1" customWidth="1"/>
    <col min="1756" max="1756" width="6.7109375" style="1" customWidth="1"/>
    <col min="1757" max="1757" width="10.28515625" style="1" customWidth="1"/>
    <col min="1758" max="1758" width="5.85546875" style="1" customWidth="1"/>
    <col min="1759" max="1759" width="0" style="1" hidden="1" customWidth="1"/>
    <col min="1760" max="1760" width="6.42578125" style="1" customWidth="1"/>
    <col min="1761" max="1761" width="6.7109375" style="1" customWidth="1"/>
    <col min="1762" max="1762" width="10.5703125" style="1" customWidth="1"/>
    <col min="1763" max="1763" width="6.140625" style="1" customWidth="1"/>
    <col min="1764" max="1764" width="0" style="1" hidden="1" customWidth="1"/>
    <col min="1765" max="1765" width="6" style="1" customWidth="1"/>
    <col min="1766" max="1766" width="7" style="1" customWidth="1"/>
    <col min="1767" max="1767" width="10.28515625" style="1" customWidth="1"/>
    <col min="1768" max="1768" width="6.5703125" style="1" customWidth="1"/>
    <col min="1769" max="1769" width="9.140625" style="1"/>
    <col min="1770" max="1770" width="11" style="1" bestFit="1" customWidth="1"/>
    <col min="1771" max="1957" width="9.140625" style="1"/>
    <col min="1958" max="1958" width="6.140625" style="1" customWidth="1"/>
    <col min="1959" max="1959" width="27.85546875" style="1" customWidth="1"/>
    <col min="1960" max="1961" width="0" style="1" hidden="1" customWidth="1"/>
    <col min="1962" max="1962" width="7.140625" style="1" customWidth="1"/>
    <col min="1963" max="1963" width="6" style="1" customWidth="1"/>
    <col min="1964" max="1964" width="10.5703125" style="1" customWidth="1"/>
    <col min="1965" max="1965" width="4.85546875" style="1" customWidth="1"/>
    <col min="1966" max="1969" width="0" style="1" hidden="1" customWidth="1"/>
    <col min="1970" max="1970" width="6.5703125" style="1" customWidth="1"/>
    <col min="1971" max="1971" width="6.140625" style="1" customWidth="1"/>
    <col min="1972" max="1972" width="10.5703125" style="1" customWidth="1"/>
    <col min="1973" max="1973" width="4.85546875" style="1" customWidth="1"/>
    <col min="1974" max="1975" width="0" style="1" hidden="1" customWidth="1"/>
    <col min="1976" max="1976" width="7.28515625" style="1" customWidth="1"/>
    <col min="1977" max="1977" width="9.42578125" style="1" bestFit="1" customWidth="1"/>
    <col min="1978" max="1978" width="10.42578125" style="1" customWidth="1"/>
    <col min="1979" max="1979" width="5.5703125" style="1" customWidth="1"/>
    <col min="1980" max="1980" width="0" style="1" hidden="1" customWidth="1"/>
    <col min="1981" max="1981" width="7.28515625" style="1" customWidth="1"/>
    <col min="1982" max="1982" width="6" style="1" customWidth="1"/>
    <col min="1983" max="1983" width="10.7109375" style="1" customWidth="1"/>
    <col min="1984" max="1984" width="5.5703125" style="1" customWidth="1"/>
    <col min="1985" max="1985" width="0" style="1" hidden="1" customWidth="1"/>
    <col min="1986" max="1986" width="7.28515625" style="1" customWidth="1"/>
    <col min="1987" max="1987" width="6.7109375" style="1" customWidth="1"/>
    <col min="1988" max="1988" width="10.7109375" style="1" customWidth="1"/>
    <col min="1989" max="1989" width="5.5703125" style="1" customWidth="1"/>
    <col min="1990" max="1990" width="0" style="1" hidden="1" customWidth="1"/>
    <col min="1991" max="1991" width="6.7109375" style="1" customWidth="1"/>
    <col min="1992" max="1992" width="6.42578125" style="1" customWidth="1"/>
    <col min="1993" max="1993" width="12.5703125" style="1" customWidth="1"/>
    <col min="1994" max="1994" width="6.140625" style="1" customWidth="1"/>
    <col min="1995" max="1995" width="0" style="1" hidden="1" customWidth="1"/>
    <col min="1996" max="1996" width="6.42578125" style="1" customWidth="1"/>
    <col min="1997" max="1997" width="6.28515625" style="1" customWidth="1"/>
    <col min="1998" max="1998" width="10.42578125" style="1" customWidth="1"/>
    <col min="1999" max="1999" width="6.5703125" style="1" customWidth="1"/>
    <col min="2000" max="2000" width="0" style="1" hidden="1" customWidth="1"/>
    <col min="2001" max="2002" width="7" style="1" customWidth="1"/>
    <col min="2003" max="2003" width="10.7109375" style="1" customWidth="1"/>
    <col min="2004" max="2004" width="5.85546875" style="1" customWidth="1"/>
    <col min="2005" max="2005" width="0" style="1" hidden="1" customWidth="1"/>
    <col min="2006" max="2006" width="6.42578125" style="1" customWidth="1"/>
    <col min="2007" max="2007" width="7.140625" style="1" customWidth="1"/>
    <col min="2008" max="2008" width="10.28515625" style="1" customWidth="1"/>
    <col min="2009" max="2009" width="5.5703125" style="1" customWidth="1"/>
    <col min="2010" max="2010" width="0" style="1" hidden="1" customWidth="1"/>
    <col min="2011" max="2011" width="6.42578125" style="1" customWidth="1"/>
    <col min="2012" max="2012" width="6.7109375" style="1" customWidth="1"/>
    <col min="2013" max="2013" width="10.28515625" style="1" customWidth="1"/>
    <col min="2014" max="2014" width="5.85546875" style="1" customWidth="1"/>
    <col min="2015" max="2015" width="0" style="1" hidden="1" customWidth="1"/>
    <col min="2016" max="2016" width="6.42578125" style="1" customWidth="1"/>
    <col min="2017" max="2017" width="6.7109375" style="1" customWidth="1"/>
    <col min="2018" max="2018" width="10.5703125" style="1" customWidth="1"/>
    <col min="2019" max="2019" width="6.140625" style="1" customWidth="1"/>
    <col min="2020" max="2020" width="0" style="1" hidden="1" customWidth="1"/>
    <col min="2021" max="2021" width="6" style="1" customWidth="1"/>
    <col min="2022" max="2022" width="7" style="1" customWidth="1"/>
    <col min="2023" max="2023" width="10.28515625" style="1" customWidth="1"/>
    <col min="2024" max="2024" width="6.5703125" style="1" customWidth="1"/>
    <col min="2025" max="2025" width="9.140625" style="1"/>
    <col min="2026" max="2026" width="11" style="1" bestFit="1" customWidth="1"/>
    <col min="2027" max="2213" width="9.140625" style="1"/>
    <col min="2214" max="2214" width="6.140625" style="1" customWidth="1"/>
    <col min="2215" max="2215" width="27.85546875" style="1" customWidth="1"/>
    <col min="2216" max="2217" width="0" style="1" hidden="1" customWidth="1"/>
    <col min="2218" max="2218" width="7.140625" style="1" customWidth="1"/>
    <col min="2219" max="2219" width="6" style="1" customWidth="1"/>
    <col min="2220" max="2220" width="10.5703125" style="1" customWidth="1"/>
    <col min="2221" max="2221" width="4.85546875" style="1" customWidth="1"/>
    <col min="2222" max="2225" width="0" style="1" hidden="1" customWidth="1"/>
    <col min="2226" max="2226" width="6.5703125" style="1" customWidth="1"/>
    <col min="2227" max="2227" width="6.140625" style="1" customWidth="1"/>
    <col min="2228" max="2228" width="10.5703125" style="1" customWidth="1"/>
    <col min="2229" max="2229" width="4.85546875" style="1" customWidth="1"/>
    <col min="2230" max="2231" width="0" style="1" hidden="1" customWidth="1"/>
    <col min="2232" max="2232" width="7.28515625" style="1" customWidth="1"/>
    <col min="2233" max="2233" width="9.42578125" style="1" bestFit="1" customWidth="1"/>
    <col min="2234" max="2234" width="10.42578125" style="1" customWidth="1"/>
    <col min="2235" max="2235" width="5.5703125" style="1" customWidth="1"/>
    <col min="2236" max="2236" width="0" style="1" hidden="1" customWidth="1"/>
    <col min="2237" max="2237" width="7.28515625" style="1" customWidth="1"/>
    <col min="2238" max="2238" width="6" style="1" customWidth="1"/>
    <col min="2239" max="2239" width="10.7109375" style="1" customWidth="1"/>
    <col min="2240" max="2240" width="5.5703125" style="1" customWidth="1"/>
    <col min="2241" max="2241" width="0" style="1" hidden="1" customWidth="1"/>
    <col min="2242" max="2242" width="7.28515625" style="1" customWidth="1"/>
    <col min="2243" max="2243" width="6.7109375" style="1" customWidth="1"/>
    <col min="2244" max="2244" width="10.7109375" style="1" customWidth="1"/>
    <col min="2245" max="2245" width="5.5703125" style="1" customWidth="1"/>
    <col min="2246" max="2246" width="0" style="1" hidden="1" customWidth="1"/>
    <col min="2247" max="2247" width="6.7109375" style="1" customWidth="1"/>
    <col min="2248" max="2248" width="6.42578125" style="1" customWidth="1"/>
    <col min="2249" max="2249" width="12.5703125" style="1" customWidth="1"/>
    <col min="2250" max="2250" width="6.140625" style="1" customWidth="1"/>
    <col min="2251" max="2251" width="0" style="1" hidden="1" customWidth="1"/>
    <col min="2252" max="2252" width="6.42578125" style="1" customWidth="1"/>
    <col min="2253" max="2253" width="6.28515625" style="1" customWidth="1"/>
    <col min="2254" max="2254" width="10.42578125" style="1" customWidth="1"/>
    <col min="2255" max="2255" width="6.5703125" style="1" customWidth="1"/>
    <col min="2256" max="2256" width="0" style="1" hidden="1" customWidth="1"/>
    <col min="2257" max="2258" width="7" style="1" customWidth="1"/>
    <col min="2259" max="2259" width="10.7109375" style="1" customWidth="1"/>
    <col min="2260" max="2260" width="5.85546875" style="1" customWidth="1"/>
    <col min="2261" max="2261" width="0" style="1" hidden="1" customWidth="1"/>
    <col min="2262" max="2262" width="6.42578125" style="1" customWidth="1"/>
    <col min="2263" max="2263" width="7.140625" style="1" customWidth="1"/>
    <col min="2264" max="2264" width="10.28515625" style="1" customWidth="1"/>
    <col min="2265" max="2265" width="5.5703125" style="1" customWidth="1"/>
    <col min="2266" max="2266" width="0" style="1" hidden="1" customWidth="1"/>
    <col min="2267" max="2267" width="6.42578125" style="1" customWidth="1"/>
    <col min="2268" max="2268" width="6.7109375" style="1" customWidth="1"/>
    <col min="2269" max="2269" width="10.28515625" style="1" customWidth="1"/>
    <col min="2270" max="2270" width="5.85546875" style="1" customWidth="1"/>
    <col min="2271" max="2271" width="0" style="1" hidden="1" customWidth="1"/>
    <col min="2272" max="2272" width="6.42578125" style="1" customWidth="1"/>
    <col min="2273" max="2273" width="6.7109375" style="1" customWidth="1"/>
    <col min="2274" max="2274" width="10.5703125" style="1" customWidth="1"/>
    <col min="2275" max="2275" width="6.140625" style="1" customWidth="1"/>
    <col min="2276" max="2276" width="0" style="1" hidden="1" customWidth="1"/>
    <col min="2277" max="2277" width="6" style="1" customWidth="1"/>
    <col min="2278" max="2278" width="7" style="1" customWidth="1"/>
    <col min="2279" max="2279" width="10.28515625" style="1" customWidth="1"/>
    <col min="2280" max="2280" width="6.5703125" style="1" customWidth="1"/>
    <col min="2281" max="2281" width="9.140625" style="1"/>
    <col min="2282" max="2282" width="11" style="1" bestFit="1" customWidth="1"/>
    <col min="2283" max="2469" width="9.140625" style="1"/>
    <col min="2470" max="2470" width="6.140625" style="1" customWidth="1"/>
    <col min="2471" max="2471" width="27.85546875" style="1" customWidth="1"/>
    <col min="2472" max="2473" width="0" style="1" hidden="1" customWidth="1"/>
    <col min="2474" max="2474" width="7.140625" style="1" customWidth="1"/>
    <col min="2475" max="2475" width="6" style="1" customWidth="1"/>
    <col min="2476" max="2476" width="10.5703125" style="1" customWidth="1"/>
    <col min="2477" max="2477" width="4.85546875" style="1" customWidth="1"/>
    <col min="2478" max="2481" width="0" style="1" hidden="1" customWidth="1"/>
    <col min="2482" max="2482" width="6.5703125" style="1" customWidth="1"/>
    <col min="2483" max="2483" width="6.140625" style="1" customWidth="1"/>
    <col min="2484" max="2484" width="10.5703125" style="1" customWidth="1"/>
    <col min="2485" max="2485" width="4.85546875" style="1" customWidth="1"/>
    <col min="2486" max="2487" width="0" style="1" hidden="1" customWidth="1"/>
    <col min="2488" max="2488" width="7.28515625" style="1" customWidth="1"/>
    <col min="2489" max="2489" width="9.42578125" style="1" bestFit="1" customWidth="1"/>
    <col min="2490" max="2490" width="10.42578125" style="1" customWidth="1"/>
    <col min="2491" max="2491" width="5.5703125" style="1" customWidth="1"/>
    <col min="2492" max="2492" width="0" style="1" hidden="1" customWidth="1"/>
    <col min="2493" max="2493" width="7.28515625" style="1" customWidth="1"/>
    <col min="2494" max="2494" width="6" style="1" customWidth="1"/>
    <col min="2495" max="2495" width="10.7109375" style="1" customWidth="1"/>
    <col min="2496" max="2496" width="5.5703125" style="1" customWidth="1"/>
    <col min="2497" max="2497" width="0" style="1" hidden="1" customWidth="1"/>
    <col min="2498" max="2498" width="7.28515625" style="1" customWidth="1"/>
    <col min="2499" max="2499" width="6.7109375" style="1" customWidth="1"/>
    <col min="2500" max="2500" width="10.7109375" style="1" customWidth="1"/>
    <col min="2501" max="2501" width="5.5703125" style="1" customWidth="1"/>
    <col min="2502" max="2502" width="0" style="1" hidden="1" customWidth="1"/>
    <col min="2503" max="2503" width="6.7109375" style="1" customWidth="1"/>
    <col min="2504" max="2504" width="6.42578125" style="1" customWidth="1"/>
    <col min="2505" max="2505" width="12.5703125" style="1" customWidth="1"/>
    <col min="2506" max="2506" width="6.140625" style="1" customWidth="1"/>
    <col min="2507" max="2507" width="0" style="1" hidden="1" customWidth="1"/>
    <col min="2508" max="2508" width="6.42578125" style="1" customWidth="1"/>
    <col min="2509" max="2509" width="6.28515625" style="1" customWidth="1"/>
    <col min="2510" max="2510" width="10.42578125" style="1" customWidth="1"/>
    <col min="2511" max="2511" width="6.5703125" style="1" customWidth="1"/>
    <col min="2512" max="2512" width="0" style="1" hidden="1" customWidth="1"/>
    <col min="2513" max="2514" width="7" style="1" customWidth="1"/>
    <col min="2515" max="2515" width="10.7109375" style="1" customWidth="1"/>
    <col min="2516" max="2516" width="5.85546875" style="1" customWidth="1"/>
    <col min="2517" max="2517" width="0" style="1" hidden="1" customWidth="1"/>
    <col min="2518" max="2518" width="6.42578125" style="1" customWidth="1"/>
    <col min="2519" max="2519" width="7.140625" style="1" customWidth="1"/>
    <col min="2520" max="2520" width="10.28515625" style="1" customWidth="1"/>
    <col min="2521" max="2521" width="5.5703125" style="1" customWidth="1"/>
    <col min="2522" max="2522" width="0" style="1" hidden="1" customWidth="1"/>
    <col min="2523" max="2523" width="6.42578125" style="1" customWidth="1"/>
    <col min="2524" max="2524" width="6.7109375" style="1" customWidth="1"/>
    <col min="2525" max="2525" width="10.28515625" style="1" customWidth="1"/>
    <col min="2526" max="2526" width="5.85546875" style="1" customWidth="1"/>
    <col min="2527" max="2527" width="0" style="1" hidden="1" customWidth="1"/>
    <col min="2528" max="2528" width="6.42578125" style="1" customWidth="1"/>
    <col min="2529" max="2529" width="6.7109375" style="1" customWidth="1"/>
    <col min="2530" max="2530" width="10.5703125" style="1" customWidth="1"/>
    <col min="2531" max="2531" width="6.140625" style="1" customWidth="1"/>
    <col min="2532" max="2532" width="0" style="1" hidden="1" customWidth="1"/>
    <col min="2533" max="2533" width="6" style="1" customWidth="1"/>
    <col min="2534" max="2534" width="7" style="1" customWidth="1"/>
    <col min="2535" max="2535" width="10.28515625" style="1" customWidth="1"/>
    <col min="2536" max="2536" width="6.5703125" style="1" customWidth="1"/>
    <col min="2537" max="2537" width="9.140625" style="1"/>
    <col min="2538" max="2538" width="11" style="1" bestFit="1" customWidth="1"/>
    <col min="2539" max="2725" width="9.140625" style="1"/>
    <col min="2726" max="2726" width="6.140625" style="1" customWidth="1"/>
    <col min="2727" max="2727" width="27.85546875" style="1" customWidth="1"/>
    <col min="2728" max="2729" width="0" style="1" hidden="1" customWidth="1"/>
    <col min="2730" max="2730" width="7.140625" style="1" customWidth="1"/>
    <col min="2731" max="2731" width="6" style="1" customWidth="1"/>
    <col min="2732" max="2732" width="10.5703125" style="1" customWidth="1"/>
    <col min="2733" max="2733" width="4.85546875" style="1" customWidth="1"/>
    <col min="2734" max="2737" width="0" style="1" hidden="1" customWidth="1"/>
    <col min="2738" max="2738" width="6.5703125" style="1" customWidth="1"/>
    <col min="2739" max="2739" width="6.140625" style="1" customWidth="1"/>
    <col min="2740" max="2740" width="10.5703125" style="1" customWidth="1"/>
    <col min="2741" max="2741" width="4.85546875" style="1" customWidth="1"/>
    <col min="2742" max="2743" width="0" style="1" hidden="1" customWidth="1"/>
    <col min="2744" max="2744" width="7.28515625" style="1" customWidth="1"/>
    <col min="2745" max="2745" width="9.42578125" style="1" bestFit="1" customWidth="1"/>
    <col min="2746" max="2746" width="10.42578125" style="1" customWidth="1"/>
    <col min="2747" max="2747" width="5.5703125" style="1" customWidth="1"/>
    <col min="2748" max="2748" width="0" style="1" hidden="1" customWidth="1"/>
    <col min="2749" max="2749" width="7.28515625" style="1" customWidth="1"/>
    <col min="2750" max="2750" width="6" style="1" customWidth="1"/>
    <col min="2751" max="2751" width="10.7109375" style="1" customWidth="1"/>
    <col min="2752" max="2752" width="5.5703125" style="1" customWidth="1"/>
    <col min="2753" max="2753" width="0" style="1" hidden="1" customWidth="1"/>
    <col min="2754" max="2754" width="7.28515625" style="1" customWidth="1"/>
    <col min="2755" max="2755" width="6.7109375" style="1" customWidth="1"/>
    <col min="2756" max="2756" width="10.7109375" style="1" customWidth="1"/>
    <col min="2757" max="2757" width="5.5703125" style="1" customWidth="1"/>
    <col min="2758" max="2758" width="0" style="1" hidden="1" customWidth="1"/>
    <col min="2759" max="2759" width="6.7109375" style="1" customWidth="1"/>
    <col min="2760" max="2760" width="6.42578125" style="1" customWidth="1"/>
    <col min="2761" max="2761" width="12.5703125" style="1" customWidth="1"/>
    <col min="2762" max="2762" width="6.140625" style="1" customWidth="1"/>
    <col min="2763" max="2763" width="0" style="1" hidden="1" customWidth="1"/>
    <col min="2764" max="2764" width="6.42578125" style="1" customWidth="1"/>
    <col min="2765" max="2765" width="6.28515625" style="1" customWidth="1"/>
    <col min="2766" max="2766" width="10.42578125" style="1" customWidth="1"/>
    <col min="2767" max="2767" width="6.5703125" style="1" customWidth="1"/>
    <col min="2768" max="2768" width="0" style="1" hidden="1" customWidth="1"/>
    <col min="2769" max="2770" width="7" style="1" customWidth="1"/>
    <col min="2771" max="2771" width="10.7109375" style="1" customWidth="1"/>
    <col min="2772" max="2772" width="5.85546875" style="1" customWidth="1"/>
    <col min="2773" max="2773" width="0" style="1" hidden="1" customWidth="1"/>
    <col min="2774" max="2774" width="6.42578125" style="1" customWidth="1"/>
    <col min="2775" max="2775" width="7.140625" style="1" customWidth="1"/>
    <col min="2776" max="2776" width="10.28515625" style="1" customWidth="1"/>
    <col min="2777" max="2777" width="5.5703125" style="1" customWidth="1"/>
    <col min="2778" max="2778" width="0" style="1" hidden="1" customWidth="1"/>
    <col min="2779" max="2779" width="6.42578125" style="1" customWidth="1"/>
    <col min="2780" max="2780" width="6.7109375" style="1" customWidth="1"/>
    <col min="2781" max="2781" width="10.28515625" style="1" customWidth="1"/>
    <col min="2782" max="2782" width="5.85546875" style="1" customWidth="1"/>
    <col min="2783" max="2783" width="0" style="1" hidden="1" customWidth="1"/>
    <col min="2784" max="2784" width="6.42578125" style="1" customWidth="1"/>
    <col min="2785" max="2785" width="6.7109375" style="1" customWidth="1"/>
    <col min="2786" max="2786" width="10.5703125" style="1" customWidth="1"/>
    <col min="2787" max="2787" width="6.140625" style="1" customWidth="1"/>
    <col min="2788" max="2788" width="0" style="1" hidden="1" customWidth="1"/>
    <col min="2789" max="2789" width="6" style="1" customWidth="1"/>
    <col min="2790" max="2790" width="7" style="1" customWidth="1"/>
    <col min="2791" max="2791" width="10.28515625" style="1" customWidth="1"/>
    <col min="2792" max="2792" width="6.5703125" style="1" customWidth="1"/>
    <col min="2793" max="2793" width="9.140625" style="1"/>
    <col min="2794" max="2794" width="11" style="1" bestFit="1" customWidth="1"/>
    <col min="2795" max="2981" width="9.140625" style="1"/>
    <col min="2982" max="2982" width="6.140625" style="1" customWidth="1"/>
    <col min="2983" max="2983" width="27.85546875" style="1" customWidth="1"/>
    <col min="2984" max="2985" width="0" style="1" hidden="1" customWidth="1"/>
    <col min="2986" max="2986" width="7.140625" style="1" customWidth="1"/>
    <col min="2987" max="2987" width="6" style="1" customWidth="1"/>
    <col min="2988" max="2988" width="10.5703125" style="1" customWidth="1"/>
    <col min="2989" max="2989" width="4.85546875" style="1" customWidth="1"/>
    <col min="2990" max="2993" width="0" style="1" hidden="1" customWidth="1"/>
    <col min="2994" max="2994" width="6.5703125" style="1" customWidth="1"/>
    <col min="2995" max="2995" width="6.140625" style="1" customWidth="1"/>
    <col min="2996" max="2996" width="10.5703125" style="1" customWidth="1"/>
    <col min="2997" max="2997" width="4.85546875" style="1" customWidth="1"/>
    <col min="2998" max="2999" width="0" style="1" hidden="1" customWidth="1"/>
    <col min="3000" max="3000" width="7.28515625" style="1" customWidth="1"/>
    <col min="3001" max="3001" width="9.42578125" style="1" bestFit="1" customWidth="1"/>
    <col min="3002" max="3002" width="10.42578125" style="1" customWidth="1"/>
    <col min="3003" max="3003" width="5.5703125" style="1" customWidth="1"/>
    <col min="3004" max="3004" width="0" style="1" hidden="1" customWidth="1"/>
    <col min="3005" max="3005" width="7.28515625" style="1" customWidth="1"/>
    <col min="3006" max="3006" width="6" style="1" customWidth="1"/>
    <col min="3007" max="3007" width="10.7109375" style="1" customWidth="1"/>
    <col min="3008" max="3008" width="5.5703125" style="1" customWidth="1"/>
    <col min="3009" max="3009" width="0" style="1" hidden="1" customWidth="1"/>
    <col min="3010" max="3010" width="7.28515625" style="1" customWidth="1"/>
    <col min="3011" max="3011" width="6.7109375" style="1" customWidth="1"/>
    <col min="3012" max="3012" width="10.7109375" style="1" customWidth="1"/>
    <col min="3013" max="3013" width="5.5703125" style="1" customWidth="1"/>
    <col min="3014" max="3014" width="0" style="1" hidden="1" customWidth="1"/>
    <col min="3015" max="3015" width="6.7109375" style="1" customWidth="1"/>
    <col min="3016" max="3016" width="6.42578125" style="1" customWidth="1"/>
    <col min="3017" max="3017" width="12.5703125" style="1" customWidth="1"/>
    <col min="3018" max="3018" width="6.140625" style="1" customWidth="1"/>
    <col min="3019" max="3019" width="0" style="1" hidden="1" customWidth="1"/>
    <col min="3020" max="3020" width="6.42578125" style="1" customWidth="1"/>
    <col min="3021" max="3021" width="6.28515625" style="1" customWidth="1"/>
    <col min="3022" max="3022" width="10.42578125" style="1" customWidth="1"/>
    <col min="3023" max="3023" width="6.5703125" style="1" customWidth="1"/>
    <col min="3024" max="3024" width="0" style="1" hidden="1" customWidth="1"/>
    <col min="3025" max="3026" width="7" style="1" customWidth="1"/>
    <col min="3027" max="3027" width="10.7109375" style="1" customWidth="1"/>
    <col min="3028" max="3028" width="5.85546875" style="1" customWidth="1"/>
    <col min="3029" max="3029" width="0" style="1" hidden="1" customWidth="1"/>
    <col min="3030" max="3030" width="6.42578125" style="1" customWidth="1"/>
    <col min="3031" max="3031" width="7.140625" style="1" customWidth="1"/>
    <col min="3032" max="3032" width="10.28515625" style="1" customWidth="1"/>
    <col min="3033" max="3033" width="5.5703125" style="1" customWidth="1"/>
    <col min="3034" max="3034" width="0" style="1" hidden="1" customWidth="1"/>
    <col min="3035" max="3035" width="6.42578125" style="1" customWidth="1"/>
    <col min="3036" max="3036" width="6.7109375" style="1" customWidth="1"/>
    <col min="3037" max="3037" width="10.28515625" style="1" customWidth="1"/>
    <col min="3038" max="3038" width="5.85546875" style="1" customWidth="1"/>
    <col min="3039" max="3039" width="0" style="1" hidden="1" customWidth="1"/>
    <col min="3040" max="3040" width="6.42578125" style="1" customWidth="1"/>
    <col min="3041" max="3041" width="6.7109375" style="1" customWidth="1"/>
    <col min="3042" max="3042" width="10.5703125" style="1" customWidth="1"/>
    <col min="3043" max="3043" width="6.140625" style="1" customWidth="1"/>
    <col min="3044" max="3044" width="0" style="1" hidden="1" customWidth="1"/>
    <col min="3045" max="3045" width="6" style="1" customWidth="1"/>
    <col min="3046" max="3046" width="7" style="1" customWidth="1"/>
    <col min="3047" max="3047" width="10.28515625" style="1" customWidth="1"/>
    <col min="3048" max="3048" width="6.5703125" style="1" customWidth="1"/>
    <col min="3049" max="3049" width="9.140625" style="1"/>
    <col min="3050" max="3050" width="11" style="1" bestFit="1" customWidth="1"/>
    <col min="3051" max="3237" width="9.140625" style="1"/>
    <col min="3238" max="3238" width="6.140625" style="1" customWidth="1"/>
    <col min="3239" max="3239" width="27.85546875" style="1" customWidth="1"/>
    <col min="3240" max="3241" width="0" style="1" hidden="1" customWidth="1"/>
    <col min="3242" max="3242" width="7.140625" style="1" customWidth="1"/>
    <col min="3243" max="3243" width="6" style="1" customWidth="1"/>
    <col min="3244" max="3244" width="10.5703125" style="1" customWidth="1"/>
    <col min="3245" max="3245" width="4.85546875" style="1" customWidth="1"/>
    <col min="3246" max="3249" width="0" style="1" hidden="1" customWidth="1"/>
    <col min="3250" max="3250" width="6.5703125" style="1" customWidth="1"/>
    <col min="3251" max="3251" width="6.140625" style="1" customWidth="1"/>
    <col min="3252" max="3252" width="10.5703125" style="1" customWidth="1"/>
    <col min="3253" max="3253" width="4.85546875" style="1" customWidth="1"/>
    <col min="3254" max="3255" width="0" style="1" hidden="1" customWidth="1"/>
    <col min="3256" max="3256" width="7.28515625" style="1" customWidth="1"/>
    <col min="3257" max="3257" width="9.42578125" style="1" bestFit="1" customWidth="1"/>
    <col min="3258" max="3258" width="10.42578125" style="1" customWidth="1"/>
    <col min="3259" max="3259" width="5.5703125" style="1" customWidth="1"/>
    <col min="3260" max="3260" width="0" style="1" hidden="1" customWidth="1"/>
    <col min="3261" max="3261" width="7.28515625" style="1" customWidth="1"/>
    <col min="3262" max="3262" width="6" style="1" customWidth="1"/>
    <col min="3263" max="3263" width="10.7109375" style="1" customWidth="1"/>
    <col min="3264" max="3264" width="5.5703125" style="1" customWidth="1"/>
    <col min="3265" max="3265" width="0" style="1" hidden="1" customWidth="1"/>
    <col min="3266" max="3266" width="7.28515625" style="1" customWidth="1"/>
    <col min="3267" max="3267" width="6.7109375" style="1" customWidth="1"/>
    <col min="3268" max="3268" width="10.7109375" style="1" customWidth="1"/>
    <col min="3269" max="3269" width="5.5703125" style="1" customWidth="1"/>
    <col min="3270" max="3270" width="0" style="1" hidden="1" customWidth="1"/>
    <col min="3271" max="3271" width="6.7109375" style="1" customWidth="1"/>
    <col min="3272" max="3272" width="6.42578125" style="1" customWidth="1"/>
    <col min="3273" max="3273" width="12.5703125" style="1" customWidth="1"/>
    <col min="3274" max="3274" width="6.140625" style="1" customWidth="1"/>
    <col min="3275" max="3275" width="0" style="1" hidden="1" customWidth="1"/>
    <col min="3276" max="3276" width="6.42578125" style="1" customWidth="1"/>
    <col min="3277" max="3277" width="6.28515625" style="1" customWidth="1"/>
    <col min="3278" max="3278" width="10.42578125" style="1" customWidth="1"/>
    <col min="3279" max="3279" width="6.5703125" style="1" customWidth="1"/>
    <col min="3280" max="3280" width="0" style="1" hidden="1" customWidth="1"/>
    <col min="3281" max="3282" width="7" style="1" customWidth="1"/>
    <col min="3283" max="3283" width="10.7109375" style="1" customWidth="1"/>
    <col min="3284" max="3284" width="5.85546875" style="1" customWidth="1"/>
    <col min="3285" max="3285" width="0" style="1" hidden="1" customWidth="1"/>
    <col min="3286" max="3286" width="6.42578125" style="1" customWidth="1"/>
    <col min="3287" max="3287" width="7.140625" style="1" customWidth="1"/>
    <col min="3288" max="3288" width="10.28515625" style="1" customWidth="1"/>
    <col min="3289" max="3289" width="5.5703125" style="1" customWidth="1"/>
    <col min="3290" max="3290" width="0" style="1" hidden="1" customWidth="1"/>
    <col min="3291" max="3291" width="6.42578125" style="1" customWidth="1"/>
    <col min="3292" max="3292" width="6.7109375" style="1" customWidth="1"/>
    <col min="3293" max="3293" width="10.28515625" style="1" customWidth="1"/>
    <col min="3294" max="3294" width="5.85546875" style="1" customWidth="1"/>
    <col min="3295" max="3295" width="0" style="1" hidden="1" customWidth="1"/>
    <col min="3296" max="3296" width="6.42578125" style="1" customWidth="1"/>
    <col min="3297" max="3297" width="6.7109375" style="1" customWidth="1"/>
    <col min="3298" max="3298" width="10.5703125" style="1" customWidth="1"/>
    <col min="3299" max="3299" width="6.140625" style="1" customWidth="1"/>
    <col min="3300" max="3300" width="0" style="1" hidden="1" customWidth="1"/>
    <col min="3301" max="3301" width="6" style="1" customWidth="1"/>
    <col min="3302" max="3302" width="7" style="1" customWidth="1"/>
    <col min="3303" max="3303" width="10.28515625" style="1" customWidth="1"/>
    <col min="3304" max="3304" width="6.5703125" style="1" customWidth="1"/>
    <col min="3305" max="3305" width="9.140625" style="1"/>
    <col min="3306" max="3306" width="11" style="1" bestFit="1" customWidth="1"/>
    <col min="3307" max="3493" width="9.140625" style="1"/>
    <col min="3494" max="3494" width="6.140625" style="1" customWidth="1"/>
    <col min="3495" max="3495" width="27.85546875" style="1" customWidth="1"/>
    <col min="3496" max="3497" width="0" style="1" hidden="1" customWidth="1"/>
    <col min="3498" max="3498" width="7.140625" style="1" customWidth="1"/>
    <col min="3499" max="3499" width="6" style="1" customWidth="1"/>
    <col min="3500" max="3500" width="10.5703125" style="1" customWidth="1"/>
    <col min="3501" max="3501" width="4.85546875" style="1" customWidth="1"/>
    <col min="3502" max="3505" width="0" style="1" hidden="1" customWidth="1"/>
    <col min="3506" max="3506" width="6.5703125" style="1" customWidth="1"/>
    <col min="3507" max="3507" width="6.140625" style="1" customWidth="1"/>
    <col min="3508" max="3508" width="10.5703125" style="1" customWidth="1"/>
    <col min="3509" max="3509" width="4.85546875" style="1" customWidth="1"/>
    <col min="3510" max="3511" width="0" style="1" hidden="1" customWidth="1"/>
    <col min="3512" max="3512" width="7.28515625" style="1" customWidth="1"/>
    <col min="3513" max="3513" width="9.42578125" style="1" bestFit="1" customWidth="1"/>
    <col min="3514" max="3514" width="10.42578125" style="1" customWidth="1"/>
    <col min="3515" max="3515" width="5.5703125" style="1" customWidth="1"/>
    <col min="3516" max="3516" width="0" style="1" hidden="1" customWidth="1"/>
    <col min="3517" max="3517" width="7.28515625" style="1" customWidth="1"/>
    <col min="3518" max="3518" width="6" style="1" customWidth="1"/>
    <col min="3519" max="3519" width="10.7109375" style="1" customWidth="1"/>
    <col min="3520" max="3520" width="5.5703125" style="1" customWidth="1"/>
    <col min="3521" max="3521" width="0" style="1" hidden="1" customWidth="1"/>
    <col min="3522" max="3522" width="7.28515625" style="1" customWidth="1"/>
    <col min="3523" max="3523" width="6.7109375" style="1" customWidth="1"/>
    <col min="3524" max="3524" width="10.7109375" style="1" customWidth="1"/>
    <col min="3525" max="3525" width="5.5703125" style="1" customWidth="1"/>
    <col min="3526" max="3526" width="0" style="1" hidden="1" customWidth="1"/>
    <col min="3527" max="3527" width="6.7109375" style="1" customWidth="1"/>
    <col min="3528" max="3528" width="6.42578125" style="1" customWidth="1"/>
    <col min="3529" max="3529" width="12.5703125" style="1" customWidth="1"/>
    <col min="3530" max="3530" width="6.140625" style="1" customWidth="1"/>
    <col min="3531" max="3531" width="0" style="1" hidden="1" customWidth="1"/>
    <col min="3532" max="3532" width="6.42578125" style="1" customWidth="1"/>
    <col min="3533" max="3533" width="6.28515625" style="1" customWidth="1"/>
    <col min="3534" max="3534" width="10.42578125" style="1" customWidth="1"/>
    <col min="3535" max="3535" width="6.5703125" style="1" customWidth="1"/>
    <col min="3536" max="3536" width="0" style="1" hidden="1" customWidth="1"/>
    <col min="3537" max="3538" width="7" style="1" customWidth="1"/>
    <col min="3539" max="3539" width="10.7109375" style="1" customWidth="1"/>
    <col min="3540" max="3540" width="5.85546875" style="1" customWidth="1"/>
    <col min="3541" max="3541" width="0" style="1" hidden="1" customWidth="1"/>
    <col min="3542" max="3542" width="6.42578125" style="1" customWidth="1"/>
    <col min="3543" max="3543" width="7.140625" style="1" customWidth="1"/>
    <col min="3544" max="3544" width="10.28515625" style="1" customWidth="1"/>
    <col min="3545" max="3545" width="5.5703125" style="1" customWidth="1"/>
    <col min="3546" max="3546" width="0" style="1" hidden="1" customWidth="1"/>
    <col min="3547" max="3547" width="6.42578125" style="1" customWidth="1"/>
    <col min="3548" max="3548" width="6.7109375" style="1" customWidth="1"/>
    <col min="3549" max="3549" width="10.28515625" style="1" customWidth="1"/>
    <col min="3550" max="3550" width="5.85546875" style="1" customWidth="1"/>
    <col min="3551" max="3551" width="0" style="1" hidden="1" customWidth="1"/>
    <col min="3552" max="3552" width="6.42578125" style="1" customWidth="1"/>
    <col min="3553" max="3553" width="6.7109375" style="1" customWidth="1"/>
    <col min="3554" max="3554" width="10.5703125" style="1" customWidth="1"/>
    <col min="3555" max="3555" width="6.140625" style="1" customWidth="1"/>
    <col min="3556" max="3556" width="0" style="1" hidden="1" customWidth="1"/>
    <col min="3557" max="3557" width="6" style="1" customWidth="1"/>
    <col min="3558" max="3558" width="7" style="1" customWidth="1"/>
    <col min="3559" max="3559" width="10.28515625" style="1" customWidth="1"/>
    <col min="3560" max="3560" width="6.5703125" style="1" customWidth="1"/>
    <col min="3561" max="3561" width="9.140625" style="1"/>
    <col min="3562" max="3562" width="11" style="1" bestFit="1" customWidth="1"/>
    <col min="3563" max="3749" width="9.140625" style="1"/>
    <col min="3750" max="3750" width="6.140625" style="1" customWidth="1"/>
    <col min="3751" max="3751" width="27.85546875" style="1" customWidth="1"/>
    <col min="3752" max="3753" width="0" style="1" hidden="1" customWidth="1"/>
    <col min="3754" max="3754" width="7.140625" style="1" customWidth="1"/>
    <col min="3755" max="3755" width="6" style="1" customWidth="1"/>
    <col min="3756" max="3756" width="10.5703125" style="1" customWidth="1"/>
    <col min="3757" max="3757" width="4.85546875" style="1" customWidth="1"/>
    <col min="3758" max="3761" width="0" style="1" hidden="1" customWidth="1"/>
    <col min="3762" max="3762" width="6.5703125" style="1" customWidth="1"/>
    <col min="3763" max="3763" width="6.140625" style="1" customWidth="1"/>
    <col min="3764" max="3764" width="10.5703125" style="1" customWidth="1"/>
    <col min="3765" max="3765" width="4.85546875" style="1" customWidth="1"/>
    <col min="3766" max="3767" width="0" style="1" hidden="1" customWidth="1"/>
    <col min="3768" max="3768" width="7.28515625" style="1" customWidth="1"/>
    <col min="3769" max="3769" width="9.42578125" style="1" bestFit="1" customWidth="1"/>
    <col min="3770" max="3770" width="10.42578125" style="1" customWidth="1"/>
    <col min="3771" max="3771" width="5.5703125" style="1" customWidth="1"/>
    <col min="3772" max="3772" width="0" style="1" hidden="1" customWidth="1"/>
    <col min="3773" max="3773" width="7.28515625" style="1" customWidth="1"/>
    <col min="3774" max="3774" width="6" style="1" customWidth="1"/>
    <col min="3775" max="3775" width="10.7109375" style="1" customWidth="1"/>
    <col min="3776" max="3776" width="5.5703125" style="1" customWidth="1"/>
    <col min="3777" max="3777" width="0" style="1" hidden="1" customWidth="1"/>
    <col min="3778" max="3778" width="7.28515625" style="1" customWidth="1"/>
    <col min="3779" max="3779" width="6.7109375" style="1" customWidth="1"/>
    <col min="3780" max="3780" width="10.7109375" style="1" customWidth="1"/>
    <col min="3781" max="3781" width="5.5703125" style="1" customWidth="1"/>
    <col min="3782" max="3782" width="0" style="1" hidden="1" customWidth="1"/>
    <col min="3783" max="3783" width="6.7109375" style="1" customWidth="1"/>
    <col min="3784" max="3784" width="6.42578125" style="1" customWidth="1"/>
    <col min="3785" max="3785" width="12.5703125" style="1" customWidth="1"/>
    <col min="3786" max="3786" width="6.140625" style="1" customWidth="1"/>
    <col min="3787" max="3787" width="0" style="1" hidden="1" customWidth="1"/>
    <col min="3788" max="3788" width="6.42578125" style="1" customWidth="1"/>
    <col min="3789" max="3789" width="6.28515625" style="1" customWidth="1"/>
    <col min="3790" max="3790" width="10.42578125" style="1" customWidth="1"/>
    <col min="3791" max="3791" width="6.5703125" style="1" customWidth="1"/>
    <col min="3792" max="3792" width="0" style="1" hidden="1" customWidth="1"/>
    <col min="3793" max="3794" width="7" style="1" customWidth="1"/>
    <col min="3795" max="3795" width="10.7109375" style="1" customWidth="1"/>
    <col min="3796" max="3796" width="5.85546875" style="1" customWidth="1"/>
    <col min="3797" max="3797" width="0" style="1" hidden="1" customWidth="1"/>
    <col min="3798" max="3798" width="6.42578125" style="1" customWidth="1"/>
    <col min="3799" max="3799" width="7.140625" style="1" customWidth="1"/>
    <col min="3800" max="3800" width="10.28515625" style="1" customWidth="1"/>
    <col min="3801" max="3801" width="5.5703125" style="1" customWidth="1"/>
    <col min="3802" max="3802" width="0" style="1" hidden="1" customWidth="1"/>
    <col min="3803" max="3803" width="6.42578125" style="1" customWidth="1"/>
    <col min="3804" max="3804" width="6.7109375" style="1" customWidth="1"/>
    <col min="3805" max="3805" width="10.28515625" style="1" customWidth="1"/>
    <col min="3806" max="3806" width="5.85546875" style="1" customWidth="1"/>
    <col min="3807" max="3807" width="0" style="1" hidden="1" customWidth="1"/>
    <col min="3808" max="3808" width="6.42578125" style="1" customWidth="1"/>
    <col min="3809" max="3809" width="6.7109375" style="1" customWidth="1"/>
    <col min="3810" max="3810" width="10.5703125" style="1" customWidth="1"/>
    <col min="3811" max="3811" width="6.140625" style="1" customWidth="1"/>
    <col min="3812" max="3812" width="0" style="1" hidden="1" customWidth="1"/>
    <col min="3813" max="3813" width="6" style="1" customWidth="1"/>
    <col min="3814" max="3814" width="7" style="1" customWidth="1"/>
    <col min="3815" max="3815" width="10.28515625" style="1" customWidth="1"/>
    <col min="3816" max="3816" width="6.5703125" style="1" customWidth="1"/>
    <col min="3817" max="3817" width="9.140625" style="1"/>
    <col min="3818" max="3818" width="11" style="1" bestFit="1" customWidth="1"/>
    <col min="3819" max="4005" width="9.140625" style="1"/>
    <col min="4006" max="4006" width="6.140625" style="1" customWidth="1"/>
    <col min="4007" max="4007" width="27.85546875" style="1" customWidth="1"/>
    <col min="4008" max="4009" width="0" style="1" hidden="1" customWidth="1"/>
    <col min="4010" max="4010" width="7.140625" style="1" customWidth="1"/>
    <col min="4011" max="4011" width="6" style="1" customWidth="1"/>
    <col min="4012" max="4012" width="10.5703125" style="1" customWidth="1"/>
    <col min="4013" max="4013" width="4.85546875" style="1" customWidth="1"/>
    <col min="4014" max="4017" width="0" style="1" hidden="1" customWidth="1"/>
    <col min="4018" max="4018" width="6.5703125" style="1" customWidth="1"/>
    <col min="4019" max="4019" width="6.140625" style="1" customWidth="1"/>
    <col min="4020" max="4020" width="10.5703125" style="1" customWidth="1"/>
    <col min="4021" max="4021" width="4.85546875" style="1" customWidth="1"/>
    <col min="4022" max="4023" width="0" style="1" hidden="1" customWidth="1"/>
    <col min="4024" max="4024" width="7.28515625" style="1" customWidth="1"/>
    <col min="4025" max="4025" width="9.42578125" style="1" bestFit="1" customWidth="1"/>
    <col min="4026" max="4026" width="10.42578125" style="1" customWidth="1"/>
    <col min="4027" max="4027" width="5.5703125" style="1" customWidth="1"/>
    <col min="4028" max="4028" width="0" style="1" hidden="1" customWidth="1"/>
    <col min="4029" max="4029" width="7.28515625" style="1" customWidth="1"/>
    <col min="4030" max="4030" width="6" style="1" customWidth="1"/>
    <col min="4031" max="4031" width="10.7109375" style="1" customWidth="1"/>
    <col min="4032" max="4032" width="5.5703125" style="1" customWidth="1"/>
    <col min="4033" max="4033" width="0" style="1" hidden="1" customWidth="1"/>
    <col min="4034" max="4034" width="7.28515625" style="1" customWidth="1"/>
    <col min="4035" max="4035" width="6.7109375" style="1" customWidth="1"/>
    <col min="4036" max="4036" width="10.7109375" style="1" customWidth="1"/>
    <col min="4037" max="4037" width="5.5703125" style="1" customWidth="1"/>
    <col min="4038" max="4038" width="0" style="1" hidden="1" customWidth="1"/>
    <col min="4039" max="4039" width="6.7109375" style="1" customWidth="1"/>
    <col min="4040" max="4040" width="6.42578125" style="1" customWidth="1"/>
    <col min="4041" max="4041" width="12.5703125" style="1" customWidth="1"/>
    <col min="4042" max="4042" width="6.140625" style="1" customWidth="1"/>
    <col min="4043" max="4043" width="0" style="1" hidden="1" customWidth="1"/>
    <col min="4044" max="4044" width="6.42578125" style="1" customWidth="1"/>
    <col min="4045" max="4045" width="6.28515625" style="1" customWidth="1"/>
    <col min="4046" max="4046" width="10.42578125" style="1" customWidth="1"/>
    <col min="4047" max="4047" width="6.5703125" style="1" customWidth="1"/>
    <col min="4048" max="4048" width="0" style="1" hidden="1" customWidth="1"/>
    <col min="4049" max="4050" width="7" style="1" customWidth="1"/>
    <col min="4051" max="4051" width="10.7109375" style="1" customWidth="1"/>
    <col min="4052" max="4052" width="5.85546875" style="1" customWidth="1"/>
    <col min="4053" max="4053" width="0" style="1" hidden="1" customWidth="1"/>
    <col min="4054" max="4054" width="6.42578125" style="1" customWidth="1"/>
    <col min="4055" max="4055" width="7.140625" style="1" customWidth="1"/>
    <col min="4056" max="4056" width="10.28515625" style="1" customWidth="1"/>
    <col min="4057" max="4057" width="5.5703125" style="1" customWidth="1"/>
    <col min="4058" max="4058" width="0" style="1" hidden="1" customWidth="1"/>
    <col min="4059" max="4059" width="6.42578125" style="1" customWidth="1"/>
    <col min="4060" max="4060" width="6.7109375" style="1" customWidth="1"/>
    <col min="4061" max="4061" width="10.28515625" style="1" customWidth="1"/>
    <col min="4062" max="4062" width="5.85546875" style="1" customWidth="1"/>
    <col min="4063" max="4063" width="0" style="1" hidden="1" customWidth="1"/>
    <col min="4064" max="4064" width="6.42578125" style="1" customWidth="1"/>
    <col min="4065" max="4065" width="6.7109375" style="1" customWidth="1"/>
    <col min="4066" max="4066" width="10.5703125" style="1" customWidth="1"/>
    <col min="4067" max="4067" width="6.140625" style="1" customWidth="1"/>
    <col min="4068" max="4068" width="0" style="1" hidden="1" customWidth="1"/>
    <col min="4069" max="4069" width="6" style="1" customWidth="1"/>
    <col min="4070" max="4070" width="7" style="1" customWidth="1"/>
    <col min="4071" max="4071" width="10.28515625" style="1" customWidth="1"/>
    <col min="4072" max="4072" width="6.5703125" style="1" customWidth="1"/>
    <col min="4073" max="4073" width="9.140625" style="1"/>
    <col min="4074" max="4074" width="11" style="1" bestFit="1" customWidth="1"/>
    <col min="4075" max="4261" width="9.140625" style="1"/>
    <col min="4262" max="4262" width="6.140625" style="1" customWidth="1"/>
    <col min="4263" max="4263" width="27.85546875" style="1" customWidth="1"/>
    <col min="4264" max="4265" width="0" style="1" hidden="1" customWidth="1"/>
    <col min="4266" max="4266" width="7.140625" style="1" customWidth="1"/>
    <col min="4267" max="4267" width="6" style="1" customWidth="1"/>
    <col min="4268" max="4268" width="10.5703125" style="1" customWidth="1"/>
    <col min="4269" max="4269" width="4.85546875" style="1" customWidth="1"/>
    <col min="4270" max="4273" width="0" style="1" hidden="1" customWidth="1"/>
    <col min="4274" max="4274" width="6.5703125" style="1" customWidth="1"/>
    <col min="4275" max="4275" width="6.140625" style="1" customWidth="1"/>
    <col min="4276" max="4276" width="10.5703125" style="1" customWidth="1"/>
    <col min="4277" max="4277" width="4.85546875" style="1" customWidth="1"/>
    <col min="4278" max="4279" width="0" style="1" hidden="1" customWidth="1"/>
    <col min="4280" max="4280" width="7.28515625" style="1" customWidth="1"/>
    <col min="4281" max="4281" width="9.42578125" style="1" bestFit="1" customWidth="1"/>
    <col min="4282" max="4282" width="10.42578125" style="1" customWidth="1"/>
    <col min="4283" max="4283" width="5.5703125" style="1" customWidth="1"/>
    <col min="4284" max="4284" width="0" style="1" hidden="1" customWidth="1"/>
    <col min="4285" max="4285" width="7.28515625" style="1" customWidth="1"/>
    <col min="4286" max="4286" width="6" style="1" customWidth="1"/>
    <col min="4287" max="4287" width="10.7109375" style="1" customWidth="1"/>
    <col min="4288" max="4288" width="5.5703125" style="1" customWidth="1"/>
    <col min="4289" max="4289" width="0" style="1" hidden="1" customWidth="1"/>
    <col min="4290" max="4290" width="7.28515625" style="1" customWidth="1"/>
    <col min="4291" max="4291" width="6.7109375" style="1" customWidth="1"/>
    <col min="4292" max="4292" width="10.7109375" style="1" customWidth="1"/>
    <col min="4293" max="4293" width="5.5703125" style="1" customWidth="1"/>
    <col min="4294" max="4294" width="0" style="1" hidden="1" customWidth="1"/>
    <col min="4295" max="4295" width="6.7109375" style="1" customWidth="1"/>
    <col min="4296" max="4296" width="6.42578125" style="1" customWidth="1"/>
    <col min="4297" max="4297" width="12.5703125" style="1" customWidth="1"/>
    <col min="4298" max="4298" width="6.140625" style="1" customWidth="1"/>
    <col min="4299" max="4299" width="0" style="1" hidden="1" customWidth="1"/>
    <col min="4300" max="4300" width="6.42578125" style="1" customWidth="1"/>
    <col min="4301" max="4301" width="6.28515625" style="1" customWidth="1"/>
    <col min="4302" max="4302" width="10.42578125" style="1" customWidth="1"/>
    <col min="4303" max="4303" width="6.5703125" style="1" customWidth="1"/>
    <col min="4304" max="4304" width="0" style="1" hidden="1" customWidth="1"/>
    <col min="4305" max="4306" width="7" style="1" customWidth="1"/>
    <col min="4307" max="4307" width="10.7109375" style="1" customWidth="1"/>
    <col min="4308" max="4308" width="5.85546875" style="1" customWidth="1"/>
    <col min="4309" max="4309" width="0" style="1" hidden="1" customWidth="1"/>
    <col min="4310" max="4310" width="6.42578125" style="1" customWidth="1"/>
    <col min="4311" max="4311" width="7.140625" style="1" customWidth="1"/>
    <col min="4312" max="4312" width="10.28515625" style="1" customWidth="1"/>
    <col min="4313" max="4313" width="5.5703125" style="1" customWidth="1"/>
    <col min="4314" max="4314" width="0" style="1" hidden="1" customWidth="1"/>
    <col min="4315" max="4315" width="6.42578125" style="1" customWidth="1"/>
    <col min="4316" max="4316" width="6.7109375" style="1" customWidth="1"/>
    <col min="4317" max="4317" width="10.28515625" style="1" customWidth="1"/>
    <col min="4318" max="4318" width="5.85546875" style="1" customWidth="1"/>
    <col min="4319" max="4319" width="0" style="1" hidden="1" customWidth="1"/>
    <col min="4320" max="4320" width="6.42578125" style="1" customWidth="1"/>
    <col min="4321" max="4321" width="6.7109375" style="1" customWidth="1"/>
    <col min="4322" max="4322" width="10.5703125" style="1" customWidth="1"/>
    <col min="4323" max="4323" width="6.140625" style="1" customWidth="1"/>
    <col min="4324" max="4324" width="0" style="1" hidden="1" customWidth="1"/>
    <col min="4325" max="4325" width="6" style="1" customWidth="1"/>
    <col min="4326" max="4326" width="7" style="1" customWidth="1"/>
    <col min="4327" max="4327" width="10.28515625" style="1" customWidth="1"/>
    <col min="4328" max="4328" width="6.5703125" style="1" customWidth="1"/>
    <col min="4329" max="4329" width="9.140625" style="1"/>
    <col min="4330" max="4330" width="11" style="1" bestFit="1" customWidth="1"/>
    <col min="4331" max="4517" width="9.140625" style="1"/>
    <col min="4518" max="4518" width="6.140625" style="1" customWidth="1"/>
    <col min="4519" max="4519" width="27.85546875" style="1" customWidth="1"/>
    <col min="4520" max="4521" width="0" style="1" hidden="1" customWidth="1"/>
    <col min="4522" max="4522" width="7.140625" style="1" customWidth="1"/>
    <col min="4523" max="4523" width="6" style="1" customWidth="1"/>
    <col min="4524" max="4524" width="10.5703125" style="1" customWidth="1"/>
    <col min="4525" max="4525" width="4.85546875" style="1" customWidth="1"/>
    <col min="4526" max="4529" width="0" style="1" hidden="1" customWidth="1"/>
    <col min="4530" max="4530" width="6.5703125" style="1" customWidth="1"/>
    <col min="4531" max="4531" width="6.140625" style="1" customWidth="1"/>
    <col min="4532" max="4532" width="10.5703125" style="1" customWidth="1"/>
    <col min="4533" max="4533" width="4.85546875" style="1" customWidth="1"/>
    <col min="4534" max="4535" width="0" style="1" hidden="1" customWidth="1"/>
    <col min="4536" max="4536" width="7.28515625" style="1" customWidth="1"/>
    <col min="4537" max="4537" width="9.42578125" style="1" bestFit="1" customWidth="1"/>
    <col min="4538" max="4538" width="10.42578125" style="1" customWidth="1"/>
    <col min="4539" max="4539" width="5.5703125" style="1" customWidth="1"/>
    <col min="4540" max="4540" width="0" style="1" hidden="1" customWidth="1"/>
    <col min="4541" max="4541" width="7.28515625" style="1" customWidth="1"/>
    <col min="4542" max="4542" width="6" style="1" customWidth="1"/>
    <col min="4543" max="4543" width="10.7109375" style="1" customWidth="1"/>
    <col min="4544" max="4544" width="5.5703125" style="1" customWidth="1"/>
    <col min="4545" max="4545" width="0" style="1" hidden="1" customWidth="1"/>
    <col min="4546" max="4546" width="7.28515625" style="1" customWidth="1"/>
    <col min="4547" max="4547" width="6.7109375" style="1" customWidth="1"/>
    <col min="4548" max="4548" width="10.7109375" style="1" customWidth="1"/>
    <col min="4549" max="4549" width="5.5703125" style="1" customWidth="1"/>
    <col min="4550" max="4550" width="0" style="1" hidden="1" customWidth="1"/>
    <col min="4551" max="4551" width="6.7109375" style="1" customWidth="1"/>
    <col min="4552" max="4552" width="6.42578125" style="1" customWidth="1"/>
    <col min="4553" max="4553" width="12.5703125" style="1" customWidth="1"/>
    <col min="4554" max="4554" width="6.140625" style="1" customWidth="1"/>
    <col min="4555" max="4555" width="0" style="1" hidden="1" customWidth="1"/>
    <col min="4556" max="4556" width="6.42578125" style="1" customWidth="1"/>
    <col min="4557" max="4557" width="6.28515625" style="1" customWidth="1"/>
    <col min="4558" max="4558" width="10.42578125" style="1" customWidth="1"/>
    <col min="4559" max="4559" width="6.5703125" style="1" customWidth="1"/>
    <col min="4560" max="4560" width="0" style="1" hidden="1" customWidth="1"/>
    <col min="4561" max="4562" width="7" style="1" customWidth="1"/>
    <col min="4563" max="4563" width="10.7109375" style="1" customWidth="1"/>
    <col min="4564" max="4564" width="5.85546875" style="1" customWidth="1"/>
    <col min="4565" max="4565" width="0" style="1" hidden="1" customWidth="1"/>
    <col min="4566" max="4566" width="6.42578125" style="1" customWidth="1"/>
    <col min="4567" max="4567" width="7.140625" style="1" customWidth="1"/>
    <col min="4568" max="4568" width="10.28515625" style="1" customWidth="1"/>
    <col min="4569" max="4569" width="5.5703125" style="1" customWidth="1"/>
    <col min="4570" max="4570" width="0" style="1" hidden="1" customWidth="1"/>
    <col min="4571" max="4571" width="6.42578125" style="1" customWidth="1"/>
    <col min="4572" max="4572" width="6.7109375" style="1" customWidth="1"/>
    <col min="4573" max="4573" width="10.28515625" style="1" customWidth="1"/>
    <col min="4574" max="4574" width="5.85546875" style="1" customWidth="1"/>
    <col min="4575" max="4575" width="0" style="1" hidden="1" customWidth="1"/>
    <col min="4576" max="4576" width="6.42578125" style="1" customWidth="1"/>
    <col min="4577" max="4577" width="6.7109375" style="1" customWidth="1"/>
    <col min="4578" max="4578" width="10.5703125" style="1" customWidth="1"/>
    <col min="4579" max="4579" width="6.140625" style="1" customWidth="1"/>
    <col min="4580" max="4580" width="0" style="1" hidden="1" customWidth="1"/>
    <col min="4581" max="4581" width="6" style="1" customWidth="1"/>
    <col min="4582" max="4582" width="7" style="1" customWidth="1"/>
    <col min="4583" max="4583" width="10.28515625" style="1" customWidth="1"/>
    <col min="4584" max="4584" width="6.5703125" style="1" customWidth="1"/>
    <col min="4585" max="4585" width="9.140625" style="1"/>
    <col min="4586" max="4586" width="11" style="1" bestFit="1" customWidth="1"/>
    <col min="4587" max="4773" width="9.140625" style="1"/>
    <col min="4774" max="4774" width="6.140625" style="1" customWidth="1"/>
    <col min="4775" max="4775" width="27.85546875" style="1" customWidth="1"/>
    <col min="4776" max="4777" width="0" style="1" hidden="1" customWidth="1"/>
    <col min="4778" max="4778" width="7.140625" style="1" customWidth="1"/>
    <col min="4779" max="4779" width="6" style="1" customWidth="1"/>
    <col min="4780" max="4780" width="10.5703125" style="1" customWidth="1"/>
    <col min="4781" max="4781" width="4.85546875" style="1" customWidth="1"/>
    <col min="4782" max="4785" width="0" style="1" hidden="1" customWidth="1"/>
    <col min="4786" max="4786" width="6.5703125" style="1" customWidth="1"/>
    <col min="4787" max="4787" width="6.140625" style="1" customWidth="1"/>
    <col min="4788" max="4788" width="10.5703125" style="1" customWidth="1"/>
    <col min="4789" max="4789" width="4.85546875" style="1" customWidth="1"/>
    <col min="4790" max="4791" width="0" style="1" hidden="1" customWidth="1"/>
    <col min="4792" max="4792" width="7.28515625" style="1" customWidth="1"/>
    <col min="4793" max="4793" width="9.42578125" style="1" bestFit="1" customWidth="1"/>
    <col min="4794" max="4794" width="10.42578125" style="1" customWidth="1"/>
    <col min="4795" max="4795" width="5.5703125" style="1" customWidth="1"/>
    <col min="4796" max="4796" width="0" style="1" hidden="1" customWidth="1"/>
    <col min="4797" max="4797" width="7.28515625" style="1" customWidth="1"/>
    <col min="4798" max="4798" width="6" style="1" customWidth="1"/>
    <col min="4799" max="4799" width="10.7109375" style="1" customWidth="1"/>
    <col min="4800" max="4800" width="5.5703125" style="1" customWidth="1"/>
    <col min="4801" max="4801" width="0" style="1" hidden="1" customWidth="1"/>
    <col min="4802" max="4802" width="7.28515625" style="1" customWidth="1"/>
    <col min="4803" max="4803" width="6.7109375" style="1" customWidth="1"/>
    <col min="4804" max="4804" width="10.7109375" style="1" customWidth="1"/>
    <col min="4805" max="4805" width="5.5703125" style="1" customWidth="1"/>
    <col min="4806" max="4806" width="0" style="1" hidden="1" customWidth="1"/>
    <col min="4807" max="4807" width="6.7109375" style="1" customWidth="1"/>
    <col min="4808" max="4808" width="6.42578125" style="1" customWidth="1"/>
    <col min="4809" max="4809" width="12.5703125" style="1" customWidth="1"/>
    <col min="4810" max="4810" width="6.140625" style="1" customWidth="1"/>
    <col min="4811" max="4811" width="0" style="1" hidden="1" customWidth="1"/>
    <col min="4812" max="4812" width="6.42578125" style="1" customWidth="1"/>
    <col min="4813" max="4813" width="6.28515625" style="1" customWidth="1"/>
    <col min="4814" max="4814" width="10.42578125" style="1" customWidth="1"/>
    <col min="4815" max="4815" width="6.5703125" style="1" customWidth="1"/>
    <col min="4816" max="4816" width="0" style="1" hidden="1" customWidth="1"/>
    <col min="4817" max="4818" width="7" style="1" customWidth="1"/>
    <col min="4819" max="4819" width="10.7109375" style="1" customWidth="1"/>
    <col min="4820" max="4820" width="5.85546875" style="1" customWidth="1"/>
    <col min="4821" max="4821" width="0" style="1" hidden="1" customWidth="1"/>
    <col min="4822" max="4822" width="6.42578125" style="1" customWidth="1"/>
    <col min="4823" max="4823" width="7.140625" style="1" customWidth="1"/>
    <col min="4824" max="4824" width="10.28515625" style="1" customWidth="1"/>
    <col min="4825" max="4825" width="5.5703125" style="1" customWidth="1"/>
    <col min="4826" max="4826" width="0" style="1" hidden="1" customWidth="1"/>
    <col min="4827" max="4827" width="6.42578125" style="1" customWidth="1"/>
    <col min="4828" max="4828" width="6.7109375" style="1" customWidth="1"/>
    <col min="4829" max="4829" width="10.28515625" style="1" customWidth="1"/>
    <col min="4830" max="4830" width="5.85546875" style="1" customWidth="1"/>
    <col min="4831" max="4831" width="0" style="1" hidden="1" customWidth="1"/>
    <col min="4832" max="4832" width="6.42578125" style="1" customWidth="1"/>
    <col min="4833" max="4833" width="6.7109375" style="1" customWidth="1"/>
    <col min="4834" max="4834" width="10.5703125" style="1" customWidth="1"/>
    <col min="4835" max="4835" width="6.140625" style="1" customWidth="1"/>
    <col min="4836" max="4836" width="0" style="1" hidden="1" customWidth="1"/>
    <col min="4837" max="4837" width="6" style="1" customWidth="1"/>
    <col min="4838" max="4838" width="7" style="1" customWidth="1"/>
    <col min="4839" max="4839" width="10.28515625" style="1" customWidth="1"/>
    <col min="4840" max="4840" width="6.5703125" style="1" customWidth="1"/>
    <col min="4841" max="4841" width="9.140625" style="1"/>
    <col min="4842" max="4842" width="11" style="1" bestFit="1" customWidth="1"/>
    <col min="4843" max="5029" width="9.140625" style="1"/>
    <col min="5030" max="5030" width="6.140625" style="1" customWidth="1"/>
    <col min="5031" max="5031" width="27.85546875" style="1" customWidth="1"/>
    <col min="5032" max="5033" width="0" style="1" hidden="1" customWidth="1"/>
    <col min="5034" max="5034" width="7.140625" style="1" customWidth="1"/>
    <col min="5035" max="5035" width="6" style="1" customWidth="1"/>
    <col min="5036" max="5036" width="10.5703125" style="1" customWidth="1"/>
    <col min="5037" max="5037" width="4.85546875" style="1" customWidth="1"/>
    <col min="5038" max="5041" width="0" style="1" hidden="1" customWidth="1"/>
    <col min="5042" max="5042" width="6.5703125" style="1" customWidth="1"/>
    <col min="5043" max="5043" width="6.140625" style="1" customWidth="1"/>
    <col min="5044" max="5044" width="10.5703125" style="1" customWidth="1"/>
    <col min="5045" max="5045" width="4.85546875" style="1" customWidth="1"/>
    <col min="5046" max="5047" width="0" style="1" hidden="1" customWidth="1"/>
    <col min="5048" max="5048" width="7.28515625" style="1" customWidth="1"/>
    <col min="5049" max="5049" width="9.42578125" style="1" bestFit="1" customWidth="1"/>
    <col min="5050" max="5050" width="10.42578125" style="1" customWidth="1"/>
    <col min="5051" max="5051" width="5.5703125" style="1" customWidth="1"/>
    <col min="5052" max="5052" width="0" style="1" hidden="1" customWidth="1"/>
    <col min="5053" max="5053" width="7.28515625" style="1" customWidth="1"/>
    <col min="5054" max="5054" width="6" style="1" customWidth="1"/>
    <col min="5055" max="5055" width="10.7109375" style="1" customWidth="1"/>
    <col min="5056" max="5056" width="5.5703125" style="1" customWidth="1"/>
    <col min="5057" max="5057" width="0" style="1" hidden="1" customWidth="1"/>
    <col min="5058" max="5058" width="7.28515625" style="1" customWidth="1"/>
    <col min="5059" max="5059" width="6.7109375" style="1" customWidth="1"/>
    <col min="5060" max="5060" width="10.7109375" style="1" customWidth="1"/>
    <col min="5061" max="5061" width="5.5703125" style="1" customWidth="1"/>
    <col min="5062" max="5062" width="0" style="1" hidden="1" customWidth="1"/>
    <col min="5063" max="5063" width="6.7109375" style="1" customWidth="1"/>
    <col min="5064" max="5064" width="6.42578125" style="1" customWidth="1"/>
    <col min="5065" max="5065" width="12.5703125" style="1" customWidth="1"/>
    <col min="5066" max="5066" width="6.140625" style="1" customWidth="1"/>
    <col min="5067" max="5067" width="0" style="1" hidden="1" customWidth="1"/>
    <col min="5068" max="5068" width="6.42578125" style="1" customWidth="1"/>
    <col min="5069" max="5069" width="6.28515625" style="1" customWidth="1"/>
    <col min="5070" max="5070" width="10.42578125" style="1" customWidth="1"/>
    <col min="5071" max="5071" width="6.5703125" style="1" customWidth="1"/>
    <col min="5072" max="5072" width="0" style="1" hidden="1" customWidth="1"/>
    <col min="5073" max="5074" width="7" style="1" customWidth="1"/>
    <col min="5075" max="5075" width="10.7109375" style="1" customWidth="1"/>
    <col min="5076" max="5076" width="5.85546875" style="1" customWidth="1"/>
    <col min="5077" max="5077" width="0" style="1" hidden="1" customWidth="1"/>
    <col min="5078" max="5078" width="6.42578125" style="1" customWidth="1"/>
    <col min="5079" max="5079" width="7.140625" style="1" customWidth="1"/>
    <col min="5080" max="5080" width="10.28515625" style="1" customWidth="1"/>
    <col min="5081" max="5081" width="5.5703125" style="1" customWidth="1"/>
    <col min="5082" max="5082" width="0" style="1" hidden="1" customWidth="1"/>
    <col min="5083" max="5083" width="6.42578125" style="1" customWidth="1"/>
    <col min="5084" max="5084" width="6.7109375" style="1" customWidth="1"/>
    <col min="5085" max="5085" width="10.28515625" style="1" customWidth="1"/>
    <col min="5086" max="5086" width="5.85546875" style="1" customWidth="1"/>
    <col min="5087" max="5087" width="0" style="1" hidden="1" customWidth="1"/>
    <col min="5088" max="5088" width="6.42578125" style="1" customWidth="1"/>
    <col min="5089" max="5089" width="6.7109375" style="1" customWidth="1"/>
    <col min="5090" max="5090" width="10.5703125" style="1" customWidth="1"/>
    <col min="5091" max="5091" width="6.140625" style="1" customWidth="1"/>
    <col min="5092" max="5092" width="0" style="1" hidden="1" customWidth="1"/>
    <col min="5093" max="5093" width="6" style="1" customWidth="1"/>
    <col min="5094" max="5094" width="7" style="1" customWidth="1"/>
    <col min="5095" max="5095" width="10.28515625" style="1" customWidth="1"/>
    <col min="5096" max="5096" width="6.5703125" style="1" customWidth="1"/>
    <col min="5097" max="5097" width="9.140625" style="1"/>
    <col min="5098" max="5098" width="11" style="1" bestFit="1" customWidth="1"/>
    <col min="5099" max="5285" width="9.140625" style="1"/>
    <col min="5286" max="5286" width="6.140625" style="1" customWidth="1"/>
    <col min="5287" max="5287" width="27.85546875" style="1" customWidth="1"/>
    <col min="5288" max="5289" width="0" style="1" hidden="1" customWidth="1"/>
    <col min="5290" max="5290" width="7.140625" style="1" customWidth="1"/>
    <col min="5291" max="5291" width="6" style="1" customWidth="1"/>
    <col min="5292" max="5292" width="10.5703125" style="1" customWidth="1"/>
    <col min="5293" max="5293" width="4.85546875" style="1" customWidth="1"/>
    <col min="5294" max="5297" width="0" style="1" hidden="1" customWidth="1"/>
    <col min="5298" max="5298" width="6.5703125" style="1" customWidth="1"/>
    <col min="5299" max="5299" width="6.140625" style="1" customWidth="1"/>
    <col min="5300" max="5300" width="10.5703125" style="1" customWidth="1"/>
    <col min="5301" max="5301" width="4.85546875" style="1" customWidth="1"/>
    <col min="5302" max="5303" width="0" style="1" hidden="1" customWidth="1"/>
    <col min="5304" max="5304" width="7.28515625" style="1" customWidth="1"/>
    <col min="5305" max="5305" width="9.42578125" style="1" bestFit="1" customWidth="1"/>
    <col min="5306" max="5306" width="10.42578125" style="1" customWidth="1"/>
    <col min="5307" max="5307" width="5.5703125" style="1" customWidth="1"/>
    <col min="5308" max="5308" width="0" style="1" hidden="1" customWidth="1"/>
    <col min="5309" max="5309" width="7.28515625" style="1" customWidth="1"/>
    <col min="5310" max="5310" width="6" style="1" customWidth="1"/>
    <col min="5311" max="5311" width="10.7109375" style="1" customWidth="1"/>
    <col min="5312" max="5312" width="5.5703125" style="1" customWidth="1"/>
    <col min="5313" max="5313" width="0" style="1" hidden="1" customWidth="1"/>
    <col min="5314" max="5314" width="7.28515625" style="1" customWidth="1"/>
    <col min="5315" max="5315" width="6.7109375" style="1" customWidth="1"/>
    <col min="5316" max="5316" width="10.7109375" style="1" customWidth="1"/>
    <col min="5317" max="5317" width="5.5703125" style="1" customWidth="1"/>
    <col min="5318" max="5318" width="0" style="1" hidden="1" customWidth="1"/>
    <col min="5319" max="5319" width="6.7109375" style="1" customWidth="1"/>
    <col min="5320" max="5320" width="6.42578125" style="1" customWidth="1"/>
    <col min="5321" max="5321" width="12.5703125" style="1" customWidth="1"/>
    <col min="5322" max="5322" width="6.140625" style="1" customWidth="1"/>
    <col min="5323" max="5323" width="0" style="1" hidden="1" customWidth="1"/>
    <col min="5324" max="5324" width="6.42578125" style="1" customWidth="1"/>
    <col min="5325" max="5325" width="6.28515625" style="1" customWidth="1"/>
    <col min="5326" max="5326" width="10.42578125" style="1" customWidth="1"/>
    <col min="5327" max="5327" width="6.5703125" style="1" customWidth="1"/>
    <col min="5328" max="5328" width="0" style="1" hidden="1" customWidth="1"/>
    <col min="5329" max="5330" width="7" style="1" customWidth="1"/>
    <col min="5331" max="5331" width="10.7109375" style="1" customWidth="1"/>
    <col min="5332" max="5332" width="5.85546875" style="1" customWidth="1"/>
    <col min="5333" max="5333" width="0" style="1" hidden="1" customWidth="1"/>
    <col min="5334" max="5334" width="6.42578125" style="1" customWidth="1"/>
    <col min="5335" max="5335" width="7.140625" style="1" customWidth="1"/>
    <col min="5336" max="5336" width="10.28515625" style="1" customWidth="1"/>
    <col min="5337" max="5337" width="5.5703125" style="1" customWidth="1"/>
    <col min="5338" max="5338" width="0" style="1" hidden="1" customWidth="1"/>
    <col min="5339" max="5339" width="6.42578125" style="1" customWidth="1"/>
    <col min="5340" max="5340" width="6.7109375" style="1" customWidth="1"/>
    <col min="5341" max="5341" width="10.28515625" style="1" customWidth="1"/>
    <col min="5342" max="5342" width="5.85546875" style="1" customWidth="1"/>
    <col min="5343" max="5343" width="0" style="1" hidden="1" customWidth="1"/>
    <col min="5344" max="5344" width="6.42578125" style="1" customWidth="1"/>
    <col min="5345" max="5345" width="6.7109375" style="1" customWidth="1"/>
    <col min="5346" max="5346" width="10.5703125" style="1" customWidth="1"/>
    <col min="5347" max="5347" width="6.140625" style="1" customWidth="1"/>
    <col min="5348" max="5348" width="0" style="1" hidden="1" customWidth="1"/>
    <col min="5349" max="5349" width="6" style="1" customWidth="1"/>
    <col min="5350" max="5350" width="7" style="1" customWidth="1"/>
    <col min="5351" max="5351" width="10.28515625" style="1" customWidth="1"/>
    <col min="5352" max="5352" width="6.5703125" style="1" customWidth="1"/>
    <col min="5353" max="5353" width="9.140625" style="1"/>
    <col min="5354" max="5354" width="11" style="1" bestFit="1" customWidth="1"/>
    <col min="5355" max="5541" width="9.140625" style="1"/>
    <col min="5542" max="5542" width="6.140625" style="1" customWidth="1"/>
    <col min="5543" max="5543" width="27.85546875" style="1" customWidth="1"/>
    <col min="5544" max="5545" width="0" style="1" hidden="1" customWidth="1"/>
    <col min="5546" max="5546" width="7.140625" style="1" customWidth="1"/>
    <col min="5547" max="5547" width="6" style="1" customWidth="1"/>
    <col min="5548" max="5548" width="10.5703125" style="1" customWidth="1"/>
    <col min="5549" max="5549" width="4.85546875" style="1" customWidth="1"/>
    <col min="5550" max="5553" width="0" style="1" hidden="1" customWidth="1"/>
    <col min="5554" max="5554" width="6.5703125" style="1" customWidth="1"/>
    <col min="5555" max="5555" width="6.140625" style="1" customWidth="1"/>
    <col min="5556" max="5556" width="10.5703125" style="1" customWidth="1"/>
    <col min="5557" max="5557" width="4.85546875" style="1" customWidth="1"/>
    <col min="5558" max="5559" width="0" style="1" hidden="1" customWidth="1"/>
    <col min="5560" max="5560" width="7.28515625" style="1" customWidth="1"/>
    <col min="5561" max="5561" width="9.42578125" style="1" bestFit="1" customWidth="1"/>
    <col min="5562" max="5562" width="10.42578125" style="1" customWidth="1"/>
    <col min="5563" max="5563" width="5.5703125" style="1" customWidth="1"/>
    <col min="5564" max="5564" width="0" style="1" hidden="1" customWidth="1"/>
    <col min="5565" max="5565" width="7.28515625" style="1" customWidth="1"/>
    <col min="5566" max="5566" width="6" style="1" customWidth="1"/>
    <col min="5567" max="5567" width="10.7109375" style="1" customWidth="1"/>
    <col min="5568" max="5568" width="5.5703125" style="1" customWidth="1"/>
    <col min="5569" max="5569" width="0" style="1" hidden="1" customWidth="1"/>
    <col min="5570" max="5570" width="7.28515625" style="1" customWidth="1"/>
    <col min="5571" max="5571" width="6.7109375" style="1" customWidth="1"/>
    <col min="5572" max="5572" width="10.7109375" style="1" customWidth="1"/>
    <col min="5573" max="5573" width="5.5703125" style="1" customWidth="1"/>
    <col min="5574" max="5574" width="0" style="1" hidden="1" customWidth="1"/>
    <col min="5575" max="5575" width="6.7109375" style="1" customWidth="1"/>
    <col min="5576" max="5576" width="6.42578125" style="1" customWidth="1"/>
    <col min="5577" max="5577" width="12.5703125" style="1" customWidth="1"/>
    <col min="5578" max="5578" width="6.140625" style="1" customWidth="1"/>
    <col min="5579" max="5579" width="0" style="1" hidden="1" customWidth="1"/>
    <col min="5580" max="5580" width="6.42578125" style="1" customWidth="1"/>
    <col min="5581" max="5581" width="6.28515625" style="1" customWidth="1"/>
    <col min="5582" max="5582" width="10.42578125" style="1" customWidth="1"/>
    <col min="5583" max="5583" width="6.5703125" style="1" customWidth="1"/>
    <col min="5584" max="5584" width="0" style="1" hidden="1" customWidth="1"/>
    <col min="5585" max="5586" width="7" style="1" customWidth="1"/>
    <col min="5587" max="5587" width="10.7109375" style="1" customWidth="1"/>
    <col min="5588" max="5588" width="5.85546875" style="1" customWidth="1"/>
    <col min="5589" max="5589" width="0" style="1" hidden="1" customWidth="1"/>
    <col min="5590" max="5590" width="6.42578125" style="1" customWidth="1"/>
    <col min="5591" max="5591" width="7.140625" style="1" customWidth="1"/>
    <col min="5592" max="5592" width="10.28515625" style="1" customWidth="1"/>
    <col min="5593" max="5593" width="5.5703125" style="1" customWidth="1"/>
    <col min="5594" max="5594" width="0" style="1" hidden="1" customWidth="1"/>
    <col min="5595" max="5595" width="6.42578125" style="1" customWidth="1"/>
    <col min="5596" max="5596" width="6.7109375" style="1" customWidth="1"/>
    <col min="5597" max="5597" width="10.28515625" style="1" customWidth="1"/>
    <col min="5598" max="5598" width="5.85546875" style="1" customWidth="1"/>
    <col min="5599" max="5599" width="0" style="1" hidden="1" customWidth="1"/>
    <col min="5600" max="5600" width="6.42578125" style="1" customWidth="1"/>
    <col min="5601" max="5601" width="6.7109375" style="1" customWidth="1"/>
    <col min="5602" max="5602" width="10.5703125" style="1" customWidth="1"/>
    <col min="5603" max="5603" width="6.140625" style="1" customWidth="1"/>
    <col min="5604" max="5604" width="0" style="1" hidden="1" customWidth="1"/>
    <col min="5605" max="5605" width="6" style="1" customWidth="1"/>
    <col min="5606" max="5606" width="7" style="1" customWidth="1"/>
    <col min="5607" max="5607" width="10.28515625" style="1" customWidth="1"/>
    <col min="5608" max="5608" width="6.5703125" style="1" customWidth="1"/>
    <col min="5609" max="5609" width="9.140625" style="1"/>
    <col min="5610" max="5610" width="11" style="1" bestFit="1" customWidth="1"/>
    <col min="5611" max="5797" width="9.140625" style="1"/>
    <col min="5798" max="5798" width="6.140625" style="1" customWidth="1"/>
    <col min="5799" max="5799" width="27.85546875" style="1" customWidth="1"/>
    <col min="5800" max="5801" width="0" style="1" hidden="1" customWidth="1"/>
    <col min="5802" max="5802" width="7.140625" style="1" customWidth="1"/>
    <col min="5803" max="5803" width="6" style="1" customWidth="1"/>
    <col min="5804" max="5804" width="10.5703125" style="1" customWidth="1"/>
    <col min="5805" max="5805" width="4.85546875" style="1" customWidth="1"/>
    <col min="5806" max="5809" width="0" style="1" hidden="1" customWidth="1"/>
    <col min="5810" max="5810" width="6.5703125" style="1" customWidth="1"/>
    <col min="5811" max="5811" width="6.140625" style="1" customWidth="1"/>
    <col min="5812" max="5812" width="10.5703125" style="1" customWidth="1"/>
    <col min="5813" max="5813" width="4.85546875" style="1" customWidth="1"/>
    <col min="5814" max="5815" width="0" style="1" hidden="1" customWidth="1"/>
    <col min="5816" max="5816" width="7.28515625" style="1" customWidth="1"/>
    <col min="5817" max="5817" width="9.42578125" style="1" bestFit="1" customWidth="1"/>
    <col min="5818" max="5818" width="10.42578125" style="1" customWidth="1"/>
    <col min="5819" max="5819" width="5.5703125" style="1" customWidth="1"/>
    <col min="5820" max="5820" width="0" style="1" hidden="1" customWidth="1"/>
    <col min="5821" max="5821" width="7.28515625" style="1" customWidth="1"/>
    <col min="5822" max="5822" width="6" style="1" customWidth="1"/>
    <col min="5823" max="5823" width="10.7109375" style="1" customWidth="1"/>
    <col min="5824" max="5824" width="5.5703125" style="1" customWidth="1"/>
    <col min="5825" max="5825" width="0" style="1" hidden="1" customWidth="1"/>
    <col min="5826" max="5826" width="7.28515625" style="1" customWidth="1"/>
    <col min="5827" max="5827" width="6.7109375" style="1" customWidth="1"/>
    <col min="5828" max="5828" width="10.7109375" style="1" customWidth="1"/>
    <col min="5829" max="5829" width="5.5703125" style="1" customWidth="1"/>
    <col min="5830" max="5830" width="0" style="1" hidden="1" customWidth="1"/>
    <col min="5831" max="5831" width="6.7109375" style="1" customWidth="1"/>
    <col min="5832" max="5832" width="6.42578125" style="1" customWidth="1"/>
    <col min="5833" max="5833" width="12.5703125" style="1" customWidth="1"/>
    <col min="5834" max="5834" width="6.140625" style="1" customWidth="1"/>
    <col min="5835" max="5835" width="0" style="1" hidden="1" customWidth="1"/>
    <col min="5836" max="5836" width="6.42578125" style="1" customWidth="1"/>
    <col min="5837" max="5837" width="6.28515625" style="1" customWidth="1"/>
    <col min="5838" max="5838" width="10.42578125" style="1" customWidth="1"/>
    <col min="5839" max="5839" width="6.5703125" style="1" customWidth="1"/>
    <col min="5840" max="5840" width="0" style="1" hidden="1" customWidth="1"/>
    <col min="5841" max="5842" width="7" style="1" customWidth="1"/>
    <col min="5843" max="5843" width="10.7109375" style="1" customWidth="1"/>
    <col min="5844" max="5844" width="5.85546875" style="1" customWidth="1"/>
    <col min="5845" max="5845" width="0" style="1" hidden="1" customWidth="1"/>
    <col min="5846" max="5846" width="6.42578125" style="1" customWidth="1"/>
    <col min="5847" max="5847" width="7.140625" style="1" customWidth="1"/>
    <col min="5848" max="5848" width="10.28515625" style="1" customWidth="1"/>
    <col min="5849" max="5849" width="5.5703125" style="1" customWidth="1"/>
    <col min="5850" max="5850" width="0" style="1" hidden="1" customWidth="1"/>
    <col min="5851" max="5851" width="6.42578125" style="1" customWidth="1"/>
    <col min="5852" max="5852" width="6.7109375" style="1" customWidth="1"/>
    <col min="5853" max="5853" width="10.28515625" style="1" customWidth="1"/>
    <col min="5854" max="5854" width="5.85546875" style="1" customWidth="1"/>
    <col min="5855" max="5855" width="0" style="1" hidden="1" customWidth="1"/>
    <col min="5856" max="5856" width="6.42578125" style="1" customWidth="1"/>
    <col min="5857" max="5857" width="6.7109375" style="1" customWidth="1"/>
    <col min="5858" max="5858" width="10.5703125" style="1" customWidth="1"/>
    <col min="5859" max="5859" width="6.140625" style="1" customWidth="1"/>
    <col min="5860" max="5860" width="0" style="1" hidden="1" customWidth="1"/>
    <col min="5861" max="5861" width="6" style="1" customWidth="1"/>
    <col min="5862" max="5862" width="7" style="1" customWidth="1"/>
    <col min="5863" max="5863" width="10.28515625" style="1" customWidth="1"/>
    <col min="5864" max="5864" width="6.5703125" style="1" customWidth="1"/>
    <col min="5865" max="5865" width="9.140625" style="1"/>
    <col min="5866" max="5866" width="11" style="1" bestFit="1" customWidth="1"/>
    <col min="5867" max="6053" width="9.140625" style="1"/>
    <col min="6054" max="6054" width="6.140625" style="1" customWidth="1"/>
    <col min="6055" max="6055" width="27.85546875" style="1" customWidth="1"/>
    <col min="6056" max="6057" width="0" style="1" hidden="1" customWidth="1"/>
    <col min="6058" max="6058" width="7.140625" style="1" customWidth="1"/>
    <col min="6059" max="6059" width="6" style="1" customWidth="1"/>
    <col min="6060" max="6060" width="10.5703125" style="1" customWidth="1"/>
    <col min="6061" max="6061" width="4.85546875" style="1" customWidth="1"/>
    <col min="6062" max="6065" width="0" style="1" hidden="1" customWidth="1"/>
    <col min="6066" max="6066" width="6.5703125" style="1" customWidth="1"/>
    <col min="6067" max="6067" width="6.140625" style="1" customWidth="1"/>
    <col min="6068" max="6068" width="10.5703125" style="1" customWidth="1"/>
    <col min="6069" max="6069" width="4.85546875" style="1" customWidth="1"/>
    <col min="6070" max="6071" width="0" style="1" hidden="1" customWidth="1"/>
    <col min="6072" max="6072" width="7.28515625" style="1" customWidth="1"/>
    <col min="6073" max="6073" width="9.42578125" style="1" bestFit="1" customWidth="1"/>
    <col min="6074" max="6074" width="10.42578125" style="1" customWidth="1"/>
    <col min="6075" max="6075" width="5.5703125" style="1" customWidth="1"/>
    <col min="6076" max="6076" width="0" style="1" hidden="1" customWidth="1"/>
    <col min="6077" max="6077" width="7.28515625" style="1" customWidth="1"/>
    <col min="6078" max="6078" width="6" style="1" customWidth="1"/>
    <col min="6079" max="6079" width="10.7109375" style="1" customWidth="1"/>
    <col min="6080" max="6080" width="5.5703125" style="1" customWidth="1"/>
    <col min="6081" max="6081" width="0" style="1" hidden="1" customWidth="1"/>
    <col min="6082" max="6082" width="7.28515625" style="1" customWidth="1"/>
    <col min="6083" max="6083" width="6.7109375" style="1" customWidth="1"/>
    <col min="6084" max="6084" width="10.7109375" style="1" customWidth="1"/>
    <col min="6085" max="6085" width="5.5703125" style="1" customWidth="1"/>
    <col min="6086" max="6086" width="0" style="1" hidden="1" customWidth="1"/>
    <col min="6087" max="6087" width="6.7109375" style="1" customWidth="1"/>
    <col min="6088" max="6088" width="6.42578125" style="1" customWidth="1"/>
    <col min="6089" max="6089" width="12.5703125" style="1" customWidth="1"/>
    <col min="6090" max="6090" width="6.140625" style="1" customWidth="1"/>
    <col min="6091" max="6091" width="0" style="1" hidden="1" customWidth="1"/>
    <col min="6092" max="6092" width="6.42578125" style="1" customWidth="1"/>
    <col min="6093" max="6093" width="6.28515625" style="1" customWidth="1"/>
    <col min="6094" max="6094" width="10.42578125" style="1" customWidth="1"/>
    <col min="6095" max="6095" width="6.5703125" style="1" customWidth="1"/>
    <col min="6096" max="6096" width="0" style="1" hidden="1" customWidth="1"/>
    <col min="6097" max="6098" width="7" style="1" customWidth="1"/>
    <col min="6099" max="6099" width="10.7109375" style="1" customWidth="1"/>
    <col min="6100" max="6100" width="5.85546875" style="1" customWidth="1"/>
    <col min="6101" max="6101" width="0" style="1" hidden="1" customWidth="1"/>
    <col min="6102" max="6102" width="6.42578125" style="1" customWidth="1"/>
    <col min="6103" max="6103" width="7.140625" style="1" customWidth="1"/>
    <col min="6104" max="6104" width="10.28515625" style="1" customWidth="1"/>
    <col min="6105" max="6105" width="5.5703125" style="1" customWidth="1"/>
    <col min="6106" max="6106" width="0" style="1" hidden="1" customWidth="1"/>
    <col min="6107" max="6107" width="6.42578125" style="1" customWidth="1"/>
    <col min="6108" max="6108" width="6.7109375" style="1" customWidth="1"/>
    <col min="6109" max="6109" width="10.28515625" style="1" customWidth="1"/>
    <col min="6110" max="6110" width="5.85546875" style="1" customWidth="1"/>
    <col min="6111" max="6111" width="0" style="1" hidden="1" customWidth="1"/>
    <col min="6112" max="6112" width="6.42578125" style="1" customWidth="1"/>
    <col min="6113" max="6113" width="6.7109375" style="1" customWidth="1"/>
    <col min="6114" max="6114" width="10.5703125" style="1" customWidth="1"/>
    <col min="6115" max="6115" width="6.140625" style="1" customWidth="1"/>
    <col min="6116" max="6116" width="0" style="1" hidden="1" customWidth="1"/>
    <col min="6117" max="6117" width="6" style="1" customWidth="1"/>
    <col min="6118" max="6118" width="7" style="1" customWidth="1"/>
    <col min="6119" max="6119" width="10.28515625" style="1" customWidth="1"/>
    <col min="6120" max="6120" width="6.5703125" style="1" customWidth="1"/>
    <col min="6121" max="6121" width="9.140625" style="1"/>
    <col min="6122" max="6122" width="11" style="1" bestFit="1" customWidth="1"/>
    <col min="6123" max="6309" width="9.140625" style="1"/>
    <col min="6310" max="6310" width="6.140625" style="1" customWidth="1"/>
    <col min="6311" max="6311" width="27.85546875" style="1" customWidth="1"/>
    <col min="6312" max="6313" width="0" style="1" hidden="1" customWidth="1"/>
    <col min="6314" max="6314" width="7.140625" style="1" customWidth="1"/>
    <col min="6315" max="6315" width="6" style="1" customWidth="1"/>
    <col min="6316" max="6316" width="10.5703125" style="1" customWidth="1"/>
    <col min="6317" max="6317" width="4.85546875" style="1" customWidth="1"/>
    <col min="6318" max="6321" width="0" style="1" hidden="1" customWidth="1"/>
    <col min="6322" max="6322" width="6.5703125" style="1" customWidth="1"/>
    <col min="6323" max="6323" width="6.140625" style="1" customWidth="1"/>
    <col min="6324" max="6324" width="10.5703125" style="1" customWidth="1"/>
    <col min="6325" max="6325" width="4.85546875" style="1" customWidth="1"/>
    <col min="6326" max="6327" width="0" style="1" hidden="1" customWidth="1"/>
    <col min="6328" max="6328" width="7.28515625" style="1" customWidth="1"/>
    <col min="6329" max="6329" width="9.42578125" style="1" bestFit="1" customWidth="1"/>
    <col min="6330" max="6330" width="10.42578125" style="1" customWidth="1"/>
    <col min="6331" max="6331" width="5.5703125" style="1" customWidth="1"/>
    <col min="6332" max="6332" width="0" style="1" hidden="1" customWidth="1"/>
    <col min="6333" max="6333" width="7.28515625" style="1" customWidth="1"/>
    <col min="6334" max="6334" width="6" style="1" customWidth="1"/>
    <col min="6335" max="6335" width="10.7109375" style="1" customWidth="1"/>
    <col min="6336" max="6336" width="5.5703125" style="1" customWidth="1"/>
    <col min="6337" max="6337" width="0" style="1" hidden="1" customWidth="1"/>
    <col min="6338" max="6338" width="7.28515625" style="1" customWidth="1"/>
    <col min="6339" max="6339" width="6.7109375" style="1" customWidth="1"/>
    <col min="6340" max="6340" width="10.7109375" style="1" customWidth="1"/>
    <col min="6341" max="6341" width="5.5703125" style="1" customWidth="1"/>
    <col min="6342" max="6342" width="0" style="1" hidden="1" customWidth="1"/>
    <col min="6343" max="6343" width="6.7109375" style="1" customWidth="1"/>
    <col min="6344" max="6344" width="6.42578125" style="1" customWidth="1"/>
    <col min="6345" max="6345" width="12.5703125" style="1" customWidth="1"/>
    <col min="6346" max="6346" width="6.140625" style="1" customWidth="1"/>
    <col min="6347" max="6347" width="0" style="1" hidden="1" customWidth="1"/>
    <col min="6348" max="6348" width="6.42578125" style="1" customWidth="1"/>
    <col min="6349" max="6349" width="6.28515625" style="1" customWidth="1"/>
    <col min="6350" max="6350" width="10.42578125" style="1" customWidth="1"/>
    <col min="6351" max="6351" width="6.5703125" style="1" customWidth="1"/>
    <col min="6352" max="6352" width="0" style="1" hidden="1" customWidth="1"/>
    <col min="6353" max="6354" width="7" style="1" customWidth="1"/>
    <col min="6355" max="6355" width="10.7109375" style="1" customWidth="1"/>
    <col min="6356" max="6356" width="5.85546875" style="1" customWidth="1"/>
    <col min="6357" max="6357" width="0" style="1" hidden="1" customWidth="1"/>
    <col min="6358" max="6358" width="6.42578125" style="1" customWidth="1"/>
    <col min="6359" max="6359" width="7.140625" style="1" customWidth="1"/>
    <col min="6360" max="6360" width="10.28515625" style="1" customWidth="1"/>
    <col min="6361" max="6361" width="5.5703125" style="1" customWidth="1"/>
    <col min="6362" max="6362" width="0" style="1" hidden="1" customWidth="1"/>
    <col min="6363" max="6363" width="6.42578125" style="1" customWidth="1"/>
    <col min="6364" max="6364" width="6.7109375" style="1" customWidth="1"/>
    <col min="6365" max="6365" width="10.28515625" style="1" customWidth="1"/>
    <col min="6366" max="6366" width="5.85546875" style="1" customWidth="1"/>
    <col min="6367" max="6367" width="0" style="1" hidden="1" customWidth="1"/>
    <col min="6368" max="6368" width="6.42578125" style="1" customWidth="1"/>
    <col min="6369" max="6369" width="6.7109375" style="1" customWidth="1"/>
    <col min="6370" max="6370" width="10.5703125" style="1" customWidth="1"/>
    <col min="6371" max="6371" width="6.140625" style="1" customWidth="1"/>
    <col min="6372" max="6372" width="0" style="1" hidden="1" customWidth="1"/>
    <col min="6373" max="6373" width="6" style="1" customWidth="1"/>
    <col min="6374" max="6374" width="7" style="1" customWidth="1"/>
    <col min="6375" max="6375" width="10.28515625" style="1" customWidth="1"/>
    <col min="6376" max="6376" width="6.5703125" style="1" customWidth="1"/>
    <col min="6377" max="6377" width="9.140625" style="1"/>
    <col min="6378" max="6378" width="11" style="1" bestFit="1" customWidth="1"/>
    <col min="6379" max="6565" width="9.140625" style="1"/>
    <col min="6566" max="6566" width="6.140625" style="1" customWidth="1"/>
    <col min="6567" max="6567" width="27.85546875" style="1" customWidth="1"/>
    <col min="6568" max="6569" width="0" style="1" hidden="1" customWidth="1"/>
    <col min="6570" max="6570" width="7.140625" style="1" customWidth="1"/>
    <col min="6571" max="6571" width="6" style="1" customWidth="1"/>
    <col min="6572" max="6572" width="10.5703125" style="1" customWidth="1"/>
    <col min="6573" max="6573" width="4.85546875" style="1" customWidth="1"/>
    <col min="6574" max="6577" width="0" style="1" hidden="1" customWidth="1"/>
    <col min="6578" max="6578" width="6.5703125" style="1" customWidth="1"/>
    <col min="6579" max="6579" width="6.140625" style="1" customWidth="1"/>
    <col min="6580" max="6580" width="10.5703125" style="1" customWidth="1"/>
    <col min="6581" max="6581" width="4.85546875" style="1" customWidth="1"/>
    <col min="6582" max="6583" width="0" style="1" hidden="1" customWidth="1"/>
    <col min="6584" max="6584" width="7.28515625" style="1" customWidth="1"/>
    <col min="6585" max="6585" width="9.42578125" style="1" bestFit="1" customWidth="1"/>
    <col min="6586" max="6586" width="10.42578125" style="1" customWidth="1"/>
    <col min="6587" max="6587" width="5.5703125" style="1" customWidth="1"/>
    <col min="6588" max="6588" width="0" style="1" hidden="1" customWidth="1"/>
    <col min="6589" max="6589" width="7.28515625" style="1" customWidth="1"/>
    <col min="6590" max="6590" width="6" style="1" customWidth="1"/>
    <col min="6591" max="6591" width="10.7109375" style="1" customWidth="1"/>
    <col min="6592" max="6592" width="5.5703125" style="1" customWidth="1"/>
    <col min="6593" max="6593" width="0" style="1" hidden="1" customWidth="1"/>
    <col min="6594" max="6594" width="7.28515625" style="1" customWidth="1"/>
    <col min="6595" max="6595" width="6.7109375" style="1" customWidth="1"/>
    <col min="6596" max="6596" width="10.7109375" style="1" customWidth="1"/>
    <col min="6597" max="6597" width="5.5703125" style="1" customWidth="1"/>
    <col min="6598" max="6598" width="0" style="1" hidden="1" customWidth="1"/>
    <col min="6599" max="6599" width="6.7109375" style="1" customWidth="1"/>
    <col min="6600" max="6600" width="6.42578125" style="1" customWidth="1"/>
    <col min="6601" max="6601" width="12.5703125" style="1" customWidth="1"/>
    <col min="6602" max="6602" width="6.140625" style="1" customWidth="1"/>
    <col min="6603" max="6603" width="0" style="1" hidden="1" customWidth="1"/>
    <col min="6604" max="6604" width="6.42578125" style="1" customWidth="1"/>
    <col min="6605" max="6605" width="6.28515625" style="1" customWidth="1"/>
    <col min="6606" max="6606" width="10.42578125" style="1" customWidth="1"/>
    <col min="6607" max="6607" width="6.5703125" style="1" customWidth="1"/>
    <col min="6608" max="6608" width="0" style="1" hidden="1" customWidth="1"/>
    <col min="6609" max="6610" width="7" style="1" customWidth="1"/>
    <col min="6611" max="6611" width="10.7109375" style="1" customWidth="1"/>
    <col min="6612" max="6612" width="5.85546875" style="1" customWidth="1"/>
    <col min="6613" max="6613" width="0" style="1" hidden="1" customWidth="1"/>
    <col min="6614" max="6614" width="6.42578125" style="1" customWidth="1"/>
    <col min="6615" max="6615" width="7.140625" style="1" customWidth="1"/>
    <col min="6616" max="6616" width="10.28515625" style="1" customWidth="1"/>
    <col min="6617" max="6617" width="5.5703125" style="1" customWidth="1"/>
    <col min="6618" max="6618" width="0" style="1" hidden="1" customWidth="1"/>
    <col min="6619" max="6619" width="6.42578125" style="1" customWidth="1"/>
    <col min="6620" max="6620" width="6.7109375" style="1" customWidth="1"/>
    <col min="6621" max="6621" width="10.28515625" style="1" customWidth="1"/>
    <col min="6622" max="6622" width="5.85546875" style="1" customWidth="1"/>
    <col min="6623" max="6623" width="0" style="1" hidden="1" customWidth="1"/>
    <col min="6624" max="6624" width="6.42578125" style="1" customWidth="1"/>
    <col min="6625" max="6625" width="6.7109375" style="1" customWidth="1"/>
    <col min="6626" max="6626" width="10.5703125" style="1" customWidth="1"/>
    <col min="6627" max="6627" width="6.140625" style="1" customWidth="1"/>
    <col min="6628" max="6628" width="0" style="1" hidden="1" customWidth="1"/>
    <col min="6629" max="6629" width="6" style="1" customWidth="1"/>
    <col min="6630" max="6630" width="7" style="1" customWidth="1"/>
    <col min="6631" max="6631" width="10.28515625" style="1" customWidth="1"/>
    <col min="6632" max="6632" width="6.5703125" style="1" customWidth="1"/>
    <col min="6633" max="6633" width="9.140625" style="1"/>
    <col min="6634" max="6634" width="11" style="1" bestFit="1" customWidth="1"/>
    <col min="6635" max="6821" width="9.140625" style="1"/>
    <col min="6822" max="6822" width="6.140625" style="1" customWidth="1"/>
    <col min="6823" max="6823" width="27.85546875" style="1" customWidth="1"/>
    <col min="6824" max="6825" width="0" style="1" hidden="1" customWidth="1"/>
    <col min="6826" max="6826" width="7.140625" style="1" customWidth="1"/>
    <col min="6827" max="6827" width="6" style="1" customWidth="1"/>
    <col min="6828" max="6828" width="10.5703125" style="1" customWidth="1"/>
    <col min="6829" max="6829" width="4.85546875" style="1" customWidth="1"/>
    <col min="6830" max="6833" width="0" style="1" hidden="1" customWidth="1"/>
    <col min="6834" max="6834" width="6.5703125" style="1" customWidth="1"/>
    <col min="6835" max="6835" width="6.140625" style="1" customWidth="1"/>
    <col min="6836" max="6836" width="10.5703125" style="1" customWidth="1"/>
    <col min="6837" max="6837" width="4.85546875" style="1" customWidth="1"/>
    <col min="6838" max="6839" width="0" style="1" hidden="1" customWidth="1"/>
    <col min="6840" max="6840" width="7.28515625" style="1" customWidth="1"/>
    <col min="6841" max="6841" width="9.42578125" style="1" bestFit="1" customWidth="1"/>
    <col min="6842" max="6842" width="10.42578125" style="1" customWidth="1"/>
    <col min="6843" max="6843" width="5.5703125" style="1" customWidth="1"/>
    <col min="6844" max="6844" width="0" style="1" hidden="1" customWidth="1"/>
    <col min="6845" max="6845" width="7.28515625" style="1" customWidth="1"/>
    <col min="6846" max="6846" width="6" style="1" customWidth="1"/>
    <col min="6847" max="6847" width="10.7109375" style="1" customWidth="1"/>
    <col min="6848" max="6848" width="5.5703125" style="1" customWidth="1"/>
    <col min="6849" max="6849" width="0" style="1" hidden="1" customWidth="1"/>
    <col min="6850" max="6850" width="7.28515625" style="1" customWidth="1"/>
    <col min="6851" max="6851" width="6.7109375" style="1" customWidth="1"/>
    <col min="6852" max="6852" width="10.7109375" style="1" customWidth="1"/>
    <col min="6853" max="6853" width="5.5703125" style="1" customWidth="1"/>
    <col min="6854" max="6854" width="0" style="1" hidden="1" customWidth="1"/>
    <col min="6855" max="6855" width="6.7109375" style="1" customWidth="1"/>
    <col min="6856" max="6856" width="6.42578125" style="1" customWidth="1"/>
    <col min="6857" max="6857" width="12.5703125" style="1" customWidth="1"/>
    <col min="6858" max="6858" width="6.140625" style="1" customWidth="1"/>
    <col min="6859" max="6859" width="0" style="1" hidden="1" customWidth="1"/>
    <col min="6860" max="6860" width="6.42578125" style="1" customWidth="1"/>
    <col min="6861" max="6861" width="6.28515625" style="1" customWidth="1"/>
    <col min="6862" max="6862" width="10.42578125" style="1" customWidth="1"/>
    <col min="6863" max="6863" width="6.5703125" style="1" customWidth="1"/>
    <col min="6864" max="6864" width="0" style="1" hidden="1" customWidth="1"/>
    <col min="6865" max="6866" width="7" style="1" customWidth="1"/>
    <col min="6867" max="6867" width="10.7109375" style="1" customWidth="1"/>
    <col min="6868" max="6868" width="5.85546875" style="1" customWidth="1"/>
    <col min="6869" max="6869" width="0" style="1" hidden="1" customWidth="1"/>
    <col min="6870" max="6870" width="6.42578125" style="1" customWidth="1"/>
    <col min="6871" max="6871" width="7.140625" style="1" customWidth="1"/>
    <col min="6872" max="6872" width="10.28515625" style="1" customWidth="1"/>
    <col min="6873" max="6873" width="5.5703125" style="1" customWidth="1"/>
    <col min="6874" max="6874" width="0" style="1" hidden="1" customWidth="1"/>
    <col min="6875" max="6875" width="6.42578125" style="1" customWidth="1"/>
    <col min="6876" max="6876" width="6.7109375" style="1" customWidth="1"/>
    <col min="6877" max="6877" width="10.28515625" style="1" customWidth="1"/>
    <col min="6878" max="6878" width="5.85546875" style="1" customWidth="1"/>
    <col min="6879" max="6879" width="0" style="1" hidden="1" customWidth="1"/>
    <col min="6880" max="6880" width="6.42578125" style="1" customWidth="1"/>
    <col min="6881" max="6881" width="6.7109375" style="1" customWidth="1"/>
    <col min="6882" max="6882" width="10.5703125" style="1" customWidth="1"/>
    <col min="6883" max="6883" width="6.140625" style="1" customWidth="1"/>
    <col min="6884" max="6884" width="0" style="1" hidden="1" customWidth="1"/>
    <col min="6885" max="6885" width="6" style="1" customWidth="1"/>
    <col min="6886" max="6886" width="7" style="1" customWidth="1"/>
    <col min="6887" max="6887" width="10.28515625" style="1" customWidth="1"/>
    <col min="6888" max="6888" width="6.5703125" style="1" customWidth="1"/>
    <col min="6889" max="6889" width="9.140625" style="1"/>
    <col min="6890" max="6890" width="11" style="1" bestFit="1" customWidth="1"/>
    <col min="6891" max="7077" width="9.140625" style="1"/>
    <col min="7078" max="7078" width="6.140625" style="1" customWidth="1"/>
    <col min="7079" max="7079" width="27.85546875" style="1" customWidth="1"/>
    <col min="7080" max="7081" width="0" style="1" hidden="1" customWidth="1"/>
    <col min="7082" max="7082" width="7.140625" style="1" customWidth="1"/>
    <col min="7083" max="7083" width="6" style="1" customWidth="1"/>
    <col min="7084" max="7084" width="10.5703125" style="1" customWidth="1"/>
    <col min="7085" max="7085" width="4.85546875" style="1" customWidth="1"/>
    <col min="7086" max="7089" width="0" style="1" hidden="1" customWidth="1"/>
    <col min="7090" max="7090" width="6.5703125" style="1" customWidth="1"/>
    <col min="7091" max="7091" width="6.140625" style="1" customWidth="1"/>
    <col min="7092" max="7092" width="10.5703125" style="1" customWidth="1"/>
    <col min="7093" max="7093" width="4.85546875" style="1" customWidth="1"/>
    <col min="7094" max="7095" width="0" style="1" hidden="1" customWidth="1"/>
    <col min="7096" max="7096" width="7.28515625" style="1" customWidth="1"/>
    <col min="7097" max="7097" width="9.42578125" style="1" bestFit="1" customWidth="1"/>
    <col min="7098" max="7098" width="10.42578125" style="1" customWidth="1"/>
    <col min="7099" max="7099" width="5.5703125" style="1" customWidth="1"/>
    <col min="7100" max="7100" width="0" style="1" hidden="1" customWidth="1"/>
    <col min="7101" max="7101" width="7.28515625" style="1" customWidth="1"/>
    <col min="7102" max="7102" width="6" style="1" customWidth="1"/>
    <col min="7103" max="7103" width="10.7109375" style="1" customWidth="1"/>
    <col min="7104" max="7104" width="5.5703125" style="1" customWidth="1"/>
    <col min="7105" max="7105" width="0" style="1" hidden="1" customWidth="1"/>
    <col min="7106" max="7106" width="7.28515625" style="1" customWidth="1"/>
    <col min="7107" max="7107" width="6.7109375" style="1" customWidth="1"/>
    <col min="7108" max="7108" width="10.7109375" style="1" customWidth="1"/>
    <col min="7109" max="7109" width="5.5703125" style="1" customWidth="1"/>
    <col min="7110" max="7110" width="0" style="1" hidden="1" customWidth="1"/>
    <col min="7111" max="7111" width="6.7109375" style="1" customWidth="1"/>
    <col min="7112" max="7112" width="6.42578125" style="1" customWidth="1"/>
    <col min="7113" max="7113" width="12.5703125" style="1" customWidth="1"/>
    <col min="7114" max="7114" width="6.140625" style="1" customWidth="1"/>
    <col min="7115" max="7115" width="0" style="1" hidden="1" customWidth="1"/>
    <col min="7116" max="7116" width="6.42578125" style="1" customWidth="1"/>
    <col min="7117" max="7117" width="6.28515625" style="1" customWidth="1"/>
    <col min="7118" max="7118" width="10.42578125" style="1" customWidth="1"/>
    <col min="7119" max="7119" width="6.5703125" style="1" customWidth="1"/>
    <col min="7120" max="7120" width="0" style="1" hidden="1" customWidth="1"/>
    <col min="7121" max="7122" width="7" style="1" customWidth="1"/>
    <col min="7123" max="7123" width="10.7109375" style="1" customWidth="1"/>
    <col min="7124" max="7124" width="5.85546875" style="1" customWidth="1"/>
    <col min="7125" max="7125" width="0" style="1" hidden="1" customWidth="1"/>
    <col min="7126" max="7126" width="6.42578125" style="1" customWidth="1"/>
    <col min="7127" max="7127" width="7.140625" style="1" customWidth="1"/>
    <col min="7128" max="7128" width="10.28515625" style="1" customWidth="1"/>
    <col min="7129" max="7129" width="5.5703125" style="1" customWidth="1"/>
    <col min="7130" max="7130" width="0" style="1" hidden="1" customWidth="1"/>
    <col min="7131" max="7131" width="6.42578125" style="1" customWidth="1"/>
    <col min="7132" max="7132" width="6.7109375" style="1" customWidth="1"/>
    <col min="7133" max="7133" width="10.28515625" style="1" customWidth="1"/>
    <col min="7134" max="7134" width="5.85546875" style="1" customWidth="1"/>
    <col min="7135" max="7135" width="0" style="1" hidden="1" customWidth="1"/>
    <col min="7136" max="7136" width="6.42578125" style="1" customWidth="1"/>
    <col min="7137" max="7137" width="6.7109375" style="1" customWidth="1"/>
    <col min="7138" max="7138" width="10.5703125" style="1" customWidth="1"/>
    <col min="7139" max="7139" width="6.140625" style="1" customWidth="1"/>
    <col min="7140" max="7140" width="0" style="1" hidden="1" customWidth="1"/>
    <col min="7141" max="7141" width="6" style="1" customWidth="1"/>
    <col min="7142" max="7142" width="7" style="1" customWidth="1"/>
    <col min="7143" max="7143" width="10.28515625" style="1" customWidth="1"/>
    <col min="7144" max="7144" width="6.5703125" style="1" customWidth="1"/>
    <col min="7145" max="7145" width="9.140625" style="1"/>
    <col min="7146" max="7146" width="11" style="1" bestFit="1" customWidth="1"/>
    <col min="7147" max="7333" width="9.140625" style="1"/>
    <col min="7334" max="7334" width="6.140625" style="1" customWidth="1"/>
    <col min="7335" max="7335" width="27.85546875" style="1" customWidth="1"/>
    <col min="7336" max="7337" width="0" style="1" hidden="1" customWidth="1"/>
    <col min="7338" max="7338" width="7.140625" style="1" customWidth="1"/>
    <col min="7339" max="7339" width="6" style="1" customWidth="1"/>
    <col min="7340" max="7340" width="10.5703125" style="1" customWidth="1"/>
    <col min="7341" max="7341" width="4.85546875" style="1" customWidth="1"/>
    <col min="7342" max="7345" width="0" style="1" hidden="1" customWidth="1"/>
    <col min="7346" max="7346" width="6.5703125" style="1" customWidth="1"/>
    <col min="7347" max="7347" width="6.140625" style="1" customWidth="1"/>
    <col min="7348" max="7348" width="10.5703125" style="1" customWidth="1"/>
    <col min="7349" max="7349" width="4.85546875" style="1" customWidth="1"/>
    <col min="7350" max="7351" width="0" style="1" hidden="1" customWidth="1"/>
    <col min="7352" max="7352" width="7.28515625" style="1" customWidth="1"/>
    <col min="7353" max="7353" width="9.42578125" style="1" bestFit="1" customWidth="1"/>
    <col min="7354" max="7354" width="10.42578125" style="1" customWidth="1"/>
    <col min="7355" max="7355" width="5.5703125" style="1" customWidth="1"/>
    <col min="7356" max="7356" width="0" style="1" hidden="1" customWidth="1"/>
    <col min="7357" max="7357" width="7.28515625" style="1" customWidth="1"/>
    <col min="7358" max="7358" width="6" style="1" customWidth="1"/>
    <col min="7359" max="7359" width="10.7109375" style="1" customWidth="1"/>
    <col min="7360" max="7360" width="5.5703125" style="1" customWidth="1"/>
    <col min="7361" max="7361" width="0" style="1" hidden="1" customWidth="1"/>
    <col min="7362" max="7362" width="7.28515625" style="1" customWidth="1"/>
    <col min="7363" max="7363" width="6.7109375" style="1" customWidth="1"/>
    <col min="7364" max="7364" width="10.7109375" style="1" customWidth="1"/>
    <col min="7365" max="7365" width="5.5703125" style="1" customWidth="1"/>
    <col min="7366" max="7366" width="0" style="1" hidden="1" customWidth="1"/>
    <col min="7367" max="7367" width="6.7109375" style="1" customWidth="1"/>
    <col min="7368" max="7368" width="6.42578125" style="1" customWidth="1"/>
    <col min="7369" max="7369" width="12.5703125" style="1" customWidth="1"/>
    <col min="7370" max="7370" width="6.140625" style="1" customWidth="1"/>
    <col min="7371" max="7371" width="0" style="1" hidden="1" customWidth="1"/>
    <col min="7372" max="7372" width="6.42578125" style="1" customWidth="1"/>
    <col min="7373" max="7373" width="6.28515625" style="1" customWidth="1"/>
    <col min="7374" max="7374" width="10.42578125" style="1" customWidth="1"/>
    <col min="7375" max="7375" width="6.5703125" style="1" customWidth="1"/>
    <col min="7376" max="7376" width="0" style="1" hidden="1" customWidth="1"/>
    <col min="7377" max="7378" width="7" style="1" customWidth="1"/>
    <col min="7379" max="7379" width="10.7109375" style="1" customWidth="1"/>
    <col min="7380" max="7380" width="5.85546875" style="1" customWidth="1"/>
    <col min="7381" max="7381" width="0" style="1" hidden="1" customWidth="1"/>
    <col min="7382" max="7382" width="6.42578125" style="1" customWidth="1"/>
    <col min="7383" max="7383" width="7.140625" style="1" customWidth="1"/>
    <col min="7384" max="7384" width="10.28515625" style="1" customWidth="1"/>
    <col min="7385" max="7385" width="5.5703125" style="1" customWidth="1"/>
    <col min="7386" max="7386" width="0" style="1" hidden="1" customWidth="1"/>
    <col min="7387" max="7387" width="6.42578125" style="1" customWidth="1"/>
    <col min="7388" max="7388" width="6.7109375" style="1" customWidth="1"/>
    <col min="7389" max="7389" width="10.28515625" style="1" customWidth="1"/>
    <col min="7390" max="7390" width="5.85546875" style="1" customWidth="1"/>
    <col min="7391" max="7391" width="0" style="1" hidden="1" customWidth="1"/>
    <col min="7392" max="7392" width="6.42578125" style="1" customWidth="1"/>
    <col min="7393" max="7393" width="6.7109375" style="1" customWidth="1"/>
    <col min="7394" max="7394" width="10.5703125" style="1" customWidth="1"/>
    <col min="7395" max="7395" width="6.140625" style="1" customWidth="1"/>
    <col min="7396" max="7396" width="0" style="1" hidden="1" customWidth="1"/>
    <col min="7397" max="7397" width="6" style="1" customWidth="1"/>
    <col min="7398" max="7398" width="7" style="1" customWidth="1"/>
    <col min="7399" max="7399" width="10.28515625" style="1" customWidth="1"/>
    <col min="7400" max="7400" width="6.5703125" style="1" customWidth="1"/>
    <col min="7401" max="7401" width="9.140625" style="1"/>
    <col min="7402" max="7402" width="11" style="1" bestFit="1" customWidth="1"/>
    <col min="7403" max="7589" width="9.140625" style="1"/>
    <col min="7590" max="7590" width="6.140625" style="1" customWidth="1"/>
    <col min="7591" max="7591" width="27.85546875" style="1" customWidth="1"/>
    <col min="7592" max="7593" width="0" style="1" hidden="1" customWidth="1"/>
    <col min="7594" max="7594" width="7.140625" style="1" customWidth="1"/>
    <col min="7595" max="7595" width="6" style="1" customWidth="1"/>
    <col min="7596" max="7596" width="10.5703125" style="1" customWidth="1"/>
    <col min="7597" max="7597" width="4.85546875" style="1" customWidth="1"/>
    <col min="7598" max="7601" width="0" style="1" hidden="1" customWidth="1"/>
    <col min="7602" max="7602" width="6.5703125" style="1" customWidth="1"/>
    <col min="7603" max="7603" width="6.140625" style="1" customWidth="1"/>
    <col min="7604" max="7604" width="10.5703125" style="1" customWidth="1"/>
    <col min="7605" max="7605" width="4.85546875" style="1" customWidth="1"/>
    <col min="7606" max="7607" width="0" style="1" hidden="1" customWidth="1"/>
    <col min="7608" max="7608" width="7.28515625" style="1" customWidth="1"/>
    <col min="7609" max="7609" width="9.42578125" style="1" bestFit="1" customWidth="1"/>
    <col min="7610" max="7610" width="10.42578125" style="1" customWidth="1"/>
    <col min="7611" max="7611" width="5.5703125" style="1" customWidth="1"/>
    <col min="7612" max="7612" width="0" style="1" hidden="1" customWidth="1"/>
    <col min="7613" max="7613" width="7.28515625" style="1" customWidth="1"/>
    <col min="7614" max="7614" width="6" style="1" customWidth="1"/>
    <col min="7615" max="7615" width="10.7109375" style="1" customWidth="1"/>
    <col min="7616" max="7616" width="5.5703125" style="1" customWidth="1"/>
    <col min="7617" max="7617" width="0" style="1" hidden="1" customWidth="1"/>
    <col min="7618" max="7618" width="7.28515625" style="1" customWidth="1"/>
    <col min="7619" max="7619" width="6.7109375" style="1" customWidth="1"/>
    <col min="7620" max="7620" width="10.7109375" style="1" customWidth="1"/>
    <col min="7621" max="7621" width="5.5703125" style="1" customWidth="1"/>
    <col min="7622" max="7622" width="0" style="1" hidden="1" customWidth="1"/>
    <col min="7623" max="7623" width="6.7109375" style="1" customWidth="1"/>
    <col min="7624" max="7624" width="6.42578125" style="1" customWidth="1"/>
    <col min="7625" max="7625" width="12.5703125" style="1" customWidth="1"/>
    <col min="7626" max="7626" width="6.140625" style="1" customWidth="1"/>
    <col min="7627" max="7627" width="0" style="1" hidden="1" customWidth="1"/>
    <col min="7628" max="7628" width="6.42578125" style="1" customWidth="1"/>
    <col min="7629" max="7629" width="6.28515625" style="1" customWidth="1"/>
    <col min="7630" max="7630" width="10.42578125" style="1" customWidth="1"/>
    <col min="7631" max="7631" width="6.5703125" style="1" customWidth="1"/>
    <col min="7632" max="7632" width="0" style="1" hidden="1" customWidth="1"/>
    <col min="7633" max="7634" width="7" style="1" customWidth="1"/>
    <col min="7635" max="7635" width="10.7109375" style="1" customWidth="1"/>
    <col min="7636" max="7636" width="5.85546875" style="1" customWidth="1"/>
    <col min="7637" max="7637" width="0" style="1" hidden="1" customWidth="1"/>
    <col min="7638" max="7638" width="6.42578125" style="1" customWidth="1"/>
    <col min="7639" max="7639" width="7.140625" style="1" customWidth="1"/>
    <col min="7640" max="7640" width="10.28515625" style="1" customWidth="1"/>
    <col min="7641" max="7641" width="5.5703125" style="1" customWidth="1"/>
    <col min="7642" max="7642" width="0" style="1" hidden="1" customWidth="1"/>
    <col min="7643" max="7643" width="6.42578125" style="1" customWidth="1"/>
    <col min="7644" max="7644" width="6.7109375" style="1" customWidth="1"/>
    <col min="7645" max="7645" width="10.28515625" style="1" customWidth="1"/>
    <col min="7646" max="7646" width="5.85546875" style="1" customWidth="1"/>
    <col min="7647" max="7647" width="0" style="1" hidden="1" customWidth="1"/>
    <col min="7648" max="7648" width="6.42578125" style="1" customWidth="1"/>
    <col min="7649" max="7649" width="6.7109375" style="1" customWidth="1"/>
    <col min="7650" max="7650" width="10.5703125" style="1" customWidth="1"/>
    <col min="7651" max="7651" width="6.140625" style="1" customWidth="1"/>
    <col min="7652" max="7652" width="0" style="1" hidden="1" customWidth="1"/>
    <col min="7653" max="7653" width="6" style="1" customWidth="1"/>
    <col min="7654" max="7654" width="7" style="1" customWidth="1"/>
    <col min="7655" max="7655" width="10.28515625" style="1" customWidth="1"/>
    <col min="7656" max="7656" width="6.5703125" style="1" customWidth="1"/>
    <col min="7657" max="7657" width="9.140625" style="1"/>
    <col min="7658" max="7658" width="11" style="1" bestFit="1" customWidth="1"/>
    <col min="7659" max="7845" width="9.140625" style="1"/>
    <col min="7846" max="7846" width="6.140625" style="1" customWidth="1"/>
    <col min="7847" max="7847" width="27.85546875" style="1" customWidth="1"/>
    <col min="7848" max="7849" width="0" style="1" hidden="1" customWidth="1"/>
    <col min="7850" max="7850" width="7.140625" style="1" customWidth="1"/>
    <col min="7851" max="7851" width="6" style="1" customWidth="1"/>
    <col min="7852" max="7852" width="10.5703125" style="1" customWidth="1"/>
    <col min="7853" max="7853" width="4.85546875" style="1" customWidth="1"/>
    <col min="7854" max="7857" width="0" style="1" hidden="1" customWidth="1"/>
    <col min="7858" max="7858" width="6.5703125" style="1" customWidth="1"/>
    <col min="7859" max="7859" width="6.140625" style="1" customWidth="1"/>
    <col min="7860" max="7860" width="10.5703125" style="1" customWidth="1"/>
    <col min="7861" max="7861" width="4.85546875" style="1" customWidth="1"/>
    <col min="7862" max="7863" width="0" style="1" hidden="1" customWidth="1"/>
    <col min="7864" max="7864" width="7.28515625" style="1" customWidth="1"/>
    <col min="7865" max="7865" width="9.42578125" style="1" bestFit="1" customWidth="1"/>
    <col min="7866" max="7866" width="10.42578125" style="1" customWidth="1"/>
    <col min="7867" max="7867" width="5.5703125" style="1" customWidth="1"/>
    <col min="7868" max="7868" width="0" style="1" hidden="1" customWidth="1"/>
    <col min="7869" max="7869" width="7.28515625" style="1" customWidth="1"/>
    <col min="7870" max="7870" width="6" style="1" customWidth="1"/>
    <col min="7871" max="7871" width="10.7109375" style="1" customWidth="1"/>
    <col min="7872" max="7872" width="5.5703125" style="1" customWidth="1"/>
    <col min="7873" max="7873" width="0" style="1" hidden="1" customWidth="1"/>
    <col min="7874" max="7874" width="7.28515625" style="1" customWidth="1"/>
    <col min="7875" max="7875" width="6.7109375" style="1" customWidth="1"/>
    <col min="7876" max="7876" width="10.7109375" style="1" customWidth="1"/>
    <col min="7877" max="7877" width="5.5703125" style="1" customWidth="1"/>
    <col min="7878" max="7878" width="0" style="1" hidden="1" customWidth="1"/>
    <col min="7879" max="7879" width="6.7109375" style="1" customWidth="1"/>
    <col min="7880" max="7880" width="6.42578125" style="1" customWidth="1"/>
    <col min="7881" max="7881" width="12.5703125" style="1" customWidth="1"/>
    <col min="7882" max="7882" width="6.140625" style="1" customWidth="1"/>
    <col min="7883" max="7883" width="0" style="1" hidden="1" customWidth="1"/>
    <col min="7884" max="7884" width="6.42578125" style="1" customWidth="1"/>
    <col min="7885" max="7885" width="6.28515625" style="1" customWidth="1"/>
    <col min="7886" max="7886" width="10.42578125" style="1" customWidth="1"/>
    <col min="7887" max="7887" width="6.5703125" style="1" customWidth="1"/>
    <col min="7888" max="7888" width="0" style="1" hidden="1" customWidth="1"/>
    <col min="7889" max="7890" width="7" style="1" customWidth="1"/>
    <col min="7891" max="7891" width="10.7109375" style="1" customWidth="1"/>
    <col min="7892" max="7892" width="5.85546875" style="1" customWidth="1"/>
    <col min="7893" max="7893" width="0" style="1" hidden="1" customWidth="1"/>
    <col min="7894" max="7894" width="6.42578125" style="1" customWidth="1"/>
    <col min="7895" max="7895" width="7.140625" style="1" customWidth="1"/>
    <col min="7896" max="7896" width="10.28515625" style="1" customWidth="1"/>
    <col min="7897" max="7897" width="5.5703125" style="1" customWidth="1"/>
    <col min="7898" max="7898" width="0" style="1" hidden="1" customWidth="1"/>
    <col min="7899" max="7899" width="6.42578125" style="1" customWidth="1"/>
    <col min="7900" max="7900" width="6.7109375" style="1" customWidth="1"/>
    <col min="7901" max="7901" width="10.28515625" style="1" customWidth="1"/>
    <col min="7902" max="7902" width="5.85546875" style="1" customWidth="1"/>
    <col min="7903" max="7903" width="0" style="1" hidden="1" customWidth="1"/>
    <col min="7904" max="7904" width="6.42578125" style="1" customWidth="1"/>
    <col min="7905" max="7905" width="6.7109375" style="1" customWidth="1"/>
    <col min="7906" max="7906" width="10.5703125" style="1" customWidth="1"/>
    <col min="7907" max="7907" width="6.140625" style="1" customWidth="1"/>
    <col min="7908" max="7908" width="0" style="1" hidden="1" customWidth="1"/>
    <col min="7909" max="7909" width="6" style="1" customWidth="1"/>
    <col min="7910" max="7910" width="7" style="1" customWidth="1"/>
    <col min="7911" max="7911" width="10.28515625" style="1" customWidth="1"/>
    <col min="7912" max="7912" width="6.5703125" style="1" customWidth="1"/>
    <col min="7913" max="7913" width="9.140625" style="1"/>
    <col min="7914" max="7914" width="11" style="1" bestFit="1" customWidth="1"/>
    <col min="7915" max="8101" width="9.140625" style="1"/>
    <col min="8102" max="8102" width="6.140625" style="1" customWidth="1"/>
    <col min="8103" max="8103" width="27.85546875" style="1" customWidth="1"/>
    <col min="8104" max="8105" width="0" style="1" hidden="1" customWidth="1"/>
    <col min="8106" max="8106" width="7.140625" style="1" customWidth="1"/>
    <col min="8107" max="8107" width="6" style="1" customWidth="1"/>
    <col min="8108" max="8108" width="10.5703125" style="1" customWidth="1"/>
    <col min="8109" max="8109" width="4.85546875" style="1" customWidth="1"/>
    <col min="8110" max="8113" width="0" style="1" hidden="1" customWidth="1"/>
    <col min="8114" max="8114" width="6.5703125" style="1" customWidth="1"/>
    <col min="8115" max="8115" width="6.140625" style="1" customWidth="1"/>
    <col min="8116" max="8116" width="10.5703125" style="1" customWidth="1"/>
    <col min="8117" max="8117" width="4.85546875" style="1" customWidth="1"/>
    <col min="8118" max="8119" width="0" style="1" hidden="1" customWidth="1"/>
    <col min="8120" max="8120" width="7.28515625" style="1" customWidth="1"/>
    <col min="8121" max="8121" width="9.42578125" style="1" bestFit="1" customWidth="1"/>
    <col min="8122" max="8122" width="10.42578125" style="1" customWidth="1"/>
    <col min="8123" max="8123" width="5.5703125" style="1" customWidth="1"/>
    <col min="8124" max="8124" width="0" style="1" hidden="1" customWidth="1"/>
    <col min="8125" max="8125" width="7.28515625" style="1" customWidth="1"/>
    <col min="8126" max="8126" width="6" style="1" customWidth="1"/>
    <col min="8127" max="8127" width="10.7109375" style="1" customWidth="1"/>
    <col min="8128" max="8128" width="5.5703125" style="1" customWidth="1"/>
    <col min="8129" max="8129" width="0" style="1" hidden="1" customWidth="1"/>
    <col min="8130" max="8130" width="7.28515625" style="1" customWidth="1"/>
    <col min="8131" max="8131" width="6.7109375" style="1" customWidth="1"/>
    <col min="8132" max="8132" width="10.7109375" style="1" customWidth="1"/>
    <col min="8133" max="8133" width="5.5703125" style="1" customWidth="1"/>
    <col min="8134" max="8134" width="0" style="1" hidden="1" customWidth="1"/>
    <col min="8135" max="8135" width="6.7109375" style="1" customWidth="1"/>
    <col min="8136" max="8136" width="6.42578125" style="1" customWidth="1"/>
    <col min="8137" max="8137" width="12.5703125" style="1" customWidth="1"/>
    <col min="8138" max="8138" width="6.140625" style="1" customWidth="1"/>
    <col min="8139" max="8139" width="0" style="1" hidden="1" customWidth="1"/>
    <col min="8140" max="8140" width="6.42578125" style="1" customWidth="1"/>
    <col min="8141" max="8141" width="6.28515625" style="1" customWidth="1"/>
    <col min="8142" max="8142" width="10.42578125" style="1" customWidth="1"/>
    <col min="8143" max="8143" width="6.5703125" style="1" customWidth="1"/>
    <col min="8144" max="8144" width="0" style="1" hidden="1" customWidth="1"/>
    <col min="8145" max="8146" width="7" style="1" customWidth="1"/>
    <col min="8147" max="8147" width="10.7109375" style="1" customWidth="1"/>
    <col min="8148" max="8148" width="5.85546875" style="1" customWidth="1"/>
    <col min="8149" max="8149" width="0" style="1" hidden="1" customWidth="1"/>
    <col min="8150" max="8150" width="6.42578125" style="1" customWidth="1"/>
    <col min="8151" max="8151" width="7.140625" style="1" customWidth="1"/>
    <col min="8152" max="8152" width="10.28515625" style="1" customWidth="1"/>
    <col min="8153" max="8153" width="5.5703125" style="1" customWidth="1"/>
    <col min="8154" max="8154" width="0" style="1" hidden="1" customWidth="1"/>
    <col min="8155" max="8155" width="6.42578125" style="1" customWidth="1"/>
    <col min="8156" max="8156" width="6.7109375" style="1" customWidth="1"/>
    <col min="8157" max="8157" width="10.28515625" style="1" customWidth="1"/>
    <col min="8158" max="8158" width="5.85546875" style="1" customWidth="1"/>
    <col min="8159" max="8159" width="0" style="1" hidden="1" customWidth="1"/>
    <col min="8160" max="8160" width="6.42578125" style="1" customWidth="1"/>
    <col min="8161" max="8161" width="6.7109375" style="1" customWidth="1"/>
    <col min="8162" max="8162" width="10.5703125" style="1" customWidth="1"/>
    <col min="8163" max="8163" width="6.140625" style="1" customWidth="1"/>
    <col min="8164" max="8164" width="0" style="1" hidden="1" customWidth="1"/>
    <col min="8165" max="8165" width="6" style="1" customWidth="1"/>
    <col min="8166" max="8166" width="7" style="1" customWidth="1"/>
    <col min="8167" max="8167" width="10.28515625" style="1" customWidth="1"/>
    <col min="8168" max="8168" width="6.5703125" style="1" customWidth="1"/>
    <col min="8169" max="8169" width="9.140625" style="1"/>
    <col min="8170" max="8170" width="11" style="1" bestFit="1" customWidth="1"/>
    <col min="8171" max="8357" width="9.140625" style="1"/>
    <col min="8358" max="8358" width="6.140625" style="1" customWidth="1"/>
    <col min="8359" max="8359" width="27.85546875" style="1" customWidth="1"/>
    <col min="8360" max="8361" width="0" style="1" hidden="1" customWidth="1"/>
    <col min="8362" max="8362" width="7.140625" style="1" customWidth="1"/>
    <col min="8363" max="8363" width="6" style="1" customWidth="1"/>
    <col min="8364" max="8364" width="10.5703125" style="1" customWidth="1"/>
    <col min="8365" max="8365" width="4.85546875" style="1" customWidth="1"/>
    <col min="8366" max="8369" width="0" style="1" hidden="1" customWidth="1"/>
    <col min="8370" max="8370" width="6.5703125" style="1" customWidth="1"/>
    <col min="8371" max="8371" width="6.140625" style="1" customWidth="1"/>
    <col min="8372" max="8372" width="10.5703125" style="1" customWidth="1"/>
    <col min="8373" max="8373" width="4.85546875" style="1" customWidth="1"/>
    <col min="8374" max="8375" width="0" style="1" hidden="1" customWidth="1"/>
    <col min="8376" max="8376" width="7.28515625" style="1" customWidth="1"/>
    <col min="8377" max="8377" width="9.42578125" style="1" bestFit="1" customWidth="1"/>
    <col min="8378" max="8378" width="10.42578125" style="1" customWidth="1"/>
    <col min="8379" max="8379" width="5.5703125" style="1" customWidth="1"/>
    <col min="8380" max="8380" width="0" style="1" hidden="1" customWidth="1"/>
    <col min="8381" max="8381" width="7.28515625" style="1" customWidth="1"/>
    <col min="8382" max="8382" width="6" style="1" customWidth="1"/>
    <col min="8383" max="8383" width="10.7109375" style="1" customWidth="1"/>
    <col min="8384" max="8384" width="5.5703125" style="1" customWidth="1"/>
    <col min="8385" max="8385" width="0" style="1" hidden="1" customWidth="1"/>
    <col min="8386" max="8386" width="7.28515625" style="1" customWidth="1"/>
    <col min="8387" max="8387" width="6.7109375" style="1" customWidth="1"/>
    <col min="8388" max="8388" width="10.7109375" style="1" customWidth="1"/>
    <col min="8389" max="8389" width="5.5703125" style="1" customWidth="1"/>
    <col min="8390" max="8390" width="0" style="1" hidden="1" customWidth="1"/>
    <col min="8391" max="8391" width="6.7109375" style="1" customWidth="1"/>
    <col min="8392" max="8392" width="6.42578125" style="1" customWidth="1"/>
    <col min="8393" max="8393" width="12.5703125" style="1" customWidth="1"/>
    <col min="8394" max="8394" width="6.140625" style="1" customWidth="1"/>
    <col min="8395" max="8395" width="0" style="1" hidden="1" customWidth="1"/>
    <col min="8396" max="8396" width="6.42578125" style="1" customWidth="1"/>
    <col min="8397" max="8397" width="6.28515625" style="1" customWidth="1"/>
    <col min="8398" max="8398" width="10.42578125" style="1" customWidth="1"/>
    <col min="8399" max="8399" width="6.5703125" style="1" customWidth="1"/>
    <col min="8400" max="8400" width="0" style="1" hidden="1" customWidth="1"/>
    <col min="8401" max="8402" width="7" style="1" customWidth="1"/>
    <col min="8403" max="8403" width="10.7109375" style="1" customWidth="1"/>
    <col min="8404" max="8404" width="5.85546875" style="1" customWidth="1"/>
    <col min="8405" max="8405" width="0" style="1" hidden="1" customWidth="1"/>
    <col min="8406" max="8406" width="6.42578125" style="1" customWidth="1"/>
    <col min="8407" max="8407" width="7.140625" style="1" customWidth="1"/>
    <col min="8408" max="8408" width="10.28515625" style="1" customWidth="1"/>
    <col min="8409" max="8409" width="5.5703125" style="1" customWidth="1"/>
    <col min="8410" max="8410" width="0" style="1" hidden="1" customWidth="1"/>
    <col min="8411" max="8411" width="6.42578125" style="1" customWidth="1"/>
    <col min="8412" max="8412" width="6.7109375" style="1" customWidth="1"/>
    <col min="8413" max="8413" width="10.28515625" style="1" customWidth="1"/>
    <col min="8414" max="8414" width="5.85546875" style="1" customWidth="1"/>
    <col min="8415" max="8415" width="0" style="1" hidden="1" customWidth="1"/>
    <col min="8416" max="8416" width="6.42578125" style="1" customWidth="1"/>
    <col min="8417" max="8417" width="6.7109375" style="1" customWidth="1"/>
    <col min="8418" max="8418" width="10.5703125" style="1" customWidth="1"/>
    <col min="8419" max="8419" width="6.140625" style="1" customWidth="1"/>
    <col min="8420" max="8420" width="0" style="1" hidden="1" customWidth="1"/>
    <col min="8421" max="8421" width="6" style="1" customWidth="1"/>
    <col min="8422" max="8422" width="7" style="1" customWidth="1"/>
    <col min="8423" max="8423" width="10.28515625" style="1" customWidth="1"/>
    <col min="8424" max="8424" width="6.5703125" style="1" customWidth="1"/>
    <col min="8425" max="8425" width="9.140625" style="1"/>
    <col min="8426" max="8426" width="11" style="1" bestFit="1" customWidth="1"/>
    <col min="8427" max="8613" width="9.140625" style="1"/>
    <col min="8614" max="8614" width="6.140625" style="1" customWidth="1"/>
    <col min="8615" max="8615" width="27.85546875" style="1" customWidth="1"/>
    <col min="8616" max="8617" width="0" style="1" hidden="1" customWidth="1"/>
    <col min="8618" max="8618" width="7.140625" style="1" customWidth="1"/>
    <col min="8619" max="8619" width="6" style="1" customWidth="1"/>
    <col min="8620" max="8620" width="10.5703125" style="1" customWidth="1"/>
    <col min="8621" max="8621" width="4.85546875" style="1" customWidth="1"/>
    <col min="8622" max="8625" width="0" style="1" hidden="1" customWidth="1"/>
    <col min="8626" max="8626" width="6.5703125" style="1" customWidth="1"/>
    <col min="8627" max="8627" width="6.140625" style="1" customWidth="1"/>
    <col min="8628" max="8628" width="10.5703125" style="1" customWidth="1"/>
    <col min="8629" max="8629" width="4.85546875" style="1" customWidth="1"/>
    <col min="8630" max="8631" width="0" style="1" hidden="1" customWidth="1"/>
    <col min="8632" max="8632" width="7.28515625" style="1" customWidth="1"/>
    <col min="8633" max="8633" width="9.42578125" style="1" bestFit="1" customWidth="1"/>
    <col min="8634" max="8634" width="10.42578125" style="1" customWidth="1"/>
    <col min="8635" max="8635" width="5.5703125" style="1" customWidth="1"/>
    <col min="8636" max="8636" width="0" style="1" hidden="1" customWidth="1"/>
    <col min="8637" max="8637" width="7.28515625" style="1" customWidth="1"/>
    <col min="8638" max="8638" width="6" style="1" customWidth="1"/>
    <col min="8639" max="8639" width="10.7109375" style="1" customWidth="1"/>
    <col min="8640" max="8640" width="5.5703125" style="1" customWidth="1"/>
    <col min="8641" max="8641" width="0" style="1" hidden="1" customWidth="1"/>
    <col min="8642" max="8642" width="7.28515625" style="1" customWidth="1"/>
    <col min="8643" max="8643" width="6.7109375" style="1" customWidth="1"/>
    <col min="8644" max="8644" width="10.7109375" style="1" customWidth="1"/>
    <col min="8645" max="8645" width="5.5703125" style="1" customWidth="1"/>
    <col min="8646" max="8646" width="0" style="1" hidden="1" customWidth="1"/>
    <col min="8647" max="8647" width="6.7109375" style="1" customWidth="1"/>
    <col min="8648" max="8648" width="6.42578125" style="1" customWidth="1"/>
    <col min="8649" max="8649" width="12.5703125" style="1" customWidth="1"/>
    <col min="8650" max="8650" width="6.140625" style="1" customWidth="1"/>
    <col min="8651" max="8651" width="0" style="1" hidden="1" customWidth="1"/>
    <col min="8652" max="8652" width="6.42578125" style="1" customWidth="1"/>
    <col min="8653" max="8653" width="6.28515625" style="1" customWidth="1"/>
    <col min="8654" max="8654" width="10.42578125" style="1" customWidth="1"/>
    <col min="8655" max="8655" width="6.5703125" style="1" customWidth="1"/>
    <col min="8656" max="8656" width="0" style="1" hidden="1" customWidth="1"/>
    <col min="8657" max="8658" width="7" style="1" customWidth="1"/>
    <col min="8659" max="8659" width="10.7109375" style="1" customWidth="1"/>
    <col min="8660" max="8660" width="5.85546875" style="1" customWidth="1"/>
    <col min="8661" max="8661" width="0" style="1" hidden="1" customWidth="1"/>
    <col min="8662" max="8662" width="6.42578125" style="1" customWidth="1"/>
    <col min="8663" max="8663" width="7.140625" style="1" customWidth="1"/>
    <col min="8664" max="8664" width="10.28515625" style="1" customWidth="1"/>
    <col min="8665" max="8665" width="5.5703125" style="1" customWidth="1"/>
    <col min="8666" max="8666" width="0" style="1" hidden="1" customWidth="1"/>
    <col min="8667" max="8667" width="6.42578125" style="1" customWidth="1"/>
    <col min="8668" max="8668" width="6.7109375" style="1" customWidth="1"/>
    <col min="8669" max="8669" width="10.28515625" style="1" customWidth="1"/>
    <col min="8670" max="8670" width="5.85546875" style="1" customWidth="1"/>
    <col min="8671" max="8671" width="0" style="1" hidden="1" customWidth="1"/>
    <col min="8672" max="8672" width="6.42578125" style="1" customWidth="1"/>
    <col min="8673" max="8673" width="6.7109375" style="1" customWidth="1"/>
    <col min="8674" max="8674" width="10.5703125" style="1" customWidth="1"/>
    <col min="8675" max="8675" width="6.140625" style="1" customWidth="1"/>
    <col min="8676" max="8676" width="0" style="1" hidden="1" customWidth="1"/>
    <col min="8677" max="8677" width="6" style="1" customWidth="1"/>
    <col min="8678" max="8678" width="7" style="1" customWidth="1"/>
    <col min="8679" max="8679" width="10.28515625" style="1" customWidth="1"/>
    <col min="8680" max="8680" width="6.5703125" style="1" customWidth="1"/>
    <col min="8681" max="8681" width="9.140625" style="1"/>
    <col min="8682" max="8682" width="11" style="1" bestFit="1" customWidth="1"/>
    <col min="8683" max="8869" width="9.140625" style="1"/>
    <col min="8870" max="8870" width="6.140625" style="1" customWidth="1"/>
    <col min="8871" max="8871" width="27.85546875" style="1" customWidth="1"/>
    <col min="8872" max="8873" width="0" style="1" hidden="1" customWidth="1"/>
    <col min="8874" max="8874" width="7.140625" style="1" customWidth="1"/>
    <col min="8875" max="8875" width="6" style="1" customWidth="1"/>
    <col min="8876" max="8876" width="10.5703125" style="1" customWidth="1"/>
    <col min="8877" max="8877" width="4.85546875" style="1" customWidth="1"/>
    <col min="8878" max="8881" width="0" style="1" hidden="1" customWidth="1"/>
    <col min="8882" max="8882" width="6.5703125" style="1" customWidth="1"/>
    <col min="8883" max="8883" width="6.140625" style="1" customWidth="1"/>
    <col min="8884" max="8884" width="10.5703125" style="1" customWidth="1"/>
    <col min="8885" max="8885" width="4.85546875" style="1" customWidth="1"/>
    <col min="8886" max="8887" width="0" style="1" hidden="1" customWidth="1"/>
    <col min="8888" max="8888" width="7.28515625" style="1" customWidth="1"/>
    <col min="8889" max="8889" width="9.42578125" style="1" bestFit="1" customWidth="1"/>
    <col min="8890" max="8890" width="10.42578125" style="1" customWidth="1"/>
    <col min="8891" max="8891" width="5.5703125" style="1" customWidth="1"/>
    <col min="8892" max="8892" width="0" style="1" hidden="1" customWidth="1"/>
    <col min="8893" max="8893" width="7.28515625" style="1" customWidth="1"/>
    <col min="8894" max="8894" width="6" style="1" customWidth="1"/>
    <col min="8895" max="8895" width="10.7109375" style="1" customWidth="1"/>
    <col min="8896" max="8896" width="5.5703125" style="1" customWidth="1"/>
    <col min="8897" max="8897" width="0" style="1" hidden="1" customWidth="1"/>
    <col min="8898" max="8898" width="7.28515625" style="1" customWidth="1"/>
    <col min="8899" max="8899" width="6.7109375" style="1" customWidth="1"/>
    <col min="8900" max="8900" width="10.7109375" style="1" customWidth="1"/>
    <col min="8901" max="8901" width="5.5703125" style="1" customWidth="1"/>
    <col min="8902" max="8902" width="0" style="1" hidden="1" customWidth="1"/>
    <col min="8903" max="8903" width="6.7109375" style="1" customWidth="1"/>
    <col min="8904" max="8904" width="6.42578125" style="1" customWidth="1"/>
    <col min="8905" max="8905" width="12.5703125" style="1" customWidth="1"/>
    <col min="8906" max="8906" width="6.140625" style="1" customWidth="1"/>
    <col min="8907" max="8907" width="0" style="1" hidden="1" customWidth="1"/>
    <col min="8908" max="8908" width="6.42578125" style="1" customWidth="1"/>
    <col min="8909" max="8909" width="6.28515625" style="1" customWidth="1"/>
    <col min="8910" max="8910" width="10.42578125" style="1" customWidth="1"/>
    <col min="8911" max="8911" width="6.5703125" style="1" customWidth="1"/>
    <col min="8912" max="8912" width="0" style="1" hidden="1" customWidth="1"/>
    <col min="8913" max="8914" width="7" style="1" customWidth="1"/>
    <col min="8915" max="8915" width="10.7109375" style="1" customWidth="1"/>
    <col min="8916" max="8916" width="5.85546875" style="1" customWidth="1"/>
    <col min="8917" max="8917" width="0" style="1" hidden="1" customWidth="1"/>
    <col min="8918" max="8918" width="6.42578125" style="1" customWidth="1"/>
    <col min="8919" max="8919" width="7.140625" style="1" customWidth="1"/>
    <col min="8920" max="8920" width="10.28515625" style="1" customWidth="1"/>
    <col min="8921" max="8921" width="5.5703125" style="1" customWidth="1"/>
    <col min="8922" max="8922" width="0" style="1" hidden="1" customWidth="1"/>
    <col min="8923" max="8923" width="6.42578125" style="1" customWidth="1"/>
    <col min="8924" max="8924" width="6.7109375" style="1" customWidth="1"/>
    <col min="8925" max="8925" width="10.28515625" style="1" customWidth="1"/>
    <col min="8926" max="8926" width="5.85546875" style="1" customWidth="1"/>
    <col min="8927" max="8927" width="0" style="1" hidden="1" customWidth="1"/>
    <col min="8928" max="8928" width="6.42578125" style="1" customWidth="1"/>
    <col min="8929" max="8929" width="6.7109375" style="1" customWidth="1"/>
    <col min="8930" max="8930" width="10.5703125" style="1" customWidth="1"/>
    <col min="8931" max="8931" width="6.140625" style="1" customWidth="1"/>
    <col min="8932" max="8932" width="0" style="1" hidden="1" customWidth="1"/>
    <col min="8933" max="8933" width="6" style="1" customWidth="1"/>
    <col min="8934" max="8934" width="7" style="1" customWidth="1"/>
    <col min="8935" max="8935" width="10.28515625" style="1" customWidth="1"/>
    <col min="8936" max="8936" width="6.5703125" style="1" customWidth="1"/>
    <col min="8937" max="8937" width="9.140625" style="1"/>
    <col min="8938" max="8938" width="11" style="1" bestFit="1" customWidth="1"/>
    <col min="8939" max="9125" width="9.140625" style="1"/>
    <col min="9126" max="9126" width="6.140625" style="1" customWidth="1"/>
    <col min="9127" max="9127" width="27.85546875" style="1" customWidth="1"/>
    <col min="9128" max="9129" width="0" style="1" hidden="1" customWidth="1"/>
    <col min="9130" max="9130" width="7.140625" style="1" customWidth="1"/>
    <col min="9131" max="9131" width="6" style="1" customWidth="1"/>
    <col min="9132" max="9132" width="10.5703125" style="1" customWidth="1"/>
    <col min="9133" max="9133" width="4.85546875" style="1" customWidth="1"/>
    <col min="9134" max="9137" width="0" style="1" hidden="1" customWidth="1"/>
    <col min="9138" max="9138" width="6.5703125" style="1" customWidth="1"/>
    <col min="9139" max="9139" width="6.140625" style="1" customWidth="1"/>
    <col min="9140" max="9140" width="10.5703125" style="1" customWidth="1"/>
    <col min="9141" max="9141" width="4.85546875" style="1" customWidth="1"/>
    <col min="9142" max="9143" width="0" style="1" hidden="1" customWidth="1"/>
    <col min="9144" max="9144" width="7.28515625" style="1" customWidth="1"/>
    <col min="9145" max="9145" width="9.42578125" style="1" bestFit="1" customWidth="1"/>
    <col min="9146" max="9146" width="10.42578125" style="1" customWidth="1"/>
    <col min="9147" max="9147" width="5.5703125" style="1" customWidth="1"/>
    <col min="9148" max="9148" width="0" style="1" hidden="1" customWidth="1"/>
    <col min="9149" max="9149" width="7.28515625" style="1" customWidth="1"/>
    <col min="9150" max="9150" width="6" style="1" customWidth="1"/>
    <col min="9151" max="9151" width="10.7109375" style="1" customWidth="1"/>
    <col min="9152" max="9152" width="5.5703125" style="1" customWidth="1"/>
    <col min="9153" max="9153" width="0" style="1" hidden="1" customWidth="1"/>
    <col min="9154" max="9154" width="7.28515625" style="1" customWidth="1"/>
    <col min="9155" max="9155" width="6.7109375" style="1" customWidth="1"/>
    <col min="9156" max="9156" width="10.7109375" style="1" customWidth="1"/>
    <col min="9157" max="9157" width="5.5703125" style="1" customWidth="1"/>
    <col min="9158" max="9158" width="0" style="1" hidden="1" customWidth="1"/>
    <col min="9159" max="9159" width="6.7109375" style="1" customWidth="1"/>
    <col min="9160" max="9160" width="6.42578125" style="1" customWidth="1"/>
    <col min="9161" max="9161" width="12.5703125" style="1" customWidth="1"/>
    <col min="9162" max="9162" width="6.140625" style="1" customWidth="1"/>
    <col min="9163" max="9163" width="0" style="1" hidden="1" customWidth="1"/>
    <col min="9164" max="9164" width="6.42578125" style="1" customWidth="1"/>
    <col min="9165" max="9165" width="6.28515625" style="1" customWidth="1"/>
    <col min="9166" max="9166" width="10.42578125" style="1" customWidth="1"/>
    <col min="9167" max="9167" width="6.5703125" style="1" customWidth="1"/>
    <col min="9168" max="9168" width="0" style="1" hidden="1" customWidth="1"/>
    <col min="9169" max="9170" width="7" style="1" customWidth="1"/>
    <col min="9171" max="9171" width="10.7109375" style="1" customWidth="1"/>
    <col min="9172" max="9172" width="5.85546875" style="1" customWidth="1"/>
    <col min="9173" max="9173" width="0" style="1" hidden="1" customWidth="1"/>
    <col min="9174" max="9174" width="6.42578125" style="1" customWidth="1"/>
    <col min="9175" max="9175" width="7.140625" style="1" customWidth="1"/>
    <col min="9176" max="9176" width="10.28515625" style="1" customWidth="1"/>
    <col min="9177" max="9177" width="5.5703125" style="1" customWidth="1"/>
    <col min="9178" max="9178" width="0" style="1" hidden="1" customWidth="1"/>
    <col min="9179" max="9179" width="6.42578125" style="1" customWidth="1"/>
    <col min="9180" max="9180" width="6.7109375" style="1" customWidth="1"/>
    <col min="9181" max="9181" width="10.28515625" style="1" customWidth="1"/>
    <col min="9182" max="9182" width="5.85546875" style="1" customWidth="1"/>
    <col min="9183" max="9183" width="0" style="1" hidden="1" customWidth="1"/>
    <col min="9184" max="9184" width="6.42578125" style="1" customWidth="1"/>
    <col min="9185" max="9185" width="6.7109375" style="1" customWidth="1"/>
    <col min="9186" max="9186" width="10.5703125" style="1" customWidth="1"/>
    <col min="9187" max="9187" width="6.140625" style="1" customWidth="1"/>
    <col min="9188" max="9188" width="0" style="1" hidden="1" customWidth="1"/>
    <col min="9189" max="9189" width="6" style="1" customWidth="1"/>
    <col min="9190" max="9190" width="7" style="1" customWidth="1"/>
    <col min="9191" max="9191" width="10.28515625" style="1" customWidth="1"/>
    <col min="9192" max="9192" width="6.5703125" style="1" customWidth="1"/>
    <col min="9193" max="9193" width="9.140625" style="1"/>
    <col min="9194" max="9194" width="11" style="1" bestFit="1" customWidth="1"/>
    <col min="9195" max="9381" width="9.140625" style="1"/>
    <col min="9382" max="9382" width="6.140625" style="1" customWidth="1"/>
    <col min="9383" max="9383" width="27.85546875" style="1" customWidth="1"/>
    <col min="9384" max="9385" width="0" style="1" hidden="1" customWidth="1"/>
    <col min="9386" max="9386" width="7.140625" style="1" customWidth="1"/>
    <col min="9387" max="9387" width="6" style="1" customWidth="1"/>
    <col min="9388" max="9388" width="10.5703125" style="1" customWidth="1"/>
    <col min="9389" max="9389" width="4.85546875" style="1" customWidth="1"/>
    <col min="9390" max="9393" width="0" style="1" hidden="1" customWidth="1"/>
    <col min="9394" max="9394" width="6.5703125" style="1" customWidth="1"/>
    <col min="9395" max="9395" width="6.140625" style="1" customWidth="1"/>
    <col min="9396" max="9396" width="10.5703125" style="1" customWidth="1"/>
    <col min="9397" max="9397" width="4.85546875" style="1" customWidth="1"/>
    <col min="9398" max="9399" width="0" style="1" hidden="1" customWidth="1"/>
    <col min="9400" max="9400" width="7.28515625" style="1" customWidth="1"/>
    <col min="9401" max="9401" width="9.42578125" style="1" bestFit="1" customWidth="1"/>
    <col min="9402" max="9402" width="10.42578125" style="1" customWidth="1"/>
    <col min="9403" max="9403" width="5.5703125" style="1" customWidth="1"/>
    <col min="9404" max="9404" width="0" style="1" hidden="1" customWidth="1"/>
    <col min="9405" max="9405" width="7.28515625" style="1" customWidth="1"/>
    <col min="9406" max="9406" width="6" style="1" customWidth="1"/>
    <col min="9407" max="9407" width="10.7109375" style="1" customWidth="1"/>
    <col min="9408" max="9408" width="5.5703125" style="1" customWidth="1"/>
    <col min="9409" max="9409" width="0" style="1" hidden="1" customWidth="1"/>
    <col min="9410" max="9410" width="7.28515625" style="1" customWidth="1"/>
    <col min="9411" max="9411" width="6.7109375" style="1" customWidth="1"/>
    <col min="9412" max="9412" width="10.7109375" style="1" customWidth="1"/>
    <col min="9413" max="9413" width="5.5703125" style="1" customWidth="1"/>
    <col min="9414" max="9414" width="0" style="1" hidden="1" customWidth="1"/>
    <col min="9415" max="9415" width="6.7109375" style="1" customWidth="1"/>
    <col min="9416" max="9416" width="6.42578125" style="1" customWidth="1"/>
    <col min="9417" max="9417" width="12.5703125" style="1" customWidth="1"/>
    <col min="9418" max="9418" width="6.140625" style="1" customWidth="1"/>
    <col min="9419" max="9419" width="0" style="1" hidden="1" customWidth="1"/>
    <col min="9420" max="9420" width="6.42578125" style="1" customWidth="1"/>
    <col min="9421" max="9421" width="6.28515625" style="1" customWidth="1"/>
    <col min="9422" max="9422" width="10.42578125" style="1" customWidth="1"/>
    <col min="9423" max="9423" width="6.5703125" style="1" customWidth="1"/>
    <col min="9424" max="9424" width="0" style="1" hidden="1" customWidth="1"/>
    <col min="9425" max="9426" width="7" style="1" customWidth="1"/>
    <col min="9427" max="9427" width="10.7109375" style="1" customWidth="1"/>
    <col min="9428" max="9428" width="5.85546875" style="1" customWidth="1"/>
    <col min="9429" max="9429" width="0" style="1" hidden="1" customWidth="1"/>
    <col min="9430" max="9430" width="6.42578125" style="1" customWidth="1"/>
    <col min="9431" max="9431" width="7.140625" style="1" customWidth="1"/>
    <col min="9432" max="9432" width="10.28515625" style="1" customWidth="1"/>
    <col min="9433" max="9433" width="5.5703125" style="1" customWidth="1"/>
    <col min="9434" max="9434" width="0" style="1" hidden="1" customWidth="1"/>
    <col min="9435" max="9435" width="6.42578125" style="1" customWidth="1"/>
    <col min="9436" max="9436" width="6.7109375" style="1" customWidth="1"/>
    <col min="9437" max="9437" width="10.28515625" style="1" customWidth="1"/>
    <col min="9438" max="9438" width="5.85546875" style="1" customWidth="1"/>
    <col min="9439" max="9439" width="0" style="1" hidden="1" customWidth="1"/>
    <col min="9440" max="9440" width="6.42578125" style="1" customWidth="1"/>
    <col min="9441" max="9441" width="6.7109375" style="1" customWidth="1"/>
    <col min="9442" max="9442" width="10.5703125" style="1" customWidth="1"/>
    <col min="9443" max="9443" width="6.140625" style="1" customWidth="1"/>
    <col min="9444" max="9444" width="0" style="1" hidden="1" customWidth="1"/>
    <col min="9445" max="9445" width="6" style="1" customWidth="1"/>
    <col min="9446" max="9446" width="7" style="1" customWidth="1"/>
    <col min="9447" max="9447" width="10.28515625" style="1" customWidth="1"/>
    <col min="9448" max="9448" width="6.5703125" style="1" customWidth="1"/>
    <col min="9449" max="9449" width="9.140625" style="1"/>
    <col min="9450" max="9450" width="11" style="1" bestFit="1" customWidth="1"/>
    <col min="9451" max="9637" width="9.140625" style="1"/>
    <col min="9638" max="9638" width="6.140625" style="1" customWidth="1"/>
    <col min="9639" max="9639" width="27.85546875" style="1" customWidth="1"/>
    <col min="9640" max="9641" width="0" style="1" hidden="1" customWidth="1"/>
    <col min="9642" max="9642" width="7.140625" style="1" customWidth="1"/>
    <col min="9643" max="9643" width="6" style="1" customWidth="1"/>
    <col min="9644" max="9644" width="10.5703125" style="1" customWidth="1"/>
    <col min="9645" max="9645" width="4.85546875" style="1" customWidth="1"/>
    <col min="9646" max="9649" width="0" style="1" hidden="1" customWidth="1"/>
    <col min="9650" max="9650" width="6.5703125" style="1" customWidth="1"/>
    <col min="9651" max="9651" width="6.140625" style="1" customWidth="1"/>
    <col min="9652" max="9652" width="10.5703125" style="1" customWidth="1"/>
    <col min="9653" max="9653" width="4.85546875" style="1" customWidth="1"/>
    <col min="9654" max="9655" width="0" style="1" hidden="1" customWidth="1"/>
    <col min="9656" max="9656" width="7.28515625" style="1" customWidth="1"/>
    <col min="9657" max="9657" width="9.42578125" style="1" bestFit="1" customWidth="1"/>
    <col min="9658" max="9658" width="10.42578125" style="1" customWidth="1"/>
    <col min="9659" max="9659" width="5.5703125" style="1" customWidth="1"/>
    <col min="9660" max="9660" width="0" style="1" hidden="1" customWidth="1"/>
    <col min="9661" max="9661" width="7.28515625" style="1" customWidth="1"/>
    <col min="9662" max="9662" width="6" style="1" customWidth="1"/>
    <col min="9663" max="9663" width="10.7109375" style="1" customWidth="1"/>
    <col min="9664" max="9664" width="5.5703125" style="1" customWidth="1"/>
    <col min="9665" max="9665" width="0" style="1" hidden="1" customWidth="1"/>
    <col min="9666" max="9666" width="7.28515625" style="1" customWidth="1"/>
    <col min="9667" max="9667" width="6.7109375" style="1" customWidth="1"/>
    <col min="9668" max="9668" width="10.7109375" style="1" customWidth="1"/>
    <col min="9669" max="9669" width="5.5703125" style="1" customWidth="1"/>
    <col min="9670" max="9670" width="0" style="1" hidden="1" customWidth="1"/>
    <col min="9671" max="9671" width="6.7109375" style="1" customWidth="1"/>
    <col min="9672" max="9672" width="6.42578125" style="1" customWidth="1"/>
    <col min="9673" max="9673" width="12.5703125" style="1" customWidth="1"/>
    <col min="9674" max="9674" width="6.140625" style="1" customWidth="1"/>
    <col min="9675" max="9675" width="0" style="1" hidden="1" customWidth="1"/>
    <col min="9676" max="9676" width="6.42578125" style="1" customWidth="1"/>
    <col min="9677" max="9677" width="6.28515625" style="1" customWidth="1"/>
    <col min="9678" max="9678" width="10.42578125" style="1" customWidth="1"/>
    <col min="9679" max="9679" width="6.5703125" style="1" customWidth="1"/>
    <col min="9680" max="9680" width="0" style="1" hidden="1" customWidth="1"/>
    <col min="9681" max="9682" width="7" style="1" customWidth="1"/>
    <col min="9683" max="9683" width="10.7109375" style="1" customWidth="1"/>
    <col min="9684" max="9684" width="5.85546875" style="1" customWidth="1"/>
    <col min="9685" max="9685" width="0" style="1" hidden="1" customWidth="1"/>
    <col min="9686" max="9686" width="6.42578125" style="1" customWidth="1"/>
    <col min="9687" max="9687" width="7.140625" style="1" customWidth="1"/>
    <col min="9688" max="9688" width="10.28515625" style="1" customWidth="1"/>
    <col min="9689" max="9689" width="5.5703125" style="1" customWidth="1"/>
    <col min="9690" max="9690" width="0" style="1" hidden="1" customWidth="1"/>
    <col min="9691" max="9691" width="6.42578125" style="1" customWidth="1"/>
    <col min="9692" max="9692" width="6.7109375" style="1" customWidth="1"/>
    <col min="9693" max="9693" width="10.28515625" style="1" customWidth="1"/>
    <col min="9694" max="9694" width="5.85546875" style="1" customWidth="1"/>
    <col min="9695" max="9695" width="0" style="1" hidden="1" customWidth="1"/>
    <col min="9696" max="9696" width="6.42578125" style="1" customWidth="1"/>
    <col min="9697" max="9697" width="6.7109375" style="1" customWidth="1"/>
    <col min="9698" max="9698" width="10.5703125" style="1" customWidth="1"/>
    <col min="9699" max="9699" width="6.140625" style="1" customWidth="1"/>
    <col min="9700" max="9700" width="0" style="1" hidden="1" customWidth="1"/>
    <col min="9701" max="9701" width="6" style="1" customWidth="1"/>
    <col min="9702" max="9702" width="7" style="1" customWidth="1"/>
    <col min="9703" max="9703" width="10.28515625" style="1" customWidth="1"/>
    <col min="9704" max="9704" width="6.5703125" style="1" customWidth="1"/>
    <col min="9705" max="9705" width="9.140625" style="1"/>
    <col min="9706" max="9706" width="11" style="1" bestFit="1" customWidth="1"/>
    <col min="9707" max="9893" width="9.140625" style="1"/>
    <col min="9894" max="9894" width="6.140625" style="1" customWidth="1"/>
    <col min="9895" max="9895" width="27.85546875" style="1" customWidth="1"/>
    <col min="9896" max="9897" width="0" style="1" hidden="1" customWidth="1"/>
    <col min="9898" max="9898" width="7.140625" style="1" customWidth="1"/>
    <col min="9899" max="9899" width="6" style="1" customWidth="1"/>
    <col min="9900" max="9900" width="10.5703125" style="1" customWidth="1"/>
    <col min="9901" max="9901" width="4.85546875" style="1" customWidth="1"/>
    <col min="9902" max="9905" width="0" style="1" hidden="1" customWidth="1"/>
    <col min="9906" max="9906" width="6.5703125" style="1" customWidth="1"/>
    <col min="9907" max="9907" width="6.140625" style="1" customWidth="1"/>
    <col min="9908" max="9908" width="10.5703125" style="1" customWidth="1"/>
    <col min="9909" max="9909" width="4.85546875" style="1" customWidth="1"/>
    <col min="9910" max="9911" width="0" style="1" hidden="1" customWidth="1"/>
    <col min="9912" max="9912" width="7.28515625" style="1" customWidth="1"/>
    <col min="9913" max="9913" width="9.42578125" style="1" bestFit="1" customWidth="1"/>
    <col min="9914" max="9914" width="10.42578125" style="1" customWidth="1"/>
    <col min="9915" max="9915" width="5.5703125" style="1" customWidth="1"/>
    <col min="9916" max="9916" width="0" style="1" hidden="1" customWidth="1"/>
    <col min="9917" max="9917" width="7.28515625" style="1" customWidth="1"/>
    <col min="9918" max="9918" width="6" style="1" customWidth="1"/>
    <col min="9919" max="9919" width="10.7109375" style="1" customWidth="1"/>
    <col min="9920" max="9920" width="5.5703125" style="1" customWidth="1"/>
    <col min="9921" max="9921" width="0" style="1" hidden="1" customWidth="1"/>
    <col min="9922" max="9922" width="7.28515625" style="1" customWidth="1"/>
    <col min="9923" max="9923" width="6.7109375" style="1" customWidth="1"/>
    <col min="9924" max="9924" width="10.7109375" style="1" customWidth="1"/>
    <col min="9925" max="9925" width="5.5703125" style="1" customWidth="1"/>
    <col min="9926" max="9926" width="0" style="1" hidden="1" customWidth="1"/>
    <col min="9927" max="9927" width="6.7109375" style="1" customWidth="1"/>
    <col min="9928" max="9928" width="6.42578125" style="1" customWidth="1"/>
    <col min="9929" max="9929" width="12.5703125" style="1" customWidth="1"/>
    <col min="9930" max="9930" width="6.140625" style="1" customWidth="1"/>
    <col min="9931" max="9931" width="0" style="1" hidden="1" customWidth="1"/>
    <col min="9932" max="9932" width="6.42578125" style="1" customWidth="1"/>
    <col min="9933" max="9933" width="6.28515625" style="1" customWidth="1"/>
    <col min="9934" max="9934" width="10.42578125" style="1" customWidth="1"/>
    <col min="9935" max="9935" width="6.5703125" style="1" customWidth="1"/>
    <col min="9936" max="9936" width="0" style="1" hidden="1" customWidth="1"/>
    <col min="9937" max="9938" width="7" style="1" customWidth="1"/>
    <col min="9939" max="9939" width="10.7109375" style="1" customWidth="1"/>
    <col min="9940" max="9940" width="5.85546875" style="1" customWidth="1"/>
    <col min="9941" max="9941" width="0" style="1" hidden="1" customWidth="1"/>
    <col min="9942" max="9942" width="6.42578125" style="1" customWidth="1"/>
    <col min="9943" max="9943" width="7.140625" style="1" customWidth="1"/>
    <col min="9944" max="9944" width="10.28515625" style="1" customWidth="1"/>
    <col min="9945" max="9945" width="5.5703125" style="1" customWidth="1"/>
    <col min="9946" max="9946" width="0" style="1" hidden="1" customWidth="1"/>
    <col min="9947" max="9947" width="6.42578125" style="1" customWidth="1"/>
    <col min="9948" max="9948" width="6.7109375" style="1" customWidth="1"/>
    <col min="9949" max="9949" width="10.28515625" style="1" customWidth="1"/>
    <col min="9950" max="9950" width="5.85546875" style="1" customWidth="1"/>
    <col min="9951" max="9951" width="0" style="1" hidden="1" customWidth="1"/>
    <col min="9952" max="9952" width="6.42578125" style="1" customWidth="1"/>
    <col min="9953" max="9953" width="6.7109375" style="1" customWidth="1"/>
    <col min="9954" max="9954" width="10.5703125" style="1" customWidth="1"/>
    <col min="9955" max="9955" width="6.140625" style="1" customWidth="1"/>
    <col min="9956" max="9956" width="0" style="1" hidden="1" customWidth="1"/>
    <col min="9957" max="9957" width="6" style="1" customWidth="1"/>
    <col min="9958" max="9958" width="7" style="1" customWidth="1"/>
    <col min="9959" max="9959" width="10.28515625" style="1" customWidth="1"/>
    <col min="9960" max="9960" width="6.5703125" style="1" customWidth="1"/>
    <col min="9961" max="9961" width="9.140625" style="1"/>
    <col min="9962" max="9962" width="11" style="1" bestFit="1" customWidth="1"/>
    <col min="9963" max="10149" width="9.140625" style="1"/>
    <col min="10150" max="10150" width="6.140625" style="1" customWidth="1"/>
    <col min="10151" max="10151" width="27.85546875" style="1" customWidth="1"/>
    <col min="10152" max="10153" width="0" style="1" hidden="1" customWidth="1"/>
    <col min="10154" max="10154" width="7.140625" style="1" customWidth="1"/>
    <col min="10155" max="10155" width="6" style="1" customWidth="1"/>
    <col min="10156" max="10156" width="10.5703125" style="1" customWidth="1"/>
    <col min="10157" max="10157" width="4.85546875" style="1" customWidth="1"/>
    <col min="10158" max="10161" width="0" style="1" hidden="1" customWidth="1"/>
    <col min="10162" max="10162" width="6.5703125" style="1" customWidth="1"/>
    <col min="10163" max="10163" width="6.140625" style="1" customWidth="1"/>
    <col min="10164" max="10164" width="10.5703125" style="1" customWidth="1"/>
    <col min="10165" max="10165" width="4.85546875" style="1" customWidth="1"/>
    <col min="10166" max="10167" width="0" style="1" hidden="1" customWidth="1"/>
    <col min="10168" max="10168" width="7.28515625" style="1" customWidth="1"/>
    <col min="10169" max="10169" width="9.42578125" style="1" bestFit="1" customWidth="1"/>
    <col min="10170" max="10170" width="10.42578125" style="1" customWidth="1"/>
    <col min="10171" max="10171" width="5.5703125" style="1" customWidth="1"/>
    <col min="10172" max="10172" width="0" style="1" hidden="1" customWidth="1"/>
    <col min="10173" max="10173" width="7.28515625" style="1" customWidth="1"/>
    <col min="10174" max="10174" width="6" style="1" customWidth="1"/>
    <col min="10175" max="10175" width="10.7109375" style="1" customWidth="1"/>
    <col min="10176" max="10176" width="5.5703125" style="1" customWidth="1"/>
    <col min="10177" max="10177" width="0" style="1" hidden="1" customWidth="1"/>
    <col min="10178" max="10178" width="7.28515625" style="1" customWidth="1"/>
    <col min="10179" max="10179" width="6.7109375" style="1" customWidth="1"/>
    <col min="10180" max="10180" width="10.7109375" style="1" customWidth="1"/>
    <col min="10181" max="10181" width="5.5703125" style="1" customWidth="1"/>
    <col min="10182" max="10182" width="0" style="1" hidden="1" customWidth="1"/>
    <col min="10183" max="10183" width="6.7109375" style="1" customWidth="1"/>
    <col min="10184" max="10184" width="6.42578125" style="1" customWidth="1"/>
    <col min="10185" max="10185" width="12.5703125" style="1" customWidth="1"/>
    <col min="10186" max="10186" width="6.140625" style="1" customWidth="1"/>
    <col min="10187" max="10187" width="0" style="1" hidden="1" customWidth="1"/>
    <col min="10188" max="10188" width="6.42578125" style="1" customWidth="1"/>
    <col min="10189" max="10189" width="6.28515625" style="1" customWidth="1"/>
    <col min="10190" max="10190" width="10.42578125" style="1" customWidth="1"/>
    <col min="10191" max="10191" width="6.5703125" style="1" customWidth="1"/>
    <col min="10192" max="10192" width="0" style="1" hidden="1" customWidth="1"/>
    <col min="10193" max="10194" width="7" style="1" customWidth="1"/>
    <col min="10195" max="10195" width="10.7109375" style="1" customWidth="1"/>
    <col min="10196" max="10196" width="5.85546875" style="1" customWidth="1"/>
    <col min="10197" max="10197" width="0" style="1" hidden="1" customWidth="1"/>
    <col min="10198" max="10198" width="6.42578125" style="1" customWidth="1"/>
    <col min="10199" max="10199" width="7.140625" style="1" customWidth="1"/>
    <col min="10200" max="10200" width="10.28515625" style="1" customWidth="1"/>
    <col min="10201" max="10201" width="5.5703125" style="1" customWidth="1"/>
    <col min="10202" max="10202" width="0" style="1" hidden="1" customWidth="1"/>
    <col min="10203" max="10203" width="6.42578125" style="1" customWidth="1"/>
    <col min="10204" max="10204" width="6.7109375" style="1" customWidth="1"/>
    <col min="10205" max="10205" width="10.28515625" style="1" customWidth="1"/>
    <col min="10206" max="10206" width="5.85546875" style="1" customWidth="1"/>
    <col min="10207" max="10207" width="0" style="1" hidden="1" customWidth="1"/>
    <col min="10208" max="10208" width="6.42578125" style="1" customWidth="1"/>
    <col min="10209" max="10209" width="6.7109375" style="1" customWidth="1"/>
    <col min="10210" max="10210" width="10.5703125" style="1" customWidth="1"/>
    <col min="10211" max="10211" width="6.140625" style="1" customWidth="1"/>
    <col min="10212" max="10212" width="0" style="1" hidden="1" customWidth="1"/>
    <col min="10213" max="10213" width="6" style="1" customWidth="1"/>
    <col min="10214" max="10214" width="7" style="1" customWidth="1"/>
    <col min="10215" max="10215" width="10.28515625" style="1" customWidth="1"/>
    <col min="10216" max="10216" width="6.5703125" style="1" customWidth="1"/>
    <col min="10217" max="10217" width="9.140625" style="1"/>
    <col min="10218" max="10218" width="11" style="1" bestFit="1" customWidth="1"/>
    <col min="10219" max="10405" width="9.140625" style="1"/>
    <col min="10406" max="10406" width="6.140625" style="1" customWidth="1"/>
    <col min="10407" max="10407" width="27.85546875" style="1" customWidth="1"/>
    <col min="10408" max="10409" width="0" style="1" hidden="1" customWidth="1"/>
    <col min="10410" max="10410" width="7.140625" style="1" customWidth="1"/>
    <col min="10411" max="10411" width="6" style="1" customWidth="1"/>
    <col min="10412" max="10412" width="10.5703125" style="1" customWidth="1"/>
    <col min="10413" max="10413" width="4.85546875" style="1" customWidth="1"/>
    <col min="10414" max="10417" width="0" style="1" hidden="1" customWidth="1"/>
    <col min="10418" max="10418" width="6.5703125" style="1" customWidth="1"/>
    <col min="10419" max="10419" width="6.140625" style="1" customWidth="1"/>
    <col min="10420" max="10420" width="10.5703125" style="1" customWidth="1"/>
    <col min="10421" max="10421" width="4.85546875" style="1" customWidth="1"/>
    <col min="10422" max="10423" width="0" style="1" hidden="1" customWidth="1"/>
    <col min="10424" max="10424" width="7.28515625" style="1" customWidth="1"/>
    <col min="10425" max="10425" width="9.42578125" style="1" bestFit="1" customWidth="1"/>
    <col min="10426" max="10426" width="10.42578125" style="1" customWidth="1"/>
    <col min="10427" max="10427" width="5.5703125" style="1" customWidth="1"/>
    <col min="10428" max="10428" width="0" style="1" hidden="1" customWidth="1"/>
    <col min="10429" max="10429" width="7.28515625" style="1" customWidth="1"/>
    <col min="10430" max="10430" width="6" style="1" customWidth="1"/>
    <col min="10431" max="10431" width="10.7109375" style="1" customWidth="1"/>
    <col min="10432" max="10432" width="5.5703125" style="1" customWidth="1"/>
    <col min="10433" max="10433" width="0" style="1" hidden="1" customWidth="1"/>
    <col min="10434" max="10434" width="7.28515625" style="1" customWidth="1"/>
    <col min="10435" max="10435" width="6.7109375" style="1" customWidth="1"/>
    <col min="10436" max="10436" width="10.7109375" style="1" customWidth="1"/>
    <col min="10437" max="10437" width="5.5703125" style="1" customWidth="1"/>
    <col min="10438" max="10438" width="0" style="1" hidden="1" customWidth="1"/>
    <col min="10439" max="10439" width="6.7109375" style="1" customWidth="1"/>
    <col min="10440" max="10440" width="6.42578125" style="1" customWidth="1"/>
    <col min="10441" max="10441" width="12.5703125" style="1" customWidth="1"/>
    <col min="10442" max="10442" width="6.140625" style="1" customWidth="1"/>
    <col min="10443" max="10443" width="0" style="1" hidden="1" customWidth="1"/>
    <col min="10444" max="10444" width="6.42578125" style="1" customWidth="1"/>
    <col min="10445" max="10445" width="6.28515625" style="1" customWidth="1"/>
    <col min="10446" max="10446" width="10.42578125" style="1" customWidth="1"/>
    <col min="10447" max="10447" width="6.5703125" style="1" customWidth="1"/>
    <col min="10448" max="10448" width="0" style="1" hidden="1" customWidth="1"/>
    <col min="10449" max="10450" width="7" style="1" customWidth="1"/>
    <col min="10451" max="10451" width="10.7109375" style="1" customWidth="1"/>
    <col min="10452" max="10452" width="5.85546875" style="1" customWidth="1"/>
    <col min="10453" max="10453" width="0" style="1" hidden="1" customWidth="1"/>
    <col min="10454" max="10454" width="6.42578125" style="1" customWidth="1"/>
    <col min="10455" max="10455" width="7.140625" style="1" customWidth="1"/>
    <col min="10456" max="10456" width="10.28515625" style="1" customWidth="1"/>
    <col min="10457" max="10457" width="5.5703125" style="1" customWidth="1"/>
    <col min="10458" max="10458" width="0" style="1" hidden="1" customWidth="1"/>
    <col min="10459" max="10459" width="6.42578125" style="1" customWidth="1"/>
    <col min="10460" max="10460" width="6.7109375" style="1" customWidth="1"/>
    <col min="10461" max="10461" width="10.28515625" style="1" customWidth="1"/>
    <col min="10462" max="10462" width="5.85546875" style="1" customWidth="1"/>
    <col min="10463" max="10463" width="0" style="1" hidden="1" customWidth="1"/>
    <col min="10464" max="10464" width="6.42578125" style="1" customWidth="1"/>
    <col min="10465" max="10465" width="6.7109375" style="1" customWidth="1"/>
    <col min="10466" max="10466" width="10.5703125" style="1" customWidth="1"/>
    <col min="10467" max="10467" width="6.140625" style="1" customWidth="1"/>
    <col min="10468" max="10468" width="0" style="1" hidden="1" customWidth="1"/>
    <col min="10469" max="10469" width="6" style="1" customWidth="1"/>
    <col min="10470" max="10470" width="7" style="1" customWidth="1"/>
    <col min="10471" max="10471" width="10.28515625" style="1" customWidth="1"/>
    <col min="10472" max="10472" width="6.5703125" style="1" customWidth="1"/>
    <col min="10473" max="10473" width="9.140625" style="1"/>
    <col min="10474" max="10474" width="11" style="1" bestFit="1" customWidth="1"/>
    <col min="10475" max="10661" width="9.140625" style="1"/>
    <col min="10662" max="10662" width="6.140625" style="1" customWidth="1"/>
    <col min="10663" max="10663" width="27.85546875" style="1" customWidth="1"/>
    <col min="10664" max="10665" width="0" style="1" hidden="1" customWidth="1"/>
    <col min="10666" max="10666" width="7.140625" style="1" customWidth="1"/>
    <col min="10667" max="10667" width="6" style="1" customWidth="1"/>
    <col min="10668" max="10668" width="10.5703125" style="1" customWidth="1"/>
    <col min="10669" max="10669" width="4.85546875" style="1" customWidth="1"/>
    <col min="10670" max="10673" width="0" style="1" hidden="1" customWidth="1"/>
    <col min="10674" max="10674" width="6.5703125" style="1" customWidth="1"/>
    <col min="10675" max="10675" width="6.140625" style="1" customWidth="1"/>
    <col min="10676" max="10676" width="10.5703125" style="1" customWidth="1"/>
    <col min="10677" max="10677" width="4.85546875" style="1" customWidth="1"/>
    <col min="10678" max="10679" width="0" style="1" hidden="1" customWidth="1"/>
    <col min="10680" max="10680" width="7.28515625" style="1" customWidth="1"/>
    <col min="10681" max="10681" width="9.42578125" style="1" bestFit="1" customWidth="1"/>
    <col min="10682" max="10682" width="10.42578125" style="1" customWidth="1"/>
    <col min="10683" max="10683" width="5.5703125" style="1" customWidth="1"/>
    <col min="10684" max="10684" width="0" style="1" hidden="1" customWidth="1"/>
    <col min="10685" max="10685" width="7.28515625" style="1" customWidth="1"/>
    <col min="10686" max="10686" width="6" style="1" customWidth="1"/>
    <col min="10687" max="10687" width="10.7109375" style="1" customWidth="1"/>
    <col min="10688" max="10688" width="5.5703125" style="1" customWidth="1"/>
    <col min="10689" max="10689" width="0" style="1" hidden="1" customWidth="1"/>
    <col min="10690" max="10690" width="7.28515625" style="1" customWidth="1"/>
    <col min="10691" max="10691" width="6.7109375" style="1" customWidth="1"/>
    <col min="10692" max="10692" width="10.7109375" style="1" customWidth="1"/>
    <col min="10693" max="10693" width="5.5703125" style="1" customWidth="1"/>
    <col min="10694" max="10694" width="0" style="1" hidden="1" customWidth="1"/>
    <col min="10695" max="10695" width="6.7109375" style="1" customWidth="1"/>
    <col min="10696" max="10696" width="6.42578125" style="1" customWidth="1"/>
    <col min="10697" max="10697" width="12.5703125" style="1" customWidth="1"/>
    <col min="10698" max="10698" width="6.140625" style="1" customWidth="1"/>
    <col min="10699" max="10699" width="0" style="1" hidden="1" customWidth="1"/>
    <col min="10700" max="10700" width="6.42578125" style="1" customWidth="1"/>
    <col min="10701" max="10701" width="6.28515625" style="1" customWidth="1"/>
    <col min="10702" max="10702" width="10.42578125" style="1" customWidth="1"/>
    <col min="10703" max="10703" width="6.5703125" style="1" customWidth="1"/>
    <col min="10704" max="10704" width="0" style="1" hidden="1" customWidth="1"/>
    <col min="10705" max="10706" width="7" style="1" customWidth="1"/>
    <col min="10707" max="10707" width="10.7109375" style="1" customWidth="1"/>
    <col min="10708" max="10708" width="5.85546875" style="1" customWidth="1"/>
    <col min="10709" max="10709" width="0" style="1" hidden="1" customWidth="1"/>
    <col min="10710" max="10710" width="6.42578125" style="1" customWidth="1"/>
    <col min="10711" max="10711" width="7.140625" style="1" customWidth="1"/>
    <col min="10712" max="10712" width="10.28515625" style="1" customWidth="1"/>
    <col min="10713" max="10713" width="5.5703125" style="1" customWidth="1"/>
    <col min="10714" max="10714" width="0" style="1" hidden="1" customWidth="1"/>
    <col min="10715" max="10715" width="6.42578125" style="1" customWidth="1"/>
    <col min="10716" max="10716" width="6.7109375" style="1" customWidth="1"/>
    <col min="10717" max="10717" width="10.28515625" style="1" customWidth="1"/>
    <col min="10718" max="10718" width="5.85546875" style="1" customWidth="1"/>
    <col min="10719" max="10719" width="0" style="1" hidden="1" customWidth="1"/>
    <col min="10720" max="10720" width="6.42578125" style="1" customWidth="1"/>
    <col min="10721" max="10721" width="6.7109375" style="1" customWidth="1"/>
    <col min="10722" max="10722" width="10.5703125" style="1" customWidth="1"/>
    <col min="10723" max="10723" width="6.140625" style="1" customWidth="1"/>
    <col min="10724" max="10724" width="0" style="1" hidden="1" customWidth="1"/>
    <col min="10725" max="10725" width="6" style="1" customWidth="1"/>
    <col min="10726" max="10726" width="7" style="1" customWidth="1"/>
    <col min="10727" max="10727" width="10.28515625" style="1" customWidth="1"/>
    <col min="10728" max="10728" width="6.5703125" style="1" customWidth="1"/>
    <col min="10729" max="10729" width="9.140625" style="1"/>
    <col min="10730" max="10730" width="11" style="1" bestFit="1" customWidth="1"/>
    <col min="10731" max="10917" width="9.140625" style="1"/>
    <col min="10918" max="10918" width="6.140625" style="1" customWidth="1"/>
    <col min="10919" max="10919" width="27.85546875" style="1" customWidth="1"/>
    <col min="10920" max="10921" width="0" style="1" hidden="1" customWidth="1"/>
    <col min="10922" max="10922" width="7.140625" style="1" customWidth="1"/>
    <col min="10923" max="10923" width="6" style="1" customWidth="1"/>
    <col min="10924" max="10924" width="10.5703125" style="1" customWidth="1"/>
    <col min="10925" max="10925" width="4.85546875" style="1" customWidth="1"/>
    <col min="10926" max="10929" width="0" style="1" hidden="1" customWidth="1"/>
    <col min="10930" max="10930" width="6.5703125" style="1" customWidth="1"/>
    <col min="10931" max="10931" width="6.140625" style="1" customWidth="1"/>
    <col min="10932" max="10932" width="10.5703125" style="1" customWidth="1"/>
    <col min="10933" max="10933" width="4.85546875" style="1" customWidth="1"/>
    <col min="10934" max="10935" width="0" style="1" hidden="1" customWidth="1"/>
    <col min="10936" max="10936" width="7.28515625" style="1" customWidth="1"/>
    <col min="10937" max="10937" width="9.42578125" style="1" bestFit="1" customWidth="1"/>
    <col min="10938" max="10938" width="10.42578125" style="1" customWidth="1"/>
    <col min="10939" max="10939" width="5.5703125" style="1" customWidth="1"/>
    <col min="10940" max="10940" width="0" style="1" hidden="1" customWidth="1"/>
    <col min="10941" max="10941" width="7.28515625" style="1" customWidth="1"/>
    <col min="10942" max="10942" width="6" style="1" customWidth="1"/>
    <col min="10943" max="10943" width="10.7109375" style="1" customWidth="1"/>
    <col min="10944" max="10944" width="5.5703125" style="1" customWidth="1"/>
    <col min="10945" max="10945" width="0" style="1" hidden="1" customWidth="1"/>
    <col min="10946" max="10946" width="7.28515625" style="1" customWidth="1"/>
    <col min="10947" max="10947" width="6.7109375" style="1" customWidth="1"/>
    <col min="10948" max="10948" width="10.7109375" style="1" customWidth="1"/>
    <col min="10949" max="10949" width="5.5703125" style="1" customWidth="1"/>
    <col min="10950" max="10950" width="0" style="1" hidden="1" customWidth="1"/>
    <col min="10951" max="10951" width="6.7109375" style="1" customWidth="1"/>
    <col min="10952" max="10952" width="6.42578125" style="1" customWidth="1"/>
    <col min="10953" max="10953" width="12.5703125" style="1" customWidth="1"/>
    <col min="10954" max="10954" width="6.140625" style="1" customWidth="1"/>
    <col min="10955" max="10955" width="0" style="1" hidden="1" customWidth="1"/>
    <col min="10956" max="10956" width="6.42578125" style="1" customWidth="1"/>
    <col min="10957" max="10957" width="6.28515625" style="1" customWidth="1"/>
    <col min="10958" max="10958" width="10.42578125" style="1" customWidth="1"/>
    <col min="10959" max="10959" width="6.5703125" style="1" customWidth="1"/>
    <col min="10960" max="10960" width="0" style="1" hidden="1" customWidth="1"/>
    <col min="10961" max="10962" width="7" style="1" customWidth="1"/>
    <col min="10963" max="10963" width="10.7109375" style="1" customWidth="1"/>
    <col min="10964" max="10964" width="5.85546875" style="1" customWidth="1"/>
    <col min="10965" max="10965" width="0" style="1" hidden="1" customWidth="1"/>
    <col min="10966" max="10966" width="6.42578125" style="1" customWidth="1"/>
    <col min="10967" max="10967" width="7.140625" style="1" customWidth="1"/>
    <col min="10968" max="10968" width="10.28515625" style="1" customWidth="1"/>
    <col min="10969" max="10969" width="5.5703125" style="1" customWidth="1"/>
    <col min="10970" max="10970" width="0" style="1" hidden="1" customWidth="1"/>
    <col min="10971" max="10971" width="6.42578125" style="1" customWidth="1"/>
    <col min="10972" max="10972" width="6.7109375" style="1" customWidth="1"/>
    <col min="10973" max="10973" width="10.28515625" style="1" customWidth="1"/>
    <col min="10974" max="10974" width="5.85546875" style="1" customWidth="1"/>
    <col min="10975" max="10975" width="0" style="1" hidden="1" customWidth="1"/>
    <col min="10976" max="10976" width="6.42578125" style="1" customWidth="1"/>
    <col min="10977" max="10977" width="6.7109375" style="1" customWidth="1"/>
    <col min="10978" max="10978" width="10.5703125" style="1" customWidth="1"/>
    <col min="10979" max="10979" width="6.140625" style="1" customWidth="1"/>
    <col min="10980" max="10980" width="0" style="1" hidden="1" customWidth="1"/>
    <col min="10981" max="10981" width="6" style="1" customWidth="1"/>
    <col min="10982" max="10982" width="7" style="1" customWidth="1"/>
    <col min="10983" max="10983" width="10.28515625" style="1" customWidth="1"/>
    <col min="10984" max="10984" width="6.5703125" style="1" customWidth="1"/>
    <col min="10985" max="10985" width="9.140625" style="1"/>
    <col min="10986" max="10986" width="11" style="1" bestFit="1" customWidth="1"/>
    <col min="10987" max="11173" width="9.140625" style="1"/>
    <col min="11174" max="11174" width="6.140625" style="1" customWidth="1"/>
    <col min="11175" max="11175" width="27.85546875" style="1" customWidth="1"/>
    <col min="11176" max="11177" width="0" style="1" hidden="1" customWidth="1"/>
    <col min="11178" max="11178" width="7.140625" style="1" customWidth="1"/>
    <col min="11179" max="11179" width="6" style="1" customWidth="1"/>
    <col min="11180" max="11180" width="10.5703125" style="1" customWidth="1"/>
    <col min="11181" max="11181" width="4.85546875" style="1" customWidth="1"/>
    <col min="11182" max="11185" width="0" style="1" hidden="1" customWidth="1"/>
    <col min="11186" max="11186" width="6.5703125" style="1" customWidth="1"/>
    <col min="11187" max="11187" width="6.140625" style="1" customWidth="1"/>
    <col min="11188" max="11188" width="10.5703125" style="1" customWidth="1"/>
    <col min="11189" max="11189" width="4.85546875" style="1" customWidth="1"/>
    <col min="11190" max="11191" width="0" style="1" hidden="1" customWidth="1"/>
    <col min="11192" max="11192" width="7.28515625" style="1" customWidth="1"/>
    <col min="11193" max="11193" width="9.42578125" style="1" bestFit="1" customWidth="1"/>
    <col min="11194" max="11194" width="10.42578125" style="1" customWidth="1"/>
    <col min="11195" max="11195" width="5.5703125" style="1" customWidth="1"/>
    <col min="11196" max="11196" width="0" style="1" hidden="1" customWidth="1"/>
    <col min="11197" max="11197" width="7.28515625" style="1" customWidth="1"/>
    <col min="11198" max="11198" width="6" style="1" customWidth="1"/>
    <col min="11199" max="11199" width="10.7109375" style="1" customWidth="1"/>
    <col min="11200" max="11200" width="5.5703125" style="1" customWidth="1"/>
    <col min="11201" max="11201" width="0" style="1" hidden="1" customWidth="1"/>
    <col min="11202" max="11202" width="7.28515625" style="1" customWidth="1"/>
    <col min="11203" max="11203" width="6.7109375" style="1" customWidth="1"/>
    <col min="11204" max="11204" width="10.7109375" style="1" customWidth="1"/>
    <col min="11205" max="11205" width="5.5703125" style="1" customWidth="1"/>
    <col min="11206" max="11206" width="0" style="1" hidden="1" customWidth="1"/>
    <col min="11207" max="11207" width="6.7109375" style="1" customWidth="1"/>
    <col min="11208" max="11208" width="6.42578125" style="1" customWidth="1"/>
    <col min="11209" max="11209" width="12.5703125" style="1" customWidth="1"/>
    <col min="11210" max="11210" width="6.140625" style="1" customWidth="1"/>
    <col min="11211" max="11211" width="0" style="1" hidden="1" customWidth="1"/>
    <col min="11212" max="11212" width="6.42578125" style="1" customWidth="1"/>
    <col min="11213" max="11213" width="6.28515625" style="1" customWidth="1"/>
    <col min="11214" max="11214" width="10.42578125" style="1" customWidth="1"/>
    <col min="11215" max="11215" width="6.5703125" style="1" customWidth="1"/>
    <col min="11216" max="11216" width="0" style="1" hidden="1" customWidth="1"/>
    <col min="11217" max="11218" width="7" style="1" customWidth="1"/>
    <col min="11219" max="11219" width="10.7109375" style="1" customWidth="1"/>
    <col min="11220" max="11220" width="5.85546875" style="1" customWidth="1"/>
    <col min="11221" max="11221" width="0" style="1" hidden="1" customWidth="1"/>
    <col min="11222" max="11222" width="6.42578125" style="1" customWidth="1"/>
    <col min="11223" max="11223" width="7.140625" style="1" customWidth="1"/>
    <col min="11224" max="11224" width="10.28515625" style="1" customWidth="1"/>
    <col min="11225" max="11225" width="5.5703125" style="1" customWidth="1"/>
    <col min="11226" max="11226" width="0" style="1" hidden="1" customWidth="1"/>
    <col min="11227" max="11227" width="6.42578125" style="1" customWidth="1"/>
    <col min="11228" max="11228" width="6.7109375" style="1" customWidth="1"/>
    <col min="11229" max="11229" width="10.28515625" style="1" customWidth="1"/>
    <col min="11230" max="11230" width="5.85546875" style="1" customWidth="1"/>
    <col min="11231" max="11231" width="0" style="1" hidden="1" customWidth="1"/>
    <col min="11232" max="11232" width="6.42578125" style="1" customWidth="1"/>
    <col min="11233" max="11233" width="6.7109375" style="1" customWidth="1"/>
    <col min="11234" max="11234" width="10.5703125" style="1" customWidth="1"/>
    <col min="11235" max="11235" width="6.140625" style="1" customWidth="1"/>
    <col min="11236" max="11236" width="0" style="1" hidden="1" customWidth="1"/>
    <col min="11237" max="11237" width="6" style="1" customWidth="1"/>
    <col min="11238" max="11238" width="7" style="1" customWidth="1"/>
    <col min="11239" max="11239" width="10.28515625" style="1" customWidth="1"/>
    <col min="11240" max="11240" width="6.5703125" style="1" customWidth="1"/>
    <col min="11241" max="11241" width="9.140625" style="1"/>
    <col min="11242" max="11242" width="11" style="1" bestFit="1" customWidth="1"/>
    <col min="11243" max="11429" width="9.140625" style="1"/>
    <col min="11430" max="11430" width="6.140625" style="1" customWidth="1"/>
    <col min="11431" max="11431" width="27.85546875" style="1" customWidth="1"/>
    <col min="11432" max="11433" width="0" style="1" hidden="1" customWidth="1"/>
    <col min="11434" max="11434" width="7.140625" style="1" customWidth="1"/>
    <col min="11435" max="11435" width="6" style="1" customWidth="1"/>
    <col min="11436" max="11436" width="10.5703125" style="1" customWidth="1"/>
    <col min="11437" max="11437" width="4.85546875" style="1" customWidth="1"/>
    <col min="11438" max="11441" width="0" style="1" hidden="1" customWidth="1"/>
    <col min="11442" max="11442" width="6.5703125" style="1" customWidth="1"/>
    <col min="11443" max="11443" width="6.140625" style="1" customWidth="1"/>
    <col min="11444" max="11444" width="10.5703125" style="1" customWidth="1"/>
    <col min="11445" max="11445" width="4.85546875" style="1" customWidth="1"/>
    <col min="11446" max="11447" width="0" style="1" hidden="1" customWidth="1"/>
    <col min="11448" max="11448" width="7.28515625" style="1" customWidth="1"/>
    <col min="11449" max="11449" width="9.42578125" style="1" bestFit="1" customWidth="1"/>
    <col min="11450" max="11450" width="10.42578125" style="1" customWidth="1"/>
    <col min="11451" max="11451" width="5.5703125" style="1" customWidth="1"/>
    <col min="11452" max="11452" width="0" style="1" hidden="1" customWidth="1"/>
    <col min="11453" max="11453" width="7.28515625" style="1" customWidth="1"/>
    <col min="11454" max="11454" width="6" style="1" customWidth="1"/>
    <col min="11455" max="11455" width="10.7109375" style="1" customWidth="1"/>
    <col min="11456" max="11456" width="5.5703125" style="1" customWidth="1"/>
    <col min="11457" max="11457" width="0" style="1" hidden="1" customWidth="1"/>
    <col min="11458" max="11458" width="7.28515625" style="1" customWidth="1"/>
    <col min="11459" max="11459" width="6.7109375" style="1" customWidth="1"/>
    <col min="11460" max="11460" width="10.7109375" style="1" customWidth="1"/>
    <col min="11461" max="11461" width="5.5703125" style="1" customWidth="1"/>
    <col min="11462" max="11462" width="0" style="1" hidden="1" customWidth="1"/>
    <col min="11463" max="11463" width="6.7109375" style="1" customWidth="1"/>
    <col min="11464" max="11464" width="6.42578125" style="1" customWidth="1"/>
    <col min="11465" max="11465" width="12.5703125" style="1" customWidth="1"/>
    <col min="11466" max="11466" width="6.140625" style="1" customWidth="1"/>
    <col min="11467" max="11467" width="0" style="1" hidden="1" customWidth="1"/>
    <col min="11468" max="11468" width="6.42578125" style="1" customWidth="1"/>
    <col min="11469" max="11469" width="6.28515625" style="1" customWidth="1"/>
    <col min="11470" max="11470" width="10.42578125" style="1" customWidth="1"/>
    <col min="11471" max="11471" width="6.5703125" style="1" customWidth="1"/>
    <col min="11472" max="11472" width="0" style="1" hidden="1" customWidth="1"/>
    <col min="11473" max="11474" width="7" style="1" customWidth="1"/>
    <col min="11475" max="11475" width="10.7109375" style="1" customWidth="1"/>
    <col min="11476" max="11476" width="5.85546875" style="1" customWidth="1"/>
    <col min="11477" max="11477" width="0" style="1" hidden="1" customWidth="1"/>
    <col min="11478" max="11478" width="6.42578125" style="1" customWidth="1"/>
    <col min="11479" max="11479" width="7.140625" style="1" customWidth="1"/>
    <col min="11480" max="11480" width="10.28515625" style="1" customWidth="1"/>
    <col min="11481" max="11481" width="5.5703125" style="1" customWidth="1"/>
    <col min="11482" max="11482" width="0" style="1" hidden="1" customWidth="1"/>
    <col min="11483" max="11483" width="6.42578125" style="1" customWidth="1"/>
    <col min="11484" max="11484" width="6.7109375" style="1" customWidth="1"/>
    <col min="11485" max="11485" width="10.28515625" style="1" customWidth="1"/>
    <col min="11486" max="11486" width="5.85546875" style="1" customWidth="1"/>
    <col min="11487" max="11487" width="0" style="1" hidden="1" customWidth="1"/>
    <col min="11488" max="11488" width="6.42578125" style="1" customWidth="1"/>
    <col min="11489" max="11489" width="6.7109375" style="1" customWidth="1"/>
    <col min="11490" max="11490" width="10.5703125" style="1" customWidth="1"/>
    <col min="11491" max="11491" width="6.140625" style="1" customWidth="1"/>
    <col min="11492" max="11492" width="0" style="1" hidden="1" customWidth="1"/>
    <col min="11493" max="11493" width="6" style="1" customWidth="1"/>
    <col min="11494" max="11494" width="7" style="1" customWidth="1"/>
    <col min="11495" max="11495" width="10.28515625" style="1" customWidth="1"/>
    <col min="11496" max="11496" width="6.5703125" style="1" customWidth="1"/>
    <col min="11497" max="11497" width="9.140625" style="1"/>
    <col min="11498" max="11498" width="11" style="1" bestFit="1" customWidth="1"/>
    <col min="11499" max="11685" width="9.140625" style="1"/>
    <col min="11686" max="11686" width="6.140625" style="1" customWidth="1"/>
    <col min="11687" max="11687" width="27.85546875" style="1" customWidth="1"/>
    <col min="11688" max="11689" width="0" style="1" hidden="1" customWidth="1"/>
    <col min="11690" max="11690" width="7.140625" style="1" customWidth="1"/>
    <col min="11691" max="11691" width="6" style="1" customWidth="1"/>
    <col min="11692" max="11692" width="10.5703125" style="1" customWidth="1"/>
    <col min="11693" max="11693" width="4.85546875" style="1" customWidth="1"/>
    <col min="11694" max="11697" width="0" style="1" hidden="1" customWidth="1"/>
    <col min="11698" max="11698" width="6.5703125" style="1" customWidth="1"/>
    <col min="11699" max="11699" width="6.140625" style="1" customWidth="1"/>
    <col min="11700" max="11700" width="10.5703125" style="1" customWidth="1"/>
    <col min="11701" max="11701" width="4.85546875" style="1" customWidth="1"/>
    <col min="11702" max="11703" width="0" style="1" hidden="1" customWidth="1"/>
    <col min="11704" max="11704" width="7.28515625" style="1" customWidth="1"/>
    <col min="11705" max="11705" width="9.42578125" style="1" bestFit="1" customWidth="1"/>
    <col min="11706" max="11706" width="10.42578125" style="1" customWidth="1"/>
    <col min="11707" max="11707" width="5.5703125" style="1" customWidth="1"/>
    <col min="11708" max="11708" width="0" style="1" hidden="1" customWidth="1"/>
    <col min="11709" max="11709" width="7.28515625" style="1" customWidth="1"/>
    <col min="11710" max="11710" width="6" style="1" customWidth="1"/>
    <col min="11711" max="11711" width="10.7109375" style="1" customWidth="1"/>
    <col min="11712" max="11712" width="5.5703125" style="1" customWidth="1"/>
    <col min="11713" max="11713" width="0" style="1" hidden="1" customWidth="1"/>
    <col min="11714" max="11714" width="7.28515625" style="1" customWidth="1"/>
    <col min="11715" max="11715" width="6.7109375" style="1" customWidth="1"/>
    <col min="11716" max="11716" width="10.7109375" style="1" customWidth="1"/>
    <col min="11717" max="11717" width="5.5703125" style="1" customWidth="1"/>
    <col min="11718" max="11718" width="0" style="1" hidden="1" customWidth="1"/>
    <col min="11719" max="11719" width="6.7109375" style="1" customWidth="1"/>
    <col min="11720" max="11720" width="6.42578125" style="1" customWidth="1"/>
    <col min="11721" max="11721" width="12.5703125" style="1" customWidth="1"/>
    <col min="11722" max="11722" width="6.140625" style="1" customWidth="1"/>
    <col min="11723" max="11723" width="0" style="1" hidden="1" customWidth="1"/>
    <col min="11724" max="11724" width="6.42578125" style="1" customWidth="1"/>
    <col min="11725" max="11725" width="6.28515625" style="1" customWidth="1"/>
    <col min="11726" max="11726" width="10.42578125" style="1" customWidth="1"/>
    <col min="11727" max="11727" width="6.5703125" style="1" customWidth="1"/>
    <col min="11728" max="11728" width="0" style="1" hidden="1" customWidth="1"/>
    <col min="11729" max="11730" width="7" style="1" customWidth="1"/>
    <col min="11731" max="11731" width="10.7109375" style="1" customWidth="1"/>
    <col min="11732" max="11732" width="5.85546875" style="1" customWidth="1"/>
    <col min="11733" max="11733" width="0" style="1" hidden="1" customWidth="1"/>
    <col min="11734" max="11734" width="6.42578125" style="1" customWidth="1"/>
    <col min="11735" max="11735" width="7.140625" style="1" customWidth="1"/>
    <col min="11736" max="11736" width="10.28515625" style="1" customWidth="1"/>
    <col min="11737" max="11737" width="5.5703125" style="1" customWidth="1"/>
    <col min="11738" max="11738" width="0" style="1" hidden="1" customWidth="1"/>
    <col min="11739" max="11739" width="6.42578125" style="1" customWidth="1"/>
    <col min="11740" max="11740" width="6.7109375" style="1" customWidth="1"/>
    <col min="11741" max="11741" width="10.28515625" style="1" customWidth="1"/>
    <col min="11742" max="11742" width="5.85546875" style="1" customWidth="1"/>
    <col min="11743" max="11743" width="0" style="1" hidden="1" customWidth="1"/>
    <col min="11744" max="11744" width="6.42578125" style="1" customWidth="1"/>
    <col min="11745" max="11745" width="6.7109375" style="1" customWidth="1"/>
    <col min="11746" max="11746" width="10.5703125" style="1" customWidth="1"/>
    <col min="11747" max="11747" width="6.140625" style="1" customWidth="1"/>
    <col min="11748" max="11748" width="0" style="1" hidden="1" customWidth="1"/>
    <col min="11749" max="11749" width="6" style="1" customWidth="1"/>
    <col min="11750" max="11750" width="7" style="1" customWidth="1"/>
    <col min="11751" max="11751" width="10.28515625" style="1" customWidth="1"/>
    <col min="11752" max="11752" width="6.5703125" style="1" customWidth="1"/>
    <col min="11753" max="11753" width="9.140625" style="1"/>
    <col min="11754" max="11754" width="11" style="1" bestFit="1" customWidth="1"/>
    <col min="11755" max="11941" width="9.140625" style="1"/>
    <col min="11942" max="11942" width="6.140625" style="1" customWidth="1"/>
    <col min="11943" max="11943" width="27.85546875" style="1" customWidth="1"/>
    <col min="11944" max="11945" width="0" style="1" hidden="1" customWidth="1"/>
    <col min="11946" max="11946" width="7.140625" style="1" customWidth="1"/>
    <col min="11947" max="11947" width="6" style="1" customWidth="1"/>
    <col min="11948" max="11948" width="10.5703125" style="1" customWidth="1"/>
    <col min="11949" max="11949" width="4.85546875" style="1" customWidth="1"/>
    <col min="11950" max="11953" width="0" style="1" hidden="1" customWidth="1"/>
    <col min="11954" max="11954" width="6.5703125" style="1" customWidth="1"/>
    <col min="11955" max="11955" width="6.140625" style="1" customWidth="1"/>
    <col min="11956" max="11956" width="10.5703125" style="1" customWidth="1"/>
    <col min="11957" max="11957" width="4.85546875" style="1" customWidth="1"/>
    <col min="11958" max="11959" width="0" style="1" hidden="1" customWidth="1"/>
    <col min="11960" max="11960" width="7.28515625" style="1" customWidth="1"/>
    <col min="11961" max="11961" width="9.42578125" style="1" bestFit="1" customWidth="1"/>
    <col min="11962" max="11962" width="10.42578125" style="1" customWidth="1"/>
    <col min="11963" max="11963" width="5.5703125" style="1" customWidth="1"/>
    <col min="11964" max="11964" width="0" style="1" hidden="1" customWidth="1"/>
    <col min="11965" max="11965" width="7.28515625" style="1" customWidth="1"/>
    <col min="11966" max="11966" width="6" style="1" customWidth="1"/>
    <col min="11967" max="11967" width="10.7109375" style="1" customWidth="1"/>
    <col min="11968" max="11968" width="5.5703125" style="1" customWidth="1"/>
    <col min="11969" max="11969" width="0" style="1" hidden="1" customWidth="1"/>
    <col min="11970" max="11970" width="7.28515625" style="1" customWidth="1"/>
    <col min="11971" max="11971" width="6.7109375" style="1" customWidth="1"/>
    <col min="11972" max="11972" width="10.7109375" style="1" customWidth="1"/>
    <col min="11973" max="11973" width="5.5703125" style="1" customWidth="1"/>
    <col min="11974" max="11974" width="0" style="1" hidden="1" customWidth="1"/>
    <col min="11975" max="11975" width="6.7109375" style="1" customWidth="1"/>
    <col min="11976" max="11976" width="6.42578125" style="1" customWidth="1"/>
    <col min="11977" max="11977" width="12.5703125" style="1" customWidth="1"/>
    <col min="11978" max="11978" width="6.140625" style="1" customWidth="1"/>
    <col min="11979" max="11979" width="0" style="1" hidden="1" customWidth="1"/>
    <col min="11980" max="11980" width="6.42578125" style="1" customWidth="1"/>
    <col min="11981" max="11981" width="6.28515625" style="1" customWidth="1"/>
    <col min="11982" max="11982" width="10.42578125" style="1" customWidth="1"/>
    <col min="11983" max="11983" width="6.5703125" style="1" customWidth="1"/>
    <col min="11984" max="11984" width="0" style="1" hidden="1" customWidth="1"/>
    <col min="11985" max="11986" width="7" style="1" customWidth="1"/>
    <col min="11987" max="11987" width="10.7109375" style="1" customWidth="1"/>
    <col min="11988" max="11988" width="5.85546875" style="1" customWidth="1"/>
    <col min="11989" max="11989" width="0" style="1" hidden="1" customWidth="1"/>
    <col min="11990" max="11990" width="6.42578125" style="1" customWidth="1"/>
    <col min="11991" max="11991" width="7.140625" style="1" customWidth="1"/>
    <col min="11992" max="11992" width="10.28515625" style="1" customWidth="1"/>
    <col min="11993" max="11993" width="5.5703125" style="1" customWidth="1"/>
    <col min="11994" max="11994" width="0" style="1" hidden="1" customWidth="1"/>
    <col min="11995" max="11995" width="6.42578125" style="1" customWidth="1"/>
    <col min="11996" max="11996" width="6.7109375" style="1" customWidth="1"/>
    <col min="11997" max="11997" width="10.28515625" style="1" customWidth="1"/>
    <col min="11998" max="11998" width="5.85546875" style="1" customWidth="1"/>
    <col min="11999" max="11999" width="0" style="1" hidden="1" customWidth="1"/>
    <col min="12000" max="12000" width="6.42578125" style="1" customWidth="1"/>
    <col min="12001" max="12001" width="6.7109375" style="1" customWidth="1"/>
    <col min="12002" max="12002" width="10.5703125" style="1" customWidth="1"/>
    <col min="12003" max="12003" width="6.140625" style="1" customWidth="1"/>
    <col min="12004" max="12004" width="0" style="1" hidden="1" customWidth="1"/>
    <col min="12005" max="12005" width="6" style="1" customWidth="1"/>
    <col min="12006" max="12006" width="7" style="1" customWidth="1"/>
    <col min="12007" max="12007" width="10.28515625" style="1" customWidth="1"/>
    <col min="12008" max="12008" width="6.5703125" style="1" customWidth="1"/>
    <col min="12009" max="12009" width="9.140625" style="1"/>
    <col min="12010" max="12010" width="11" style="1" bestFit="1" customWidth="1"/>
    <col min="12011" max="12197" width="9.140625" style="1"/>
    <col min="12198" max="12198" width="6.140625" style="1" customWidth="1"/>
    <col min="12199" max="12199" width="27.85546875" style="1" customWidth="1"/>
    <col min="12200" max="12201" width="0" style="1" hidden="1" customWidth="1"/>
    <col min="12202" max="12202" width="7.140625" style="1" customWidth="1"/>
    <col min="12203" max="12203" width="6" style="1" customWidth="1"/>
    <col min="12204" max="12204" width="10.5703125" style="1" customWidth="1"/>
    <col min="12205" max="12205" width="4.85546875" style="1" customWidth="1"/>
    <col min="12206" max="12209" width="0" style="1" hidden="1" customWidth="1"/>
    <col min="12210" max="12210" width="6.5703125" style="1" customWidth="1"/>
    <col min="12211" max="12211" width="6.140625" style="1" customWidth="1"/>
    <col min="12212" max="12212" width="10.5703125" style="1" customWidth="1"/>
    <col min="12213" max="12213" width="4.85546875" style="1" customWidth="1"/>
    <col min="12214" max="12215" width="0" style="1" hidden="1" customWidth="1"/>
    <col min="12216" max="12216" width="7.28515625" style="1" customWidth="1"/>
    <col min="12217" max="12217" width="9.42578125" style="1" bestFit="1" customWidth="1"/>
    <col min="12218" max="12218" width="10.42578125" style="1" customWidth="1"/>
    <col min="12219" max="12219" width="5.5703125" style="1" customWidth="1"/>
    <col min="12220" max="12220" width="0" style="1" hidden="1" customWidth="1"/>
    <col min="12221" max="12221" width="7.28515625" style="1" customWidth="1"/>
    <col min="12222" max="12222" width="6" style="1" customWidth="1"/>
    <col min="12223" max="12223" width="10.7109375" style="1" customWidth="1"/>
    <col min="12224" max="12224" width="5.5703125" style="1" customWidth="1"/>
    <col min="12225" max="12225" width="0" style="1" hidden="1" customWidth="1"/>
    <col min="12226" max="12226" width="7.28515625" style="1" customWidth="1"/>
    <col min="12227" max="12227" width="6.7109375" style="1" customWidth="1"/>
    <col min="12228" max="12228" width="10.7109375" style="1" customWidth="1"/>
    <col min="12229" max="12229" width="5.5703125" style="1" customWidth="1"/>
    <col min="12230" max="12230" width="0" style="1" hidden="1" customWidth="1"/>
    <col min="12231" max="12231" width="6.7109375" style="1" customWidth="1"/>
    <col min="12232" max="12232" width="6.42578125" style="1" customWidth="1"/>
    <col min="12233" max="12233" width="12.5703125" style="1" customWidth="1"/>
    <col min="12234" max="12234" width="6.140625" style="1" customWidth="1"/>
    <col min="12235" max="12235" width="0" style="1" hidden="1" customWidth="1"/>
    <col min="12236" max="12236" width="6.42578125" style="1" customWidth="1"/>
    <col min="12237" max="12237" width="6.28515625" style="1" customWidth="1"/>
    <col min="12238" max="12238" width="10.42578125" style="1" customWidth="1"/>
    <col min="12239" max="12239" width="6.5703125" style="1" customWidth="1"/>
    <col min="12240" max="12240" width="0" style="1" hidden="1" customWidth="1"/>
    <col min="12241" max="12242" width="7" style="1" customWidth="1"/>
    <col min="12243" max="12243" width="10.7109375" style="1" customWidth="1"/>
    <col min="12244" max="12244" width="5.85546875" style="1" customWidth="1"/>
    <col min="12245" max="12245" width="0" style="1" hidden="1" customWidth="1"/>
    <col min="12246" max="12246" width="6.42578125" style="1" customWidth="1"/>
    <col min="12247" max="12247" width="7.140625" style="1" customWidth="1"/>
    <col min="12248" max="12248" width="10.28515625" style="1" customWidth="1"/>
    <col min="12249" max="12249" width="5.5703125" style="1" customWidth="1"/>
    <col min="12250" max="12250" width="0" style="1" hidden="1" customWidth="1"/>
    <col min="12251" max="12251" width="6.42578125" style="1" customWidth="1"/>
    <col min="12252" max="12252" width="6.7109375" style="1" customWidth="1"/>
    <col min="12253" max="12253" width="10.28515625" style="1" customWidth="1"/>
    <col min="12254" max="12254" width="5.85546875" style="1" customWidth="1"/>
    <col min="12255" max="12255" width="0" style="1" hidden="1" customWidth="1"/>
    <col min="12256" max="12256" width="6.42578125" style="1" customWidth="1"/>
    <col min="12257" max="12257" width="6.7109375" style="1" customWidth="1"/>
    <col min="12258" max="12258" width="10.5703125" style="1" customWidth="1"/>
    <col min="12259" max="12259" width="6.140625" style="1" customWidth="1"/>
    <col min="12260" max="12260" width="0" style="1" hidden="1" customWidth="1"/>
    <col min="12261" max="12261" width="6" style="1" customWidth="1"/>
    <col min="12262" max="12262" width="7" style="1" customWidth="1"/>
    <col min="12263" max="12263" width="10.28515625" style="1" customWidth="1"/>
    <col min="12264" max="12264" width="6.5703125" style="1" customWidth="1"/>
    <col min="12265" max="12265" width="9.140625" style="1"/>
    <col min="12266" max="12266" width="11" style="1" bestFit="1" customWidth="1"/>
    <col min="12267" max="12453" width="9.140625" style="1"/>
    <col min="12454" max="12454" width="6.140625" style="1" customWidth="1"/>
    <col min="12455" max="12455" width="27.85546875" style="1" customWidth="1"/>
    <col min="12456" max="12457" width="0" style="1" hidden="1" customWidth="1"/>
    <col min="12458" max="12458" width="7.140625" style="1" customWidth="1"/>
    <col min="12459" max="12459" width="6" style="1" customWidth="1"/>
    <col min="12460" max="12460" width="10.5703125" style="1" customWidth="1"/>
    <col min="12461" max="12461" width="4.85546875" style="1" customWidth="1"/>
    <col min="12462" max="12465" width="0" style="1" hidden="1" customWidth="1"/>
    <col min="12466" max="12466" width="6.5703125" style="1" customWidth="1"/>
    <col min="12467" max="12467" width="6.140625" style="1" customWidth="1"/>
    <col min="12468" max="12468" width="10.5703125" style="1" customWidth="1"/>
    <col min="12469" max="12469" width="4.85546875" style="1" customWidth="1"/>
    <col min="12470" max="12471" width="0" style="1" hidden="1" customWidth="1"/>
    <col min="12472" max="12472" width="7.28515625" style="1" customWidth="1"/>
    <col min="12473" max="12473" width="9.42578125" style="1" bestFit="1" customWidth="1"/>
    <col min="12474" max="12474" width="10.42578125" style="1" customWidth="1"/>
    <col min="12475" max="12475" width="5.5703125" style="1" customWidth="1"/>
    <col min="12476" max="12476" width="0" style="1" hidden="1" customWidth="1"/>
    <col min="12477" max="12477" width="7.28515625" style="1" customWidth="1"/>
    <col min="12478" max="12478" width="6" style="1" customWidth="1"/>
    <col min="12479" max="12479" width="10.7109375" style="1" customWidth="1"/>
    <col min="12480" max="12480" width="5.5703125" style="1" customWidth="1"/>
    <col min="12481" max="12481" width="0" style="1" hidden="1" customWidth="1"/>
    <col min="12482" max="12482" width="7.28515625" style="1" customWidth="1"/>
    <col min="12483" max="12483" width="6.7109375" style="1" customWidth="1"/>
    <col min="12484" max="12484" width="10.7109375" style="1" customWidth="1"/>
    <col min="12485" max="12485" width="5.5703125" style="1" customWidth="1"/>
    <col min="12486" max="12486" width="0" style="1" hidden="1" customWidth="1"/>
    <col min="12487" max="12487" width="6.7109375" style="1" customWidth="1"/>
    <col min="12488" max="12488" width="6.42578125" style="1" customWidth="1"/>
    <col min="12489" max="12489" width="12.5703125" style="1" customWidth="1"/>
    <col min="12490" max="12490" width="6.140625" style="1" customWidth="1"/>
    <col min="12491" max="12491" width="0" style="1" hidden="1" customWidth="1"/>
    <col min="12492" max="12492" width="6.42578125" style="1" customWidth="1"/>
    <col min="12493" max="12493" width="6.28515625" style="1" customWidth="1"/>
    <col min="12494" max="12494" width="10.42578125" style="1" customWidth="1"/>
    <col min="12495" max="12495" width="6.5703125" style="1" customWidth="1"/>
    <col min="12496" max="12496" width="0" style="1" hidden="1" customWidth="1"/>
    <col min="12497" max="12498" width="7" style="1" customWidth="1"/>
    <col min="12499" max="12499" width="10.7109375" style="1" customWidth="1"/>
    <col min="12500" max="12500" width="5.85546875" style="1" customWidth="1"/>
    <col min="12501" max="12501" width="0" style="1" hidden="1" customWidth="1"/>
    <col min="12502" max="12502" width="6.42578125" style="1" customWidth="1"/>
    <col min="12503" max="12503" width="7.140625" style="1" customWidth="1"/>
    <col min="12504" max="12504" width="10.28515625" style="1" customWidth="1"/>
    <col min="12505" max="12505" width="5.5703125" style="1" customWidth="1"/>
    <col min="12506" max="12506" width="0" style="1" hidden="1" customWidth="1"/>
    <col min="12507" max="12507" width="6.42578125" style="1" customWidth="1"/>
    <col min="12508" max="12508" width="6.7109375" style="1" customWidth="1"/>
    <col min="12509" max="12509" width="10.28515625" style="1" customWidth="1"/>
    <col min="12510" max="12510" width="5.85546875" style="1" customWidth="1"/>
    <col min="12511" max="12511" width="0" style="1" hidden="1" customWidth="1"/>
    <col min="12512" max="12512" width="6.42578125" style="1" customWidth="1"/>
    <col min="12513" max="12513" width="6.7109375" style="1" customWidth="1"/>
    <col min="12514" max="12514" width="10.5703125" style="1" customWidth="1"/>
    <col min="12515" max="12515" width="6.140625" style="1" customWidth="1"/>
    <col min="12516" max="12516" width="0" style="1" hidden="1" customWidth="1"/>
    <col min="12517" max="12517" width="6" style="1" customWidth="1"/>
    <col min="12518" max="12518" width="7" style="1" customWidth="1"/>
    <col min="12519" max="12519" width="10.28515625" style="1" customWidth="1"/>
    <col min="12520" max="12520" width="6.5703125" style="1" customWidth="1"/>
    <col min="12521" max="12521" width="9.140625" style="1"/>
    <col min="12522" max="12522" width="11" style="1" bestFit="1" customWidth="1"/>
    <col min="12523" max="12709" width="9.140625" style="1"/>
    <col min="12710" max="12710" width="6.140625" style="1" customWidth="1"/>
    <col min="12711" max="12711" width="27.85546875" style="1" customWidth="1"/>
    <col min="12712" max="12713" width="0" style="1" hidden="1" customWidth="1"/>
    <col min="12714" max="12714" width="7.140625" style="1" customWidth="1"/>
    <col min="12715" max="12715" width="6" style="1" customWidth="1"/>
    <col min="12716" max="12716" width="10.5703125" style="1" customWidth="1"/>
    <col min="12717" max="12717" width="4.85546875" style="1" customWidth="1"/>
    <col min="12718" max="12721" width="0" style="1" hidden="1" customWidth="1"/>
    <col min="12722" max="12722" width="6.5703125" style="1" customWidth="1"/>
    <col min="12723" max="12723" width="6.140625" style="1" customWidth="1"/>
    <col min="12724" max="12724" width="10.5703125" style="1" customWidth="1"/>
    <col min="12725" max="12725" width="4.85546875" style="1" customWidth="1"/>
    <col min="12726" max="12727" width="0" style="1" hidden="1" customWidth="1"/>
    <col min="12728" max="12728" width="7.28515625" style="1" customWidth="1"/>
    <col min="12729" max="12729" width="9.42578125" style="1" bestFit="1" customWidth="1"/>
    <col min="12730" max="12730" width="10.42578125" style="1" customWidth="1"/>
    <col min="12731" max="12731" width="5.5703125" style="1" customWidth="1"/>
    <col min="12732" max="12732" width="0" style="1" hidden="1" customWidth="1"/>
    <col min="12733" max="12733" width="7.28515625" style="1" customWidth="1"/>
    <col min="12734" max="12734" width="6" style="1" customWidth="1"/>
    <col min="12735" max="12735" width="10.7109375" style="1" customWidth="1"/>
    <col min="12736" max="12736" width="5.5703125" style="1" customWidth="1"/>
    <col min="12737" max="12737" width="0" style="1" hidden="1" customWidth="1"/>
    <col min="12738" max="12738" width="7.28515625" style="1" customWidth="1"/>
    <col min="12739" max="12739" width="6.7109375" style="1" customWidth="1"/>
    <col min="12740" max="12740" width="10.7109375" style="1" customWidth="1"/>
    <col min="12741" max="12741" width="5.5703125" style="1" customWidth="1"/>
    <col min="12742" max="12742" width="0" style="1" hidden="1" customWidth="1"/>
    <col min="12743" max="12743" width="6.7109375" style="1" customWidth="1"/>
    <col min="12744" max="12744" width="6.42578125" style="1" customWidth="1"/>
    <col min="12745" max="12745" width="12.5703125" style="1" customWidth="1"/>
    <col min="12746" max="12746" width="6.140625" style="1" customWidth="1"/>
    <col min="12747" max="12747" width="0" style="1" hidden="1" customWidth="1"/>
    <col min="12748" max="12748" width="6.42578125" style="1" customWidth="1"/>
    <col min="12749" max="12749" width="6.28515625" style="1" customWidth="1"/>
    <col min="12750" max="12750" width="10.42578125" style="1" customWidth="1"/>
    <col min="12751" max="12751" width="6.5703125" style="1" customWidth="1"/>
    <col min="12752" max="12752" width="0" style="1" hidden="1" customWidth="1"/>
    <col min="12753" max="12754" width="7" style="1" customWidth="1"/>
    <col min="12755" max="12755" width="10.7109375" style="1" customWidth="1"/>
    <col min="12756" max="12756" width="5.85546875" style="1" customWidth="1"/>
    <col min="12757" max="12757" width="0" style="1" hidden="1" customWidth="1"/>
    <col min="12758" max="12758" width="6.42578125" style="1" customWidth="1"/>
    <col min="12759" max="12759" width="7.140625" style="1" customWidth="1"/>
    <col min="12760" max="12760" width="10.28515625" style="1" customWidth="1"/>
    <col min="12761" max="12761" width="5.5703125" style="1" customWidth="1"/>
    <col min="12762" max="12762" width="0" style="1" hidden="1" customWidth="1"/>
    <col min="12763" max="12763" width="6.42578125" style="1" customWidth="1"/>
    <col min="12764" max="12764" width="6.7109375" style="1" customWidth="1"/>
    <col min="12765" max="12765" width="10.28515625" style="1" customWidth="1"/>
    <col min="12766" max="12766" width="5.85546875" style="1" customWidth="1"/>
    <col min="12767" max="12767" width="0" style="1" hidden="1" customWidth="1"/>
    <col min="12768" max="12768" width="6.42578125" style="1" customWidth="1"/>
    <col min="12769" max="12769" width="6.7109375" style="1" customWidth="1"/>
    <col min="12770" max="12770" width="10.5703125" style="1" customWidth="1"/>
    <col min="12771" max="12771" width="6.140625" style="1" customWidth="1"/>
    <col min="12772" max="12772" width="0" style="1" hidden="1" customWidth="1"/>
    <col min="12773" max="12773" width="6" style="1" customWidth="1"/>
    <col min="12774" max="12774" width="7" style="1" customWidth="1"/>
    <col min="12775" max="12775" width="10.28515625" style="1" customWidth="1"/>
    <col min="12776" max="12776" width="6.5703125" style="1" customWidth="1"/>
    <col min="12777" max="12777" width="9.140625" style="1"/>
    <col min="12778" max="12778" width="11" style="1" bestFit="1" customWidth="1"/>
    <col min="12779" max="12965" width="9.140625" style="1"/>
    <col min="12966" max="12966" width="6.140625" style="1" customWidth="1"/>
    <col min="12967" max="12967" width="27.85546875" style="1" customWidth="1"/>
    <col min="12968" max="12969" width="0" style="1" hidden="1" customWidth="1"/>
    <col min="12970" max="12970" width="7.140625" style="1" customWidth="1"/>
    <col min="12971" max="12971" width="6" style="1" customWidth="1"/>
    <col min="12972" max="12972" width="10.5703125" style="1" customWidth="1"/>
    <col min="12973" max="12973" width="4.85546875" style="1" customWidth="1"/>
    <col min="12974" max="12977" width="0" style="1" hidden="1" customWidth="1"/>
    <col min="12978" max="12978" width="6.5703125" style="1" customWidth="1"/>
    <col min="12979" max="12979" width="6.140625" style="1" customWidth="1"/>
    <col min="12980" max="12980" width="10.5703125" style="1" customWidth="1"/>
    <col min="12981" max="12981" width="4.85546875" style="1" customWidth="1"/>
    <col min="12982" max="12983" width="0" style="1" hidden="1" customWidth="1"/>
    <col min="12984" max="12984" width="7.28515625" style="1" customWidth="1"/>
    <col min="12985" max="12985" width="9.42578125" style="1" bestFit="1" customWidth="1"/>
    <col min="12986" max="12986" width="10.42578125" style="1" customWidth="1"/>
    <col min="12987" max="12987" width="5.5703125" style="1" customWidth="1"/>
    <col min="12988" max="12988" width="0" style="1" hidden="1" customWidth="1"/>
    <col min="12989" max="12989" width="7.28515625" style="1" customWidth="1"/>
    <col min="12990" max="12990" width="6" style="1" customWidth="1"/>
    <col min="12991" max="12991" width="10.7109375" style="1" customWidth="1"/>
    <col min="12992" max="12992" width="5.5703125" style="1" customWidth="1"/>
    <col min="12993" max="12993" width="0" style="1" hidden="1" customWidth="1"/>
    <col min="12994" max="12994" width="7.28515625" style="1" customWidth="1"/>
    <col min="12995" max="12995" width="6.7109375" style="1" customWidth="1"/>
    <col min="12996" max="12996" width="10.7109375" style="1" customWidth="1"/>
    <col min="12997" max="12997" width="5.5703125" style="1" customWidth="1"/>
    <col min="12998" max="12998" width="0" style="1" hidden="1" customWidth="1"/>
    <col min="12999" max="12999" width="6.7109375" style="1" customWidth="1"/>
    <col min="13000" max="13000" width="6.42578125" style="1" customWidth="1"/>
    <col min="13001" max="13001" width="12.5703125" style="1" customWidth="1"/>
    <col min="13002" max="13002" width="6.140625" style="1" customWidth="1"/>
    <col min="13003" max="13003" width="0" style="1" hidden="1" customWidth="1"/>
    <col min="13004" max="13004" width="6.42578125" style="1" customWidth="1"/>
    <col min="13005" max="13005" width="6.28515625" style="1" customWidth="1"/>
    <col min="13006" max="13006" width="10.42578125" style="1" customWidth="1"/>
    <col min="13007" max="13007" width="6.5703125" style="1" customWidth="1"/>
    <col min="13008" max="13008" width="0" style="1" hidden="1" customWidth="1"/>
    <col min="13009" max="13010" width="7" style="1" customWidth="1"/>
    <col min="13011" max="13011" width="10.7109375" style="1" customWidth="1"/>
    <col min="13012" max="13012" width="5.85546875" style="1" customWidth="1"/>
    <col min="13013" max="13013" width="0" style="1" hidden="1" customWidth="1"/>
    <col min="13014" max="13014" width="6.42578125" style="1" customWidth="1"/>
    <col min="13015" max="13015" width="7.140625" style="1" customWidth="1"/>
    <col min="13016" max="13016" width="10.28515625" style="1" customWidth="1"/>
    <col min="13017" max="13017" width="5.5703125" style="1" customWidth="1"/>
    <col min="13018" max="13018" width="0" style="1" hidden="1" customWidth="1"/>
    <col min="13019" max="13019" width="6.42578125" style="1" customWidth="1"/>
    <col min="13020" max="13020" width="6.7109375" style="1" customWidth="1"/>
    <col min="13021" max="13021" width="10.28515625" style="1" customWidth="1"/>
    <col min="13022" max="13022" width="5.85546875" style="1" customWidth="1"/>
    <col min="13023" max="13023" width="0" style="1" hidden="1" customWidth="1"/>
    <col min="13024" max="13024" width="6.42578125" style="1" customWidth="1"/>
    <col min="13025" max="13025" width="6.7109375" style="1" customWidth="1"/>
    <col min="13026" max="13026" width="10.5703125" style="1" customWidth="1"/>
    <col min="13027" max="13027" width="6.140625" style="1" customWidth="1"/>
    <col min="13028" max="13028" width="0" style="1" hidden="1" customWidth="1"/>
    <col min="13029" max="13029" width="6" style="1" customWidth="1"/>
    <col min="13030" max="13030" width="7" style="1" customWidth="1"/>
    <col min="13031" max="13031" width="10.28515625" style="1" customWidth="1"/>
    <col min="13032" max="13032" width="6.5703125" style="1" customWidth="1"/>
    <col min="13033" max="13033" width="9.140625" style="1"/>
    <col min="13034" max="13034" width="11" style="1" bestFit="1" customWidth="1"/>
    <col min="13035" max="13221" width="9.140625" style="1"/>
    <col min="13222" max="13222" width="6.140625" style="1" customWidth="1"/>
    <col min="13223" max="13223" width="27.85546875" style="1" customWidth="1"/>
    <col min="13224" max="13225" width="0" style="1" hidden="1" customWidth="1"/>
    <col min="13226" max="13226" width="7.140625" style="1" customWidth="1"/>
    <col min="13227" max="13227" width="6" style="1" customWidth="1"/>
    <col min="13228" max="13228" width="10.5703125" style="1" customWidth="1"/>
    <col min="13229" max="13229" width="4.85546875" style="1" customWidth="1"/>
    <col min="13230" max="13233" width="0" style="1" hidden="1" customWidth="1"/>
    <col min="13234" max="13234" width="6.5703125" style="1" customWidth="1"/>
    <col min="13235" max="13235" width="6.140625" style="1" customWidth="1"/>
    <col min="13236" max="13236" width="10.5703125" style="1" customWidth="1"/>
    <col min="13237" max="13237" width="4.85546875" style="1" customWidth="1"/>
    <col min="13238" max="13239" width="0" style="1" hidden="1" customWidth="1"/>
    <col min="13240" max="13240" width="7.28515625" style="1" customWidth="1"/>
    <col min="13241" max="13241" width="9.42578125" style="1" bestFit="1" customWidth="1"/>
    <col min="13242" max="13242" width="10.42578125" style="1" customWidth="1"/>
    <col min="13243" max="13243" width="5.5703125" style="1" customWidth="1"/>
    <col min="13244" max="13244" width="0" style="1" hidden="1" customWidth="1"/>
    <col min="13245" max="13245" width="7.28515625" style="1" customWidth="1"/>
    <col min="13246" max="13246" width="6" style="1" customWidth="1"/>
    <col min="13247" max="13247" width="10.7109375" style="1" customWidth="1"/>
    <col min="13248" max="13248" width="5.5703125" style="1" customWidth="1"/>
    <col min="13249" max="13249" width="0" style="1" hidden="1" customWidth="1"/>
    <col min="13250" max="13250" width="7.28515625" style="1" customWidth="1"/>
    <col min="13251" max="13251" width="6.7109375" style="1" customWidth="1"/>
    <col min="13252" max="13252" width="10.7109375" style="1" customWidth="1"/>
    <col min="13253" max="13253" width="5.5703125" style="1" customWidth="1"/>
    <col min="13254" max="13254" width="0" style="1" hidden="1" customWidth="1"/>
    <col min="13255" max="13255" width="6.7109375" style="1" customWidth="1"/>
    <col min="13256" max="13256" width="6.42578125" style="1" customWidth="1"/>
    <col min="13257" max="13257" width="12.5703125" style="1" customWidth="1"/>
    <col min="13258" max="13258" width="6.140625" style="1" customWidth="1"/>
    <col min="13259" max="13259" width="0" style="1" hidden="1" customWidth="1"/>
    <col min="13260" max="13260" width="6.42578125" style="1" customWidth="1"/>
    <col min="13261" max="13261" width="6.28515625" style="1" customWidth="1"/>
    <col min="13262" max="13262" width="10.42578125" style="1" customWidth="1"/>
    <col min="13263" max="13263" width="6.5703125" style="1" customWidth="1"/>
    <col min="13264" max="13264" width="0" style="1" hidden="1" customWidth="1"/>
    <col min="13265" max="13266" width="7" style="1" customWidth="1"/>
    <col min="13267" max="13267" width="10.7109375" style="1" customWidth="1"/>
    <col min="13268" max="13268" width="5.85546875" style="1" customWidth="1"/>
    <col min="13269" max="13269" width="0" style="1" hidden="1" customWidth="1"/>
    <col min="13270" max="13270" width="6.42578125" style="1" customWidth="1"/>
    <col min="13271" max="13271" width="7.140625" style="1" customWidth="1"/>
    <col min="13272" max="13272" width="10.28515625" style="1" customWidth="1"/>
    <col min="13273" max="13273" width="5.5703125" style="1" customWidth="1"/>
    <col min="13274" max="13274" width="0" style="1" hidden="1" customWidth="1"/>
    <col min="13275" max="13275" width="6.42578125" style="1" customWidth="1"/>
    <col min="13276" max="13276" width="6.7109375" style="1" customWidth="1"/>
    <col min="13277" max="13277" width="10.28515625" style="1" customWidth="1"/>
    <col min="13278" max="13278" width="5.85546875" style="1" customWidth="1"/>
    <col min="13279" max="13279" width="0" style="1" hidden="1" customWidth="1"/>
    <col min="13280" max="13280" width="6.42578125" style="1" customWidth="1"/>
    <col min="13281" max="13281" width="6.7109375" style="1" customWidth="1"/>
    <col min="13282" max="13282" width="10.5703125" style="1" customWidth="1"/>
    <col min="13283" max="13283" width="6.140625" style="1" customWidth="1"/>
    <col min="13284" max="13284" width="0" style="1" hidden="1" customWidth="1"/>
    <col min="13285" max="13285" width="6" style="1" customWidth="1"/>
    <col min="13286" max="13286" width="7" style="1" customWidth="1"/>
    <col min="13287" max="13287" width="10.28515625" style="1" customWidth="1"/>
    <col min="13288" max="13288" width="6.5703125" style="1" customWidth="1"/>
    <col min="13289" max="13289" width="9.140625" style="1"/>
    <col min="13290" max="13290" width="11" style="1" bestFit="1" customWidth="1"/>
    <col min="13291" max="13477" width="9.140625" style="1"/>
    <col min="13478" max="13478" width="6.140625" style="1" customWidth="1"/>
    <col min="13479" max="13479" width="27.85546875" style="1" customWidth="1"/>
    <col min="13480" max="13481" width="0" style="1" hidden="1" customWidth="1"/>
    <col min="13482" max="13482" width="7.140625" style="1" customWidth="1"/>
    <col min="13483" max="13483" width="6" style="1" customWidth="1"/>
    <col min="13484" max="13484" width="10.5703125" style="1" customWidth="1"/>
    <col min="13485" max="13485" width="4.85546875" style="1" customWidth="1"/>
    <col min="13486" max="13489" width="0" style="1" hidden="1" customWidth="1"/>
    <col min="13490" max="13490" width="6.5703125" style="1" customWidth="1"/>
    <col min="13491" max="13491" width="6.140625" style="1" customWidth="1"/>
    <col min="13492" max="13492" width="10.5703125" style="1" customWidth="1"/>
    <col min="13493" max="13493" width="4.85546875" style="1" customWidth="1"/>
    <col min="13494" max="13495" width="0" style="1" hidden="1" customWidth="1"/>
    <col min="13496" max="13496" width="7.28515625" style="1" customWidth="1"/>
    <col min="13497" max="13497" width="9.42578125" style="1" bestFit="1" customWidth="1"/>
    <col min="13498" max="13498" width="10.42578125" style="1" customWidth="1"/>
    <col min="13499" max="13499" width="5.5703125" style="1" customWidth="1"/>
    <col min="13500" max="13500" width="0" style="1" hidden="1" customWidth="1"/>
    <col min="13501" max="13501" width="7.28515625" style="1" customWidth="1"/>
    <col min="13502" max="13502" width="6" style="1" customWidth="1"/>
    <col min="13503" max="13503" width="10.7109375" style="1" customWidth="1"/>
    <col min="13504" max="13504" width="5.5703125" style="1" customWidth="1"/>
    <col min="13505" max="13505" width="0" style="1" hidden="1" customWidth="1"/>
    <col min="13506" max="13506" width="7.28515625" style="1" customWidth="1"/>
    <col min="13507" max="13507" width="6.7109375" style="1" customWidth="1"/>
    <col min="13508" max="13508" width="10.7109375" style="1" customWidth="1"/>
    <col min="13509" max="13509" width="5.5703125" style="1" customWidth="1"/>
    <col min="13510" max="13510" width="0" style="1" hidden="1" customWidth="1"/>
    <col min="13511" max="13511" width="6.7109375" style="1" customWidth="1"/>
    <col min="13512" max="13512" width="6.42578125" style="1" customWidth="1"/>
    <col min="13513" max="13513" width="12.5703125" style="1" customWidth="1"/>
    <col min="13514" max="13514" width="6.140625" style="1" customWidth="1"/>
    <col min="13515" max="13515" width="0" style="1" hidden="1" customWidth="1"/>
    <col min="13516" max="13516" width="6.42578125" style="1" customWidth="1"/>
    <col min="13517" max="13517" width="6.28515625" style="1" customWidth="1"/>
    <col min="13518" max="13518" width="10.42578125" style="1" customWidth="1"/>
    <col min="13519" max="13519" width="6.5703125" style="1" customWidth="1"/>
    <col min="13520" max="13520" width="0" style="1" hidden="1" customWidth="1"/>
    <col min="13521" max="13522" width="7" style="1" customWidth="1"/>
    <col min="13523" max="13523" width="10.7109375" style="1" customWidth="1"/>
    <col min="13524" max="13524" width="5.85546875" style="1" customWidth="1"/>
    <col min="13525" max="13525" width="0" style="1" hidden="1" customWidth="1"/>
    <col min="13526" max="13526" width="6.42578125" style="1" customWidth="1"/>
    <col min="13527" max="13527" width="7.140625" style="1" customWidth="1"/>
    <col min="13528" max="13528" width="10.28515625" style="1" customWidth="1"/>
    <col min="13529" max="13529" width="5.5703125" style="1" customWidth="1"/>
    <col min="13530" max="13530" width="0" style="1" hidden="1" customWidth="1"/>
    <col min="13531" max="13531" width="6.42578125" style="1" customWidth="1"/>
    <col min="13532" max="13532" width="6.7109375" style="1" customWidth="1"/>
    <col min="13533" max="13533" width="10.28515625" style="1" customWidth="1"/>
    <col min="13534" max="13534" width="5.85546875" style="1" customWidth="1"/>
    <col min="13535" max="13535" width="0" style="1" hidden="1" customWidth="1"/>
    <col min="13536" max="13536" width="6.42578125" style="1" customWidth="1"/>
    <col min="13537" max="13537" width="6.7109375" style="1" customWidth="1"/>
    <col min="13538" max="13538" width="10.5703125" style="1" customWidth="1"/>
    <col min="13539" max="13539" width="6.140625" style="1" customWidth="1"/>
    <col min="13540" max="13540" width="0" style="1" hidden="1" customWidth="1"/>
    <col min="13541" max="13541" width="6" style="1" customWidth="1"/>
    <col min="13542" max="13542" width="7" style="1" customWidth="1"/>
    <col min="13543" max="13543" width="10.28515625" style="1" customWidth="1"/>
    <col min="13544" max="13544" width="6.5703125" style="1" customWidth="1"/>
    <col min="13545" max="13545" width="9.140625" style="1"/>
    <col min="13546" max="13546" width="11" style="1" bestFit="1" customWidth="1"/>
    <col min="13547" max="13733" width="9.140625" style="1"/>
    <col min="13734" max="13734" width="6.140625" style="1" customWidth="1"/>
    <col min="13735" max="13735" width="27.85546875" style="1" customWidth="1"/>
    <col min="13736" max="13737" width="0" style="1" hidden="1" customWidth="1"/>
    <col min="13738" max="13738" width="7.140625" style="1" customWidth="1"/>
    <col min="13739" max="13739" width="6" style="1" customWidth="1"/>
    <col min="13740" max="13740" width="10.5703125" style="1" customWidth="1"/>
    <col min="13741" max="13741" width="4.85546875" style="1" customWidth="1"/>
    <col min="13742" max="13745" width="0" style="1" hidden="1" customWidth="1"/>
    <col min="13746" max="13746" width="6.5703125" style="1" customWidth="1"/>
    <col min="13747" max="13747" width="6.140625" style="1" customWidth="1"/>
    <col min="13748" max="13748" width="10.5703125" style="1" customWidth="1"/>
    <col min="13749" max="13749" width="4.85546875" style="1" customWidth="1"/>
    <col min="13750" max="13751" width="0" style="1" hidden="1" customWidth="1"/>
    <col min="13752" max="13752" width="7.28515625" style="1" customWidth="1"/>
    <col min="13753" max="13753" width="9.42578125" style="1" bestFit="1" customWidth="1"/>
    <col min="13754" max="13754" width="10.42578125" style="1" customWidth="1"/>
    <col min="13755" max="13755" width="5.5703125" style="1" customWidth="1"/>
    <col min="13756" max="13756" width="0" style="1" hidden="1" customWidth="1"/>
    <col min="13757" max="13757" width="7.28515625" style="1" customWidth="1"/>
    <col min="13758" max="13758" width="6" style="1" customWidth="1"/>
    <col min="13759" max="13759" width="10.7109375" style="1" customWidth="1"/>
    <col min="13760" max="13760" width="5.5703125" style="1" customWidth="1"/>
    <col min="13761" max="13761" width="0" style="1" hidden="1" customWidth="1"/>
    <col min="13762" max="13762" width="7.28515625" style="1" customWidth="1"/>
    <col min="13763" max="13763" width="6.7109375" style="1" customWidth="1"/>
    <col min="13764" max="13764" width="10.7109375" style="1" customWidth="1"/>
    <col min="13765" max="13765" width="5.5703125" style="1" customWidth="1"/>
    <col min="13766" max="13766" width="0" style="1" hidden="1" customWidth="1"/>
    <col min="13767" max="13767" width="6.7109375" style="1" customWidth="1"/>
    <col min="13768" max="13768" width="6.42578125" style="1" customWidth="1"/>
    <col min="13769" max="13769" width="12.5703125" style="1" customWidth="1"/>
    <col min="13770" max="13770" width="6.140625" style="1" customWidth="1"/>
    <col min="13771" max="13771" width="0" style="1" hidden="1" customWidth="1"/>
    <col min="13772" max="13772" width="6.42578125" style="1" customWidth="1"/>
    <col min="13773" max="13773" width="6.28515625" style="1" customWidth="1"/>
    <col min="13774" max="13774" width="10.42578125" style="1" customWidth="1"/>
    <col min="13775" max="13775" width="6.5703125" style="1" customWidth="1"/>
    <col min="13776" max="13776" width="0" style="1" hidden="1" customWidth="1"/>
    <col min="13777" max="13778" width="7" style="1" customWidth="1"/>
    <col min="13779" max="13779" width="10.7109375" style="1" customWidth="1"/>
    <col min="13780" max="13780" width="5.85546875" style="1" customWidth="1"/>
    <col min="13781" max="13781" width="0" style="1" hidden="1" customWidth="1"/>
    <col min="13782" max="13782" width="6.42578125" style="1" customWidth="1"/>
    <col min="13783" max="13783" width="7.140625" style="1" customWidth="1"/>
    <col min="13784" max="13784" width="10.28515625" style="1" customWidth="1"/>
    <col min="13785" max="13785" width="5.5703125" style="1" customWidth="1"/>
    <col min="13786" max="13786" width="0" style="1" hidden="1" customWidth="1"/>
    <col min="13787" max="13787" width="6.42578125" style="1" customWidth="1"/>
    <col min="13788" max="13788" width="6.7109375" style="1" customWidth="1"/>
    <col min="13789" max="13789" width="10.28515625" style="1" customWidth="1"/>
    <col min="13790" max="13790" width="5.85546875" style="1" customWidth="1"/>
    <col min="13791" max="13791" width="0" style="1" hidden="1" customWidth="1"/>
    <col min="13792" max="13792" width="6.42578125" style="1" customWidth="1"/>
    <col min="13793" max="13793" width="6.7109375" style="1" customWidth="1"/>
    <col min="13794" max="13794" width="10.5703125" style="1" customWidth="1"/>
    <col min="13795" max="13795" width="6.140625" style="1" customWidth="1"/>
    <col min="13796" max="13796" width="0" style="1" hidden="1" customWidth="1"/>
    <col min="13797" max="13797" width="6" style="1" customWidth="1"/>
    <col min="13798" max="13798" width="7" style="1" customWidth="1"/>
    <col min="13799" max="13799" width="10.28515625" style="1" customWidth="1"/>
    <col min="13800" max="13800" width="6.5703125" style="1" customWidth="1"/>
    <col min="13801" max="13801" width="9.140625" style="1"/>
    <col min="13802" max="13802" width="11" style="1" bestFit="1" customWidth="1"/>
    <col min="13803" max="13989" width="9.140625" style="1"/>
    <col min="13990" max="13990" width="6.140625" style="1" customWidth="1"/>
    <col min="13991" max="13991" width="27.85546875" style="1" customWidth="1"/>
    <col min="13992" max="13993" width="0" style="1" hidden="1" customWidth="1"/>
    <col min="13994" max="13994" width="7.140625" style="1" customWidth="1"/>
    <col min="13995" max="13995" width="6" style="1" customWidth="1"/>
    <col min="13996" max="13996" width="10.5703125" style="1" customWidth="1"/>
    <col min="13997" max="13997" width="4.85546875" style="1" customWidth="1"/>
    <col min="13998" max="14001" width="0" style="1" hidden="1" customWidth="1"/>
    <col min="14002" max="14002" width="6.5703125" style="1" customWidth="1"/>
    <col min="14003" max="14003" width="6.140625" style="1" customWidth="1"/>
    <col min="14004" max="14004" width="10.5703125" style="1" customWidth="1"/>
    <col min="14005" max="14005" width="4.85546875" style="1" customWidth="1"/>
    <col min="14006" max="14007" width="0" style="1" hidden="1" customWidth="1"/>
    <col min="14008" max="14008" width="7.28515625" style="1" customWidth="1"/>
    <col min="14009" max="14009" width="9.42578125" style="1" bestFit="1" customWidth="1"/>
    <col min="14010" max="14010" width="10.42578125" style="1" customWidth="1"/>
    <col min="14011" max="14011" width="5.5703125" style="1" customWidth="1"/>
    <col min="14012" max="14012" width="0" style="1" hidden="1" customWidth="1"/>
    <col min="14013" max="14013" width="7.28515625" style="1" customWidth="1"/>
    <col min="14014" max="14014" width="6" style="1" customWidth="1"/>
    <col min="14015" max="14015" width="10.7109375" style="1" customWidth="1"/>
    <col min="14016" max="14016" width="5.5703125" style="1" customWidth="1"/>
    <col min="14017" max="14017" width="0" style="1" hidden="1" customWidth="1"/>
    <col min="14018" max="14018" width="7.28515625" style="1" customWidth="1"/>
    <col min="14019" max="14019" width="6.7109375" style="1" customWidth="1"/>
    <col min="14020" max="14020" width="10.7109375" style="1" customWidth="1"/>
    <col min="14021" max="14021" width="5.5703125" style="1" customWidth="1"/>
    <col min="14022" max="14022" width="0" style="1" hidden="1" customWidth="1"/>
    <col min="14023" max="14023" width="6.7109375" style="1" customWidth="1"/>
    <col min="14024" max="14024" width="6.42578125" style="1" customWidth="1"/>
    <col min="14025" max="14025" width="12.5703125" style="1" customWidth="1"/>
    <col min="14026" max="14026" width="6.140625" style="1" customWidth="1"/>
    <col min="14027" max="14027" width="0" style="1" hidden="1" customWidth="1"/>
    <col min="14028" max="14028" width="6.42578125" style="1" customWidth="1"/>
    <col min="14029" max="14029" width="6.28515625" style="1" customWidth="1"/>
    <col min="14030" max="14030" width="10.42578125" style="1" customWidth="1"/>
    <col min="14031" max="14031" width="6.5703125" style="1" customWidth="1"/>
    <col min="14032" max="14032" width="0" style="1" hidden="1" customWidth="1"/>
    <col min="14033" max="14034" width="7" style="1" customWidth="1"/>
    <col min="14035" max="14035" width="10.7109375" style="1" customWidth="1"/>
    <col min="14036" max="14036" width="5.85546875" style="1" customWidth="1"/>
    <col min="14037" max="14037" width="0" style="1" hidden="1" customWidth="1"/>
    <col min="14038" max="14038" width="6.42578125" style="1" customWidth="1"/>
    <col min="14039" max="14039" width="7.140625" style="1" customWidth="1"/>
    <col min="14040" max="14040" width="10.28515625" style="1" customWidth="1"/>
    <col min="14041" max="14041" width="5.5703125" style="1" customWidth="1"/>
    <col min="14042" max="14042" width="0" style="1" hidden="1" customWidth="1"/>
    <col min="14043" max="14043" width="6.42578125" style="1" customWidth="1"/>
    <col min="14044" max="14044" width="6.7109375" style="1" customWidth="1"/>
    <col min="14045" max="14045" width="10.28515625" style="1" customWidth="1"/>
    <col min="14046" max="14046" width="5.85546875" style="1" customWidth="1"/>
    <col min="14047" max="14047" width="0" style="1" hidden="1" customWidth="1"/>
    <col min="14048" max="14048" width="6.42578125" style="1" customWidth="1"/>
    <col min="14049" max="14049" width="6.7109375" style="1" customWidth="1"/>
    <col min="14050" max="14050" width="10.5703125" style="1" customWidth="1"/>
    <col min="14051" max="14051" width="6.140625" style="1" customWidth="1"/>
    <col min="14052" max="14052" width="0" style="1" hidden="1" customWidth="1"/>
    <col min="14053" max="14053" width="6" style="1" customWidth="1"/>
    <col min="14054" max="14054" width="7" style="1" customWidth="1"/>
    <col min="14055" max="14055" width="10.28515625" style="1" customWidth="1"/>
    <col min="14056" max="14056" width="6.5703125" style="1" customWidth="1"/>
    <col min="14057" max="14057" width="9.140625" style="1"/>
    <col min="14058" max="14058" width="11" style="1" bestFit="1" customWidth="1"/>
    <col min="14059" max="14245" width="9.140625" style="1"/>
    <col min="14246" max="14246" width="6.140625" style="1" customWidth="1"/>
    <col min="14247" max="14247" width="27.85546875" style="1" customWidth="1"/>
    <col min="14248" max="14249" width="0" style="1" hidden="1" customWidth="1"/>
    <col min="14250" max="14250" width="7.140625" style="1" customWidth="1"/>
    <col min="14251" max="14251" width="6" style="1" customWidth="1"/>
    <col min="14252" max="14252" width="10.5703125" style="1" customWidth="1"/>
    <col min="14253" max="14253" width="4.85546875" style="1" customWidth="1"/>
    <col min="14254" max="14257" width="0" style="1" hidden="1" customWidth="1"/>
    <col min="14258" max="14258" width="6.5703125" style="1" customWidth="1"/>
    <col min="14259" max="14259" width="6.140625" style="1" customWidth="1"/>
    <col min="14260" max="14260" width="10.5703125" style="1" customWidth="1"/>
    <col min="14261" max="14261" width="4.85546875" style="1" customWidth="1"/>
    <col min="14262" max="14263" width="0" style="1" hidden="1" customWidth="1"/>
    <col min="14264" max="14264" width="7.28515625" style="1" customWidth="1"/>
    <col min="14265" max="14265" width="9.42578125" style="1" bestFit="1" customWidth="1"/>
    <col min="14266" max="14266" width="10.42578125" style="1" customWidth="1"/>
    <col min="14267" max="14267" width="5.5703125" style="1" customWidth="1"/>
    <col min="14268" max="14268" width="0" style="1" hidden="1" customWidth="1"/>
    <col min="14269" max="14269" width="7.28515625" style="1" customWidth="1"/>
    <col min="14270" max="14270" width="6" style="1" customWidth="1"/>
    <col min="14271" max="14271" width="10.7109375" style="1" customWidth="1"/>
    <col min="14272" max="14272" width="5.5703125" style="1" customWidth="1"/>
    <col min="14273" max="14273" width="0" style="1" hidden="1" customWidth="1"/>
    <col min="14274" max="14274" width="7.28515625" style="1" customWidth="1"/>
    <col min="14275" max="14275" width="6.7109375" style="1" customWidth="1"/>
    <col min="14276" max="14276" width="10.7109375" style="1" customWidth="1"/>
    <col min="14277" max="14277" width="5.5703125" style="1" customWidth="1"/>
    <col min="14278" max="14278" width="0" style="1" hidden="1" customWidth="1"/>
    <col min="14279" max="14279" width="6.7109375" style="1" customWidth="1"/>
    <col min="14280" max="14280" width="6.42578125" style="1" customWidth="1"/>
    <col min="14281" max="14281" width="12.5703125" style="1" customWidth="1"/>
    <col min="14282" max="14282" width="6.140625" style="1" customWidth="1"/>
    <col min="14283" max="14283" width="0" style="1" hidden="1" customWidth="1"/>
    <col min="14284" max="14284" width="6.42578125" style="1" customWidth="1"/>
    <col min="14285" max="14285" width="6.28515625" style="1" customWidth="1"/>
    <col min="14286" max="14286" width="10.42578125" style="1" customWidth="1"/>
    <col min="14287" max="14287" width="6.5703125" style="1" customWidth="1"/>
    <col min="14288" max="14288" width="0" style="1" hidden="1" customWidth="1"/>
    <col min="14289" max="14290" width="7" style="1" customWidth="1"/>
    <col min="14291" max="14291" width="10.7109375" style="1" customWidth="1"/>
    <col min="14292" max="14292" width="5.85546875" style="1" customWidth="1"/>
    <col min="14293" max="14293" width="0" style="1" hidden="1" customWidth="1"/>
    <col min="14294" max="14294" width="6.42578125" style="1" customWidth="1"/>
    <col min="14295" max="14295" width="7.140625" style="1" customWidth="1"/>
    <col min="14296" max="14296" width="10.28515625" style="1" customWidth="1"/>
    <col min="14297" max="14297" width="5.5703125" style="1" customWidth="1"/>
    <col min="14298" max="14298" width="0" style="1" hidden="1" customWidth="1"/>
    <col min="14299" max="14299" width="6.42578125" style="1" customWidth="1"/>
    <col min="14300" max="14300" width="6.7109375" style="1" customWidth="1"/>
    <col min="14301" max="14301" width="10.28515625" style="1" customWidth="1"/>
    <col min="14302" max="14302" width="5.85546875" style="1" customWidth="1"/>
    <col min="14303" max="14303" width="0" style="1" hidden="1" customWidth="1"/>
    <col min="14304" max="14304" width="6.42578125" style="1" customWidth="1"/>
    <col min="14305" max="14305" width="6.7109375" style="1" customWidth="1"/>
    <col min="14306" max="14306" width="10.5703125" style="1" customWidth="1"/>
    <col min="14307" max="14307" width="6.140625" style="1" customWidth="1"/>
    <col min="14308" max="14308" width="0" style="1" hidden="1" customWidth="1"/>
    <col min="14309" max="14309" width="6" style="1" customWidth="1"/>
    <col min="14310" max="14310" width="7" style="1" customWidth="1"/>
    <col min="14311" max="14311" width="10.28515625" style="1" customWidth="1"/>
    <col min="14312" max="14312" width="6.5703125" style="1" customWidth="1"/>
    <col min="14313" max="14313" width="9.140625" style="1"/>
    <col min="14314" max="14314" width="11" style="1" bestFit="1" customWidth="1"/>
    <col min="14315" max="14501" width="9.140625" style="1"/>
    <col min="14502" max="14502" width="6.140625" style="1" customWidth="1"/>
    <col min="14503" max="14503" width="27.85546875" style="1" customWidth="1"/>
    <col min="14504" max="14505" width="0" style="1" hidden="1" customWidth="1"/>
    <col min="14506" max="14506" width="7.140625" style="1" customWidth="1"/>
    <col min="14507" max="14507" width="6" style="1" customWidth="1"/>
    <col min="14508" max="14508" width="10.5703125" style="1" customWidth="1"/>
    <col min="14509" max="14509" width="4.85546875" style="1" customWidth="1"/>
    <col min="14510" max="14513" width="0" style="1" hidden="1" customWidth="1"/>
    <col min="14514" max="14514" width="6.5703125" style="1" customWidth="1"/>
    <col min="14515" max="14515" width="6.140625" style="1" customWidth="1"/>
    <col min="14516" max="14516" width="10.5703125" style="1" customWidth="1"/>
    <col min="14517" max="14517" width="4.85546875" style="1" customWidth="1"/>
    <col min="14518" max="14519" width="0" style="1" hidden="1" customWidth="1"/>
    <col min="14520" max="14520" width="7.28515625" style="1" customWidth="1"/>
    <col min="14521" max="14521" width="9.42578125" style="1" bestFit="1" customWidth="1"/>
    <col min="14522" max="14522" width="10.42578125" style="1" customWidth="1"/>
    <col min="14523" max="14523" width="5.5703125" style="1" customWidth="1"/>
    <col min="14524" max="14524" width="0" style="1" hidden="1" customWidth="1"/>
    <col min="14525" max="14525" width="7.28515625" style="1" customWidth="1"/>
    <col min="14526" max="14526" width="6" style="1" customWidth="1"/>
    <col min="14527" max="14527" width="10.7109375" style="1" customWidth="1"/>
    <col min="14528" max="14528" width="5.5703125" style="1" customWidth="1"/>
    <col min="14529" max="14529" width="0" style="1" hidden="1" customWidth="1"/>
    <col min="14530" max="14530" width="7.28515625" style="1" customWidth="1"/>
    <col min="14531" max="14531" width="6.7109375" style="1" customWidth="1"/>
    <col min="14532" max="14532" width="10.7109375" style="1" customWidth="1"/>
    <col min="14533" max="14533" width="5.5703125" style="1" customWidth="1"/>
    <col min="14534" max="14534" width="0" style="1" hidden="1" customWidth="1"/>
    <col min="14535" max="14535" width="6.7109375" style="1" customWidth="1"/>
    <col min="14536" max="14536" width="6.42578125" style="1" customWidth="1"/>
    <col min="14537" max="14537" width="12.5703125" style="1" customWidth="1"/>
    <col min="14538" max="14538" width="6.140625" style="1" customWidth="1"/>
    <col min="14539" max="14539" width="0" style="1" hidden="1" customWidth="1"/>
    <col min="14540" max="14540" width="6.42578125" style="1" customWidth="1"/>
    <col min="14541" max="14541" width="6.28515625" style="1" customWidth="1"/>
    <col min="14542" max="14542" width="10.42578125" style="1" customWidth="1"/>
    <col min="14543" max="14543" width="6.5703125" style="1" customWidth="1"/>
    <col min="14544" max="14544" width="0" style="1" hidden="1" customWidth="1"/>
    <col min="14545" max="14546" width="7" style="1" customWidth="1"/>
    <col min="14547" max="14547" width="10.7109375" style="1" customWidth="1"/>
    <col min="14548" max="14548" width="5.85546875" style="1" customWidth="1"/>
    <col min="14549" max="14549" width="0" style="1" hidden="1" customWidth="1"/>
    <col min="14550" max="14550" width="6.42578125" style="1" customWidth="1"/>
    <col min="14551" max="14551" width="7.140625" style="1" customWidth="1"/>
    <col min="14552" max="14552" width="10.28515625" style="1" customWidth="1"/>
    <col min="14553" max="14553" width="5.5703125" style="1" customWidth="1"/>
    <col min="14554" max="14554" width="0" style="1" hidden="1" customWidth="1"/>
    <col min="14555" max="14555" width="6.42578125" style="1" customWidth="1"/>
    <col min="14556" max="14556" width="6.7109375" style="1" customWidth="1"/>
    <col min="14557" max="14557" width="10.28515625" style="1" customWidth="1"/>
    <col min="14558" max="14558" width="5.85546875" style="1" customWidth="1"/>
    <col min="14559" max="14559" width="0" style="1" hidden="1" customWidth="1"/>
    <col min="14560" max="14560" width="6.42578125" style="1" customWidth="1"/>
    <col min="14561" max="14561" width="6.7109375" style="1" customWidth="1"/>
    <col min="14562" max="14562" width="10.5703125" style="1" customWidth="1"/>
    <col min="14563" max="14563" width="6.140625" style="1" customWidth="1"/>
    <col min="14564" max="14564" width="0" style="1" hidden="1" customWidth="1"/>
    <col min="14565" max="14565" width="6" style="1" customWidth="1"/>
    <col min="14566" max="14566" width="7" style="1" customWidth="1"/>
    <col min="14567" max="14567" width="10.28515625" style="1" customWidth="1"/>
    <col min="14568" max="14568" width="6.5703125" style="1" customWidth="1"/>
    <col min="14569" max="14569" width="9.140625" style="1"/>
    <col min="14570" max="14570" width="11" style="1" bestFit="1" customWidth="1"/>
    <col min="14571" max="14757" width="9.140625" style="1"/>
    <col min="14758" max="14758" width="6.140625" style="1" customWidth="1"/>
    <col min="14759" max="14759" width="27.85546875" style="1" customWidth="1"/>
    <col min="14760" max="14761" width="0" style="1" hidden="1" customWidth="1"/>
    <col min="14762" max="14762" width="7.140625" style="1" customWidth="1"/>
    <col min="14763" max="14763" width="6" style="1" customWidth="1"/>
    <col min="14764" max="14764" width="10.5703125" style="1" customWidth="1"/>
    <col min="14765" max="14765" width="4.85546875" style="1" customWidth="1"/>
    <col min="14766" max="14769" width="0" style="1" hidden="1" customWidth="1"/>
    <col min="14770" max="14770" width="6.5703125" style="1" customWidth="1"/>
    <col min="14771" max="14771" width="6.140625" style="1" customWidth="1"/>
    <col min="14772" max="14772" width="10.5703125" style="1" customWidth="1"/>
    <col min="14773" max="14773" width="4.85546875" style="1" customWidth="1"/>
    <col min="14774" max="14775" width="0" style="1" hidden="1" customWidth="1"/>
    <col min="14776" max="14776" width="7.28515625" style="1" customWidth="1"/>
    <col min="14777" max="14777" width="9.42578125" style="1" bestFit="1" customWidth="1"/>
    <col min="14778" max="14778" width="10.42578125" style="1" customWidth="1"/>
    <col min="14779" max="14779" width="5.5703125" style="1" customWidth="1"/>
    <col min="14780" max="14780" width="0" style="1" hidden="1" customWidth="1"/>
    <col min="14781" max="14781" width="7.28515625" style="1" customWidth="1"/>
    <col min="14782" max="14782" width="6" style="1" customWidth="1"/>
    <col min="14783" max="14783" width="10.7109375" style="1" customWidth="1"/>
    <col min="14784" max="14784" width="5.5703125" style="1" customWidth="1"/>
    <col min="14785" max="14785" width="0" style="1" hidden="1" customWidth="1"/>
    <col min="14786" max="14786" width="7.28515625" style="1" customWidth="1"/>
    <col min="14787" max="14787" width="6.7109375" style="1" customWidth="1"/>
    <col min="14788" max="14788" width="10.7109375" style="1" customWidth="1"/>
    <col min="14789" max="14789" width="5.5703125" style="1" customWidth="1"/>
    <col min="14790" max="14790" width="0" style="1" hidden="1" customWidth="1"/>
    <col min="14791" max="14791" width="6.7109375" style="1" customWidth="1"/>
    <col min="14792" max="14792" width="6.42578125" style="1" customWidth="1"/>
    <col min="14793" max="14793" width="12.5703125" style="1" customWidth="1"/>
    <col min="14794" max="14794" width="6.140625" style="1" customWidth="1"/>
    <col min="14795" max="14795" width="0" style="1" hidden="1" customWidth="1"/>
    <col min="14796" max="14796" width="6.42578125" style="1" customWidth="1"/>
    <col min="14797" max="14797" width="6.28515625" style="1" customWidth="1"/>
    <col min="14798" max="14798" width="10.42578125" style="1" customWidth="1"/>
    <col min="14799" max="14799" width="6.5703125" style="1" customWidth="1"/>
    <col min="14800" max="14800" width="0" style="1" hidden="1" customWidth="1"/>
    <col min="14801" max="14802" width="7" style="1" customWidth="1"/>
    <col min="14803" max="14803" width="10.7109375" style="1" customWidth="1"/>
    <col min="14804" max="14804" width="5.85546875" style="1" customWidth="1"/>
    <col min="14805" max="14805" width="0" style="1" hidden="1" customWidth="1"/>
    <col min="14806" max="14806" width="6.42578125" style="1" customWidth="1"/>
    <col min="14807" max="14807" width="7.140625" style="1" customWidth="1"/>
    <col min="14808" max="14808" width="10.28515625" style="1" customWidth="1"/>
    <col min="14809" max="14809" width="5.5703125" style="1" customWidth="1"/>
    <col min="14810" max="14810" width="0" style="1" hidden="1" customWidth="1"/>
    <col min="14811" max="14811" width="6.42578125" style="1" customWidth="1"/>
    <col min="14812" max="14812" width="6.7109375" style="1" customWidth="1"/>
    <col min="14813" max="14813" width="10.28515625" style="1" customWidth="1"/>
    <col min="14814" max="14814" width="5.85546875" style="1" customWidth="1"/>
    <col min="14815" max="14815" width="0" style="1" hidden="1" customWidth="1"/>
    <col min="14816" max="14816" width="6.42578125" style="1" customWidth="1"/>
    <col min="14817" max="14817" width="6.7109375" style="1" customWidth="1"/>
    <col min="14818" max="14818" width="10.5703125" style="1" customWidth="1"/>
    <col min="14819" max="14819" width="6.140625" style="1" customWidth="1"/>
    <col min="14820" max="14820" width="0" style="1" hidden="1" customWidth="1"/>
    <col min="14821" max="14821" width="6" style="1" customWidth="1"/>
    <col min="14822" max="14822" width="7" style="1" customWidth="1"/>
    <col min="14823" max="14823" width="10.28515625" style="1" customWidth="1"/>
    <col min="14824" max="14824" width="6.5703125" style="1" customWidth="1"/>
    <col min="14825" max="14825" width="9.140625" style="1"/>
    <col min="14826" max="14826" width="11" style="1" bestFit="1" customWidth="1"/>
    <col min="14827" max="15013" width="9.140625" style="1"/>
    <col min="15014" max="15014" width="6.140625" style="1" customWidth="1"/>
    <col min="15015" max="15015" width="27.85546875" style="1" customWidth="1"/>
    <col min="15016" max="15017" width="0" style="1" hidden="1" customWidth="1"/>
    <col min="15018" max="15018" width="7.140625" style="1" customWidth="1"/>
    <col min="15019" max="15019" width="6" style="1" customWidth="1"/>
    <col min="15020" max="15020" width="10.5703125" style="1" customWidth="1"/>
    <col min="15021" max="15021" width="4.85546875" style="1" customWidth="1"/>
    <col min="15022" max="15025" width="0" style="1" hidden="1" customWidth="1"/>
    <col min="15026" max="15026" width="6.5703125" style="1" customWidth="1"/>
    <col min="15027" max="15027" width="6.140625" style="1" customWidth="1"/>
    <col min="15028" max="15028" width="10.5703125" style="1" customWidth="1"/>
    <col min="15029" max="15029" width="4.85546875" style="1" customWidth="1"/>
    <col min="15030" max="15031" width="0" style="1" hidden="1" customWidth="1"/>
    <col min="15032" max="15032" width="7.28515625" style="1" customWidth="1"/>
    <col min="15033" max="15033" width="9.42578125" style="1" bestFit="1" customWidth="1"/>
    <col min="15034" max="15034" width="10.42578125" style="1" customWidth="1"/>
    <col min="15035" max="15035" width="5.5703125" style="1" customWidth="1"/>
    <col min="15036" max="15036" width="0" style="1" hidden="1" customWidth="1"/>
    <col min="15037" max="15037" width="7.28515625" style="1" customWidth="1"/>
    <col min="15038" max="15038" width="6" style="1" customWidth="1"/>
    <col min="15039" max="15039" width="10.7109375" style="1" customWidth="1"/>
    <col min="15040" max="15040" width="5.5703125" style="1" customWidth="1"/>
    <col min="15041" max="15041" width="0" style="1" hidden="1" customWidth="1"/>
    <col min="15042" max="15042" width="7.28515625" style="1" customWidth="1"/>
    <col min="15043" max="15043" width="6.7109375" style="1" customWidth="1"/>
    <col min="15044" max="15044" width="10.7109375" style="1" customWidth="1"/>
    <col min="15045" max="15045" width="5.5703125" style="1" customWidth="1"/>
    <col min="15046" max="15046" width="0" style="1" hidden="1" customWidth="1"/>
    <col min="15047" max="15047" width="6.7109375" style="1" customWidth="1"/>
    <col min="15048" max="15048" width="6.42578125" style="1" customWidth="1"/>
    <col min="15049" max="15049" width="12.5703125" style="1" customWidth="1"/>
    <col min="15050" max="15050" width="6.140625" style="1" customWidth="1"/>
    <col min="15051" max="15051" width="0" style="1" hidden="1" customWidth="1"/>
    <col min="15052" max="15052" width="6.42578125" style="1" customWidth="1"/>
    <col min="15053" max="15053" width="6.28515625" style="1" customWidth="1"/>
    <col min="15054" max="15054" width="10.42578125" style="1" customWidth="1"/>
    <col min="15055" max="15055" width="6.5703125" style="1" customWidth="1"/>
    <col min="15056" max="15056" width="0" style="1" hidden="1" customWidth="1"/>
    <col min="15057" max="15058" width="7" style="1" customWidth="1"/>
    <col min="15059" max="15059" width="10.7109375" style="1" customWidth="1"/>
    <col min="15060" max="15060" width="5.85546875" style="1" customWidth="1"/>
    <col min="15061" max="15061" width="0" style="1" hidden="1" customWidth="1"/>
    <col min="15062" max="15062" width="6.42578125" style="1" customWidth="1"/>
    <col min="15063" max="15063" width="7.140625" style="1" customWidth="1"/>
    <col min="15064" max="15064" width="10.28515625" style="1" customWidth="1"/>
    <col min="15065" max="15065" width="5.5703125" style="1" customWidth="1"/>
    <col min="15066" max="15066" width="0" style="1" hidden="1" customWidth="1"/>
    <col min="15067" max="15067" width="6.42578125" style="1" customWidth="1"/>
    <col min="15068" max="15068" width="6.7109375" style="1" customWidth="1"/>
    <col min="15069" max="15069" width="10.28515625" style="1" customWidth="1"/>
    <col min="15070" max="15070" width="5.85546875" style="1" customWidth="1"/>
    <col min="15071" max="15071" width="0" style="1" hidden="1" customWidth="1"/>
    <col min="15072" max="15072" width="6.42578125" style="1" customWidth="1"/>
    <col min="15073" max="15073" width="6.7109375" style="1" customWidth="1"/>
    <col min="15074" max="15074" width="10.5703125" style="1" customWidth="1"/>
    <col min="15075" max="15075" width="6.140625" style="1" customWidth="1"/>
    <col min="15076" max="15076" width="0" style="1" hidden="1" customWidth="1"/>
    <col min="15077" max="15077" width="6" style="1" customWidth="1"/>
    <col min="15078" max="15078" width="7" style="1" customWidth="1"/>
    <col min="15079" max="15079" width="10.28515625" style="1" customWidth="1"/>
    <col min="15080" max="15080" width="6.5703125" style="1" customWidth="1"/>
    <col min="15081" max="15081" width="9.140625" style="1"/>
    <col min="15082" max="15082" width="11" style="1" bestFit="1" customWidth="1"/>
    <col min="15083" max="15269" width="9.140625" style="1"/>
    <col min="15270" max="15270" width="6.140625" style="1" customWidth="1"/>
    <col min="15271" max="15271" width="27.85546875" style="1" customWidth="1"/>
    <col min="15272" max="15273" width="0" style="1" hidden="1" customWidth="1"/>
    <col min="15274" max="15274" width="7.140625" style="1" customWidth="1"/>
    <col min="15275" max="15275" width="6" style="1" customWidth="1"/>
    <col min="15276" max="15276" width="10.5703125" style="1" customWidth="1"/>
    <col min="15277" max="15277" width="4.85546875" style="1" customWidth="1"/>
    <col min="15278" max="15281" width="0" style="1" hidden="1" customWidth="1"/>
    <col min="15282" max="15282" width="6.5703125" style="1" customWidth="1"/>
    <col min="15283" max="15283" width="6.140625" style="1" customWidth="1"/>
    <col min="15284" max="15284" width="10.5703125" style="1" customWidth="1"/>
    <col min="15285" max="15285" width="4.85546875" style="1" customWidth="1"/>
    <col min="15286" max="15287" width="0" style="1" hidden="1" customWidth="1"/>
    <col min="15288" max="15288" width="7.28515625" style="1" customWidth="1"/>
    <col min="15289" max="15289" width="9.42578125" style="1" bestFit="1" customWidth="1"/>
    <col min="15290" max="15290" width="10.42578125" style="1" customWidth="1"/>
    <col min="15291" max="15291" width="5.5703125" style="1" customWidth="1"/>
    <col min="15292" max="15292" width="0" style="1" hidden="1" customWidth="1"/>
    <col min="15293" max="15293" width="7.28515625" style="1" customWidth="1"/>
    <col min="15294" max="15294" width="6" style="1" customWidth="1"/>
    <col min="15295" max="15295" width="10.7109375" style="1" customWidth="1"/>
    <col min="15296" max="15296" width="5.5703125" style="1" customWidth="1"/>
    <col min="15297" max="15297" width="0" style="1" hidden="1" customWidth="1"/>
    <col min="15298" max="15298" width="7.28515625" style="1" customWidth="1"/>
    <col min="15299" max="15299" width="6.7109375" style="1" customWidth="1"/>
    <col min="15300" max="15300" width="10.7109375" style="1" customWidth="1"/>
    <col min="15301" max="15301" width="5.5703125" style="1" customWidth="1"/>
    <col min="15302" max="15302" width="0" style="1" hidden="1" customWidth="1"/>
    <col min="15303" max="15303" width="6.7109375" style="1" customWidth="1"/>
    <col min="15304" max="15304" width="6.42578125" style="1" customWidth="1"/>
    <col min="15305" max="15305" width="12.5703125" style="1" customWidth="1"/>
    <col min="15306" max="15306" width="6.140625" style="1" customWidth="1"/>
    <col min="15307" max="15307" width="0" style="1" hidden="1" customWidth="1"/>
    <col min="15308" max="15308" width="6.42578125" style="1" customWidth="1"/>
    <col min="15309" max="15309" width="6.28515625" style="1" customWidth="1"/>
    <col min="15310" max="15310" width="10.42578125" style="1" customWidth="1"/>
    <col min="15311" max="15311" width="6.5703125" style="1" customWidth="1"/>
    <col min="15312" max="15312" width="0" style="1" hidden="1" customWidth="1"/>
    <col min="15313" max="15314" width="7" style="1" customWidth="1"/>
    <col min="15315" max="15315" width="10.7109375" style="1" customWidth="1"/>
    <col min="15316" max="15316" width="5.85546875" style="1" customWidth="1"/>
    <col min="15317" max="15317" width="0" style="1" hidden="1" customWidth="1"/>
    <col min="15318" max="15318" width="6.42578125" style="1" customWidth="1"/>
    <col min="15319" max="15319" width="7.140625" style="1" customWidth="1"/>
    <col min="15320" max="15320" width="10.28515625" style="1" customWidth="1"/>
    <col min="15321" max="15321" width="5.5703125" style="1" customWidth="1"/>
    <col min="15322" max="15322" width="0" style="1" hidden="1" customWidth="1"/>
    <col min="15323" max="15323" width="6.42578125" style="1" customWidth="1"/>
    <col min="15324" max="15324" width="6.7109375" style="1" customWidth="1"/>
    <col min="15325" max="15325" width="10.28515625" style="1" customWidth="1"/>
    <col min="15326" max="15326" width="5.85546875" style="1" customWidth="1"/>
    <col min="15327" max="15327" width="0" style="1" hidden="1" customWidth="1"/>
    <col min="15328" max="15328" width="6.42578125" style="1" customWidth="1"/>
    <col min="15329" max="15329" width="6.7109375" style="1" customWidth="1"/>
    <col min="15330" max="15330" width="10.5703125" style="1" customWidth="1"/>
    <col min="15331" max="15331" width="6.140625" style="1" customWidth="1"/>
    <col min="15332" max="15332" width="0" style="1" hidden="1" customWidth="1"/>
    <col min="15333" max="15333" width="6" style="1" customWidth="1"/>
    <col min="15334" max="15334" width="7" style="1" customWidth="1"/>
    <col min="15335" max="15335" width="10.28515625" style="1" customWidth="1"/>
    <col min="15336" max="15336" width="6.5703125" style="1" customWidth="1"/>
    <col min="15337" max="15337" width="9.140625" style="1"/>
    <col min="15338" max="15338" width="11" style="1" bestFit="1" customWidth="1"/>
    <col min="15339" max="15525" width="9.140625" style="1"/>
    <col min="15526" max="15526" width="6.140625" style="1" customWidth="1"/>
    <col min="15527" max="15527" width="27.85546875" style="1" customWidth="1"/>
    <col min="15528" max="15529" width="0" style="1" hidden="1" customWidth="1"/>
    <col min="15530" max="15530" width="7.140625" style="1" customWidth="1"/>
    <col min="15531" max="15531" width="6" style="1" customWidth="1"/>
    <col min="15532" max="15532" width="10.5703125" style="1" customWidth="1"/>
    <col min="15533" max="15533" width="4.85546875" style="1" customWidth="1"/>
    <col min="15534" max="15537" width="0" style="1" hidden="1" customWidth="1"/>
    <col min="15538" max="15538" width="6.5703125" style="1" customWidth="1"/>
    <col min="15539" max="15539" width="6.140625" style="1" customWidth="1"/>
    <col min="15540" max="15540" width="10.5703125" style="1" customWidth="1"/>
    <col min="15541" max="15541" width="4.85546875" style="1" customWidth="1"/>
    <col min="15542" max="15543" width="0" style="1" hidden="1" customWidth="1"/>
    <col min="15544" max="15544" width="7.28515625" style="1" customWidth="1"/>
    <col min="15545" max="15545" width="9.42578125" style="1" bestFit="1" customWidth="1"/>
    <col min="15546" max="15546" width="10.42578125" style="1" customWidth="1"/>
    <col min="15547" max="15547" width="5.5703125" style="1" customWidth="1"/>
    <col min="15548" max="15548" width="0" style="1" hidden="1" customWidth="1"/>
    <col min="15549" max="15549" width="7.28515625" style="1" customWidth="1"/>
    <col min="15550" max="15550" width="6" style="1" customWidth="1"/>
    <col min="15551" max="15551" width="10.7109375" style="1" customWidth="1"/>
    <col min="15552" max="15552" width="5.5703125" style="1" customWidth="1"/>
    <col min="15553" max="15553" width="0" style="1" hidden="1" customWidth="1"/>
    <col min="15554" max="15554" width="7.28515625" style="1" customWidth="1"/>
    <col min="15555" max="15555" width="6.7109375" style="1" customWidth="1"/>
    <col min="15556" max="15556" width="10.7109375" style="1" customWidth="1"/>
    <col min="15557" max="15557" width="5.5703125" style="1" customWidth="1"/>
    <col min="15558" max="15558" width="0" style="1" hidden="1" customWidth="1"/>
    <col min="15559" max="15559" width="6.7109375" style="1" customWidth="1"/>
    <col min="15560" max="15560" width="6.42578125" style="1" customWidth="1"/>
    <col min="15561" max="15561" width="12.5703125" style="1" customWidth="1"/>
    <col min="15562" max="15562" width="6.140625" style="1" customWidth="1"/>
    <col min="15563" max="15563" width="0" style="1" hidden="1" customWidth="1"/>
    <col min="15564" max="15564" width="6.42578125" style="1" customWidth="1"/>
    <col min="15565" max="15565" width="6.28515625" style="1" customWidth="1"/>
    <col min="15566" max="15566" width="10.42578125" style="1" customWidth="1"/>
    <col min="15567" max="15567" width="6.5703125" style="1" customWidth="1"/>
    <col min="15568" max="15568" width="0" style="1" hidden="1" customWidth="1"/>
    <col min="15569" max="15570" width="7" style="1" customWidth="1"/>
    <col min="15571" max="15571" width="10.7109375" style="1" customWidth="1"/>
    <col min="15572" max="15572" width="5.85546875" style="1" customWidth="1"/>
    <col min="15573" max="15573" width="0" style="1" hidden="1" customWidth="1"/>
    <col min="15574" max="15574" width="6.42578125" style="1" customWidth="1"/>
    <col min="15575" max="15575" width="7.140625" style="1" customWidth="1"/>
    <col min="15576" max="15576" width="10.28515625" style="1" customWidth="1"/>
    <col min="15577" max="15577" width="5.5703125" style="1" customWidth="1"/>
    <col min="15578" max="15578" width="0" style="1" hidden="1" customWidth="1"/>
    <col min="15579" max="15579" width="6.42578125" style="1" customWidth="1"/>
    <col min="15580" max="15580" width="6.7109375" style="1" customWidth="1"/>
    <col min="15581" max="15581" width="10.28515625" style="1" customWidth="1"/>
    <col min="15582" max="15582" width="5.85546875" style="1" customWidth="1"/>
    <col min="15583" max="15583" width="0" style="1" hidden="1" customWidth="1"/>
    <col min="15584" max="15584" width="6.42578125" style="1" customWidth="1"/>
    <col min="15585" max="15585" width="6.7109375" style="1" customWidth="1"/>
    <col min="15586" max="15586" width="10.5703125" style="1" customWidth="1"/>
    <col min="15587" max="15587" width="6.140625" style="1" customWidth="1"/>
    <col min="15588" max="15588" width="0" style="1" hidden="1" customWidth="1"/>
    <col min="15589" max="15589" width="6" style="1" customWidth="1"/>
    <col min="15590" max="15590" width="7" style="1" customWidth="1"/>
    <col min="15591" max="15591" width="10.28515625" style="1" customWidth="1"/>
    <col min="15592" max="15592" width="6.5703125" style="1" customWidth="1"/>
    <col min="15593" max="15593" width="9.140625" style="1"/>
    <col min="15594" max="15594" width="11" style="1" bestFit="1" customWidth="1"/>
    <col min="15595" max="15781" width="9.140625" style="1"/>
    <col min="15782" max="15782" width="6.140625" style="1" customWidth="1"/>
    <col min="15783" max="15783" width="27.85546875" style="1" customWidth="1"/>
    <col min="15784" max="15785" width="0" style="1" hidden="1" customWidth="1"/>
    <col min="15786" max="15786" width="7.140625" style="1" customWidth="1"/>
    <col min="15787" max="15787" width="6" style="1" customWidth="1"/>
    <col min="15788" max="15788" width="10.5703125" style="1" customWidth="1"/>
    <col min="15789" max="15789" width="4.85546875" style="1" customWidth="1"/>
    <col min="15790" max="15793" width="0" style="1" hidden="1" customWidth="1"/>
    <col min="15794" max="15794" width="6.5703125" style="1" customWidth="1"/>
    <col min="15795" max="15795" width="6.140625" style="1" customWidth="1"/>
    <col min="15796" max="15796" width="10.5703125" style="1" customWidth="1"/>
    <col min="15797" max="15797" width="4.85546875" style="1" customWidth="1"/>
    <col min="15798" max="15799" width="0" style="1" hidden="1" customWidth="1"/>
    <col min="15800" max="15800" width="7.28515625" style="1" customWidth="1"/>
    <col min="15801" max="15801" width="9.42578125" style="1" bestFit="1" customWidth="1"/>
    <col min="15802" max="15802" width="10.42578125" style="1" customWidth="1"/>
    <col min="15803" max="15803" width="5.5703125" style="1" customWidth="1"/>
    <col min="15804" max="15804" width="0" style="1" hidden="1" customWidth="1"/>
    <col min="15805" max="15805" width="7.28515625" style="1" customWidth="1"/>
    <col min="15806" max="15806" width="6" style="1" customWidth="1"/>
    <col min="15807" max="15807" width="10.7109375" style="1" customWidth="1"/>
    <col min="15808" max="15808" width="5.5703125" style="1" customWidth="1"/>
    <col min="15809" max="15809" width="0" style="1" hidden="1" customWidth="1"/>
    <col min="15810" max="15810" width="7.28515625" style="1" customWidth="1"/>
    <col min="15811" max="15811" width="6.7109375" style="1" customWidth="1"/>
    <col min="15812" max="15812" width="10.7109375" style="1" customWidth="1"/>
    <col min="15813" max="15813" width="5.5703125" style="1" customWidth="1"/>
    <col min="15814" max="15814" width="0" style="1" hidden="1" customWidth="1"/>
    <col min="15815" max="15815" width="6.7109375" style="1" customWidth="1"/>
    <col min="15816" max="15816" width="6.42578125" style="1" customWidth="1"/>
    <col min="15817" max="15817" width="12.5703125" style="1" customWidth="1"/>
    <col min="15818" max="15818" width="6.140625" style="1" customWidth="1"/>
    <col min="15819" max="15819" width="0" style="1" hidden="1" customWidth="1"/>
    <col min="15820" max="15820" width="6.42578125" style="1" customWidth="1"/>
    <col min="15821" max="15821" width="6.28515625" style="1" customWidth="1"/>
    <col min="15822" max="15822" width="10.42578125" style="1" customWidth="1"/>
    <col min="15823" max="15823" width="6.5703125" style="1" customWidth="1"/>
    <col min="15824" max="15824" width="0" style="1" hidden="1" customWidth="1"/>
    <col min="15825" max="15826" width="7" style="1" customWidth="1"/>
    <col min="15827" max="15827" width="10.7109375" style="1" customWidth="1"/>
    <col min="15828" max="15828" width="5.85546875" style="1" customWidth="1"/>
    <col min="15829" max="15829" width="0" style="1" hidden="1" customWidth="1"/>
    <col min="15830" max="15830" width="6.42578125" style="1" customWidth="1"/>
    <col min="15831" max="15831" width="7.140625" style="1" customWidth="1"/>
    <col min="15832" max="15832" width="10.28515625" style="1" customWidth="1"/>
    <col min="15833" max="15833" width="5.5703125" style="1" customWidth="1"/>
    <col min="15834" max="15834" width="0" style="1" hidden="1" customWidth="1"/>
    <col min="15835" max="15835" width="6.42578125" style="1" customWidth="1"/>
    <col min="15836" max="15836" width="6.7109375" style="1" customWidth="1"/>
    <col min="15837" max="15837" width="10.28515625" style="1" customWidth="1"/>
    <col min="15838" max="15838" width="5.85546875" style="1" customWidth="1"/>
    <col min="15839" max="15839" width="0" style="1" hidden="1" customWidth="1"/>
    <col min="15840" max="15840" width="6.42578125" style="1" customWidth="1"/>
    <col min="15841" max="15841" width="6.7109375" style="1" customWidth="1"/>
    <col min="15842" max="15842" width="10.5703125" style="1" customWidth="1"/>
    <col min="15843" max="15843" width="6.140625" style="1" customWidth="1"/>
    <col min="15844" max="15844" width="0" style="1" hidden="1" customWidth="1"/>
    <col min="15845" max="15845" width="6" style="1" customWidth="1"/>
    <col min="15846" max="15846" width="7" style="1" customWidth="1"/>
    <col min="15847" max="15847" width="10.28515625" style="1" customWidth="1"/>
    <col min="15848" max="15848" width="6.5703125" style="1" customWidth="1"/>
    <col min="15849" max="15849" width="9.140625" style="1"/>
    <col min="15850" max="15850" width="11" style="1" bestFit="1" customWidth="1"/>
    <col min="15851" max="16037" width="9.140625" style="1"/>
    <col min="16038" max="16038" width="6.140625" style="1" customWidth="1"/>
    <col min="16039" max="16039" width="27.85546875" style="1" customWidth="1"/>
    <col min="16040" max="16041" width="0" style="1" hidden="1" customWidth="1"/>
    <col min="16042" max="16042" width="7.140625" style="1" customWidth="1"/>
    <col min="16043" max="16043" width="6" style="1" customWidth="1"/>
    <col min="16044" max="16044" width="10.5703125" style="1" customWidth="1"/>
    <col min="16045" max="16045" width="4.85546875" style="1" customWidth="1"/>
    <col min="16046" max="16049" width="0" style="1" hidden="1" customWidth="1"/>
    <col min="16050" max="16050" width="6.5703125" style="1" customWidth="1"/>
    <col min="16051" max="16051" width="6.140625" style="1" customWidth="1"/>
    <col min="16052" max="16052" width="10.5703125" style="1" customWidth="1"/>
    <col min="16053" max="16053" width="4.85546875" style="1" customWidth="1"/>
    <col min="16054" max="16055" width="0" style="1" hidden="1" customWidth="1"/>
    <col min="16056" max="16056" width="7.28515625" style="1" customWidth="1"/>
    <col min="16057" max="16057" width="9.42578125" style="1" bestFit="1" customWidth="1"/>
    <col min="16058" max="16058" width="10.42578125" style="1" customWidth="1"/>
    <col min="16059" max="16059" width="5.5703125" style="1" customWidth="1"/>
    <col min="16060" max="16060" width="0" style="1" hidden="1" customWidth="1"/>
    <col min="16061" max="16061" width="7.28515625" style="1" customWidth="1"/>
    <col min="16062" max="16062" width="6" style="1" customWidth="1"/>
    <col min="16063" max="16063" width="10.7109375" style="1" customWidth="1"/>
    <col min="16064" max="16064" width="5.5703125" style="1" customWidth="1"/>
    <col min="16065" max="16065" width="0" style="1" hidden="1" customWidth="1"/>
    <col min="16066" max="16066" width="7.28515625" style="1" customWidth="1"/>
    <col min="16067" max="16067" width="6.7109375" style="1" customWidth="1"/>
    <col min="16068" max="16068" width="10.7109375" style="1" customWidth="1"/>
    <col min="16069" max="16069" width="5.5703125" style="1" customWidth="1"/>
    <col min="16070" max="16070" width="0" style="1" hidden="1" customWidth="1"/>
    <col min="16071" max="16071" width="6.7109375" style="1" customWidth="1"/>
    <col min="16072" max="16072" width="6.42578125" style="1" customWidth="1"/>
    <col min="16073" max="16073" width="12.5703125" style="1" customWidth="1"/>
    <col min="16074" max="16074" width="6.140625" style="1" customWidth="1"/>
    <col min="16075" max="16075" width="0" style="1" hidden="1" customWidth="1"/>
    <col min="16076" max="16076" width="6.42578125" style="1" customWidth="1"/>
    <col min="16077" max="16077" width="6.28515625" style="1" customWidth="1"/>
    <col min="16078" max="16078" width="10.42578125" style="1" customWidth="1"/>
    <col min="16079" max="16079" width="6.5703125" style="1" customWidth="1"/>
    <col min="16080" max="16080" width="0" style="1" hidden="1" customWidth="1"/>
    <col min="16081" max="16082" width="7" style="1" customWidth="1"/>
    <col min="16083" max="16083" width="10.7109375" style="1" customWidth="1"/>
    <col min="16084" max="16084" width="5.85546875" style="1" customWidth="1"/>
    <col min="16085" max="16085" width="0" style="1" hidden="1" customWidth="1"/>
    <col min="16086" max="16086" width="6.42578125" style="1" customWidth="1"/>
    <col min="16087" max="16087" width="7.140625" style="1" customWidth="1"/>
    <col min="16088" max="16088" width="10.28515625" style="1" customWidth="1"/>
    <col min="16089" max="16089" width="5.5703125" style="1" customWidth="1"/>
    <col min="16090" max="16090" width="0" style="1" hidden="1" customWidth="1"/>
    <col min="16091" max="16091" width="6.42578125" style="1" customWidth="1"/>
    <col min="16092" max="16092" width="6.7109375" style="1" customWidth="1"/>
    <col min="16093" max="16093" width="10.28515625" style="1" customWidth="1"/>
    <col min="16094" max="16094" width="5.85546875" style="1" customWidth="1"/>
    <col min="16095" max="16095" width="0" style="1" hidden="1" customWidth="1"/>
    <col min="16096" max="16096" width="6.42578125" style="1" customWidth="1"/>
    <col min="16097" max="16097" width="6.7109375" style="1" customWidth="1"/>
    <col min="16098" max="16098" width="10.5703125" style="1" customWidth="1"/>
    <col min="16099" max="16099" width="6.140625" style="1" customWidth="1"/>
    <col min="16100" max="16100" width="0" style="1" hidden="1" customWidth="1"/>
    <col min="16101" max="16101" width="6" style="1" customWidth="1"/>
    <col min="16102" max="16102" width="7" style="1" customWidth="1"/>
    <col min="16103" max="16103" width="10.28515625" style="1" customWidth="1"/>
    <col min="16104" max="16104" width="6.5703125" style="1" customWidth="1"/>
    <col min="16105" max="16105" width="9.140625" style="1"/>
    <col min="16106" max="16106" width="11" style="1" bestFit="1" customWidth="1"/>
    <col min="16107" max="16384" width="9.140625" style="1"/>
  </cols>
  <sheetData>
    <row r="1" spans="1:23" ht="12.75" thickBot="1" x14ac:dyDescent="0.3"/>
    <row r="2" spans="1:23" s="2" customFormat="1" ht="19.5" thickBot="1" x14ac:dyDescent="0.3">
      <c r="A2" s="22"/>
      <c r="C2" s="1"/>
      <c r="E2" s="95" t="s">
        <v>12</v>
      </c>
      <c r="F2" s="95"/>
      <c r="G2" s="95"/>
      <c r="H2" s="31">
        <f>'Meta Geral'!G5*$I$2</f>
        <v>1608018.5601031675</v>
      </c>
      <c r="I2" s="32">
        <v>0.48</v>
      </c>
      <c r="J2" s="34"/>
      <c r="K2" s="102" t="s">
        <v>13</v>
      </c>
      <c r="L2" s="102"/>
      <c r="M2" s="103"/>
      <c r="N2" s="12" t="s">
        <v>53</v>
      </c>
      <c r="O2" s="40" t="str">
        <f>IFERROR(VLOOKUP(N2,Dados!C:F,4,0)," ")</f>
        <v>% de Fat</v>
      </c>
      <c r="P2" s="58" t="str">
        <f>IFERROR(VLOOKUP(N2,Dados!C:D,2,0)," ")</f>
        <v>Positivação</v>
      </c>
      <c r="Q2" s="38"/>
    </row>
    <row r="3" spans="1:23" ht="11.25" customHeight="1" x14ac:dyDescent="0.25">
      <c r="A3" s="23"/>
      <c r="B3" s="23"/>
      <c r="C3" s="1"/>
      <c r="D3" s="13"/>
      <c r="E3" s="99" t="s">
        <v>15</v>
      </c>
      <c r="F3" s="99"/>
      <c r="G3" s="99"/>
      <c r="H3" s="99"/>
      <c r="I3" s="100"/>
      <c r="J3" s="35"/>
      <c r="K3" s="104" t="s">
        <v>24</v>
      </c>
      <c r="L3" s="104"/>
      <c r="M3" s="104"/>
      <c r="N3" s="104"/>
      <c r="O3" s="105"/>
      <c r="P3" s="55" t="s">
        <v>57</v>
      </c>
    </row>
    <row r="4" spans="1:23" ht="11.25" customHeight="1" thickBot="1" x14ac:dyDescent="0.3">
      <c r="A4" s="21"/>
      <c r="B4" s="22"/>
      <c r="C4" s="1"/>
      <c r="E4" s="10"/>
      <c r="F4" s="3" t="s">
        <v>0</v>
      </c>
      <c r="G4" s="4" t="s">
        <v>1</v>
      </c>
      <c r="H4" s="4" t="s">
        <v>2</v>
      </c>
      <c r="I4" s="33" t="s">
        <v>3</v>
      </c>
      <c r="J4" s="36"/>
      <c r="L4" s="9" t="s">
        <v>0</v>
      </c>
      <c r="M4" s="4" t="s">
        <v>1</v>
      </c>
      <c r="N4" s="4" t="s">
        <v>2</v>
      </c>
      <c r="O4" s="5" t="s">
        <v>3</v>
      </c>
    </row>
    <row r="5" spans="1:23" ht="12.75" thickBot="1" x14ac:dyDescent="0.3">
      <c r="A5" s="17" t="s">
        <v>4</v>
      </c>
      <c r="B5" s="18" t="s">
        <v>5</v>
      </c>
      <c r="C5" s="19" t="s">
        <v>19</v>
      </c>
      <c r="D5" s="6"/>
      <c r="E5" s="11"/>
      <c r="F5" s="24">
        <f>SUM(F6:F60)</f>
        <v>266545.91999999998</v>
      </c>
      <c r="G5" s="25">
        <f>H5/F5</f>
        <v>6.0328012527941466</v>
      </c>
      <c r="H5" s="41">
        <f>SUM(H6:H60)</f>
        <v>1608018.5601031682</v>
      </c>
      <c r="I5" s="44">
        <f>SUM(I6:I60)</f>
        <v>0.99999999999999967</v>
      </c>
      <c r="J5" s="20"/>
      <c r="K5" s="72"/>
      <c r="L5" s="24">
        <f>SUM(L6:L60)</f>
        <v>0</v>
      </c>
      <c r="M5" s="25" t="e">
        <f>N5/L5</f>
        <v>#DIV/0!</v>
      </c>
      <c r="N5" s="41">
        <f>SUM(N6:N60)</f>
        <v>0</v>
      </c>
      <c r="O5" s="37">
        <f>SUM(O6:O60)</f>
        <v>0</v>
      </c>
      <c r="R5" s="50" t="s">
        <v>4</v>
      </c>
      <c r="S5" s="50" t="s">
        <v>53</v>
      </c>
      <c r="T5" s="50" t="s">
        <v>56</v>
      </c>
      <c r="U5" s="50" t="s">
        <v>58</v>
      </c>
      <c r="V5" s="50" t="s">
        <v>54</v>
      </c>
    </row>
    <row r="6" spans="1:23" ht="11.25" customHeight="1" x14ac:dyDescent="0.25">
      <c r="A6" s="42" t="s">
        <v>63</v>
      </c>
      <c r="B6" s="43" t="s">
        <v>64</v>
      </c>
      <c r="C6" s="16">
        <v>360</v>
      </c>
      <c r="D6" s="7"/>
      <c r="E6" s="8">
        <f t="shared" ref="E6" si="0">IFERROR(ROUNDUP(F6/$C6,0)*$C6,"0")</f>
        <v>47520</v>
      </c>
      <c r="F6" s="26">
        <f>'Meta Geral'!E6*$I$2</f>
        <v>47520</v>
      </c>
      <c r="G6" s="27">
        <f>'Meta Geral'!F6</f>
        <v>3.06</v>
      </c>
      <c r="H6" s="27">
        <f t="shared" ref="H6" si="1">F6*G6</f>
        <v>145411.20000000001</v>
      </c>
      <c r="I6" s="28">
        <f>IFERROR(H6/$H$5,"-")</f>
        <v>9.042880698508271E-2</v>
      </c>
      <c r="J6" s="14"/>
      <c r="K6" s="8" t="str">
        <f t="shared" ref="K6" si="2">IFERROR(ROUNDUP(L6/C6,0)*C6,"0")</f>
        <v>0</v>
      </c>
      <c r="L6" s="61" t="str">
        <f t="shared" ref="L6" si="3">IFERROR((F6*$O$2),"-")</f>
        <v>-</v>
      </c>
      <c r="M6" s="27">
        <f t="shared" ref="M6" si="4">G6</f>
        <v>3.06</v>
      </c>
      <c r="N6" s="60" t="str">
        <f>IFERROR((L6*M6),"-")</f>
        <v>-</v>
      </c>
      <c r="O6" s="28" t="str">
        <f>IFERROR(N6/$N$5,"-")</f>
        <v>-</v>
      </c>
      <c r="R6" s="52">
        <v>231</v>
      </c>
      <c r="S6" s="1" t="s">
        <v>101</v>
      </c>
      <c r="T6" s="56">
        <v>0.08</v>
      </c>
      <c r="U6" s="62">
        <f t="shared" ref="U6:U11" si="5">T6*$H$2</f>
        <v>128641.4848082534</v>
      </c>
      <c r="V6" s="1">
        <v>5</v>
      </c>
      <c r="W6" s="56"/>
    </row>
    <row r="7" spans="1:23" ht="11.25" customHeight="1" x14ac:dyDescent="0.25">
      <c r="A7" s="42" t="s">
        <v>65</v>
      </c>
      <c r="B7" s="43" t="s">
        <v>66</v>
      </c>
      <c r="C7" s="16">
        <v>72</v>
      </c>
      <c r="D7" s="7"/>
      <c r="E7" s="8">
        <f t="shared" ref="E7:E60" si="6">IFERROR(ROUNDUP(F7/$C7,0)*$C7,"0")</f>
        <v>31680</v>
      </c>
      <c r="F7" s="26">
        <f>'Meta Geral'!E7*$I$2</f>
        <v>31656.959999999999</v>
      </c>
      <c r="G7" s="27">
        <f>'Meta Geral'!F7</f>
        <v>8.68</v>
      </c>
      <c r="H7" s="27">
        <f t="shared" ref="H7:H60" si="7">F7*G7</f>
        <v>274782.41279999999</v>
      </c>
      <c r="I7" s="28">
        <f t="shared" ref="I7:I60" si="8">IFERROR(H7/$H$5,"-")</f>
        <v>0.17088261268723809</v>
      </c>
      <c r="J7" s="14"/>
      <c r="K7" s="8" t="str">
        <f t="shared" ref="K7:K60" si="9">IFERROR(ROUNDUP(L7/C7,0)*C7,"0")</f>
        <v>0</v>
      </c>
      <c r="L7" s="61" t="str">
        <f t="shared" ref="L7:L60" si="10">IFERROR((F7*$O$2),"-")</f>
        <v>-</v>
      </c>
      <c r="M7" s="27">
        <f t="shared" ref="M7:M60" si="11">G7</f>
        <v>8.68</v>
      </c>
      <c r="N7" s="60" t="str">
        <f t="shared" ref="N7:N60" si="12">IFERROR((L7*M7),"-")</f>
        <v>-</v>
      </c>
      <c r="O7" s="28" t="str">
        <f t="shared" ref="O7:O60" si="13">IFERROR(N7/$N$5,"-")</f>
        <v>-</v>
      </c>
      <c r="R7" s="52">
        <v>216</v>
      </c>
      <c r="S7" s="1" t="s">
        <v>102</v>
      </c>
      <c r="T7" s="56">
        <v>0.04</v>
      </c>
      <c r="U7" s="62">
        <f t="shared" si="5"/>
        <v>64320.7424041267</v>
      </c>
      <c r="V7" s="1">
        <v>5</v>
      </c>
      <c r="W7" s="56"/>
    </row>
    <row r="8" spans="1:23" ht="11.25" customHeight="1" x14ac:dyDescent="0.25">
      <c r="A8" s="42" t="s">
        <v>67</v>
      </c>
      <c r="B8" s="43" t="s">
        <v>68</v>
      </c>
      <c r="C8" s="16">
        <v>48</v>
      </c>
      <c r="D8" s="7"/>
      <c r="E8" s="8">
        <f t="shared" si="6"/>
        <v>42240</v>
      </c>
      <c r="F8" s="26">
        <f>'Meta Geral'!E8*$I$2</f>
        <v>42232.32</v>
      </c>
      <c r="G8" s="27">
        <f>'Meta Geral'!F8</f>
        <v>11.31</v>
      </c>
      <c r="H8" s="27">
        <f t="shared" si="7"/>
        <v>477647.5392</v>
      </c>
      <c r="I8" s="28">
        <f t="shared" si="8"/>
        <v>0.29704106099954142</v>
      </c>
      <c r="J8" s="14"/>
      <c r="K8" s="8" t="str">
        <f t="shared" si="9"/>
        <v>0</v>
      </c>
      <c r="L8" s="61" t="str">
        <f t="shared" si="10"/>
        <v>-</v>
      </c>
      <c r="M8" s="27">
        <f t="shared" si="11"/>
        <v>11.31</v>
      </c>
      <c r="N8" s="60" t="str">
        <f t="shared" si="12"/>
        <v>-</v>
      </c>
      <c r="O8" s="28" t="str">
        <f t="shared" si="13"/>
        <v>-</v>
      </c>
      <c r="R8" s="52">
        <v>251</v>
      </c>
      <c r="S8" s="1" t="s">
        <v>103</v>
      </c>
      <c r="T8" s="56">
        <v>0.04</v>
      </c>
      <c r="U8" s="62">
        <f t="shared" si="5"/>
        <v>64320.7424041267</v>
      </c>
      <c r="V8" s="1">
        <v>3</v>
      </c>
      <c r="W8" s="56"/>
    </row>
    <row r="9" spans="1:23" ht="11.25" customHeight="1" x14ac:dyDescent="0.25">
      <c r="A9" s="46" t="s">
        <v>18</v>
      </c>
      <c r="B9" s="43" t="s">
        <v>6</v>
      </c>
      <c r="C9" s="16">
        <v>48</v>
      </c>
      <c r="D9" s="7"/>
      <c r="E9" s="8">
        <f t="shared" si="6"/>
        <v>9600</v>
      </c>
      <c r="F9" s="26">
        <f>'Meta Geral'!E9*$I$2</f>
        <v>9600</v>
      </c>
      <c r="G9" s="27">
        <f>'Meta Geral'!F9</f>
        <v>9</v>
      </c>
      <c r="H9" s="27">
        <f t="shared" si="7"/>
        <v>86400</v>
      </c>
      <c r="I9" s="28">
        <f t="shared" si="8"/>
        <v>5.3730723104624296E-2</v>
      </c>
      <c r="J9" s="14"/>
      <c r="K9" s="8" t="str">
        <f t="shared" si="9"/>
        <v>0</v>
      </c>
      <c r="L9" s="61" t="str">
        <f t="shared" si="10"/>
        <v>-</v>
      </c>
      <c r="M9" s="27">
        <f t="shared" si="11"/>
        <v>9</v>
      </c>
      <c r="N9" s="60" t="str">
        <f t="shared" si="12"/>
        <v>-</v>
      </c>
      <c r="O9" s="28" t="str">
        <f t="shared" si="13"/>
        <v>-</v>
      </c>
      <c r="R9" s="52">
        <v>400</v>
      </c>
      <c r="S9" s="1" t="s">
        <v>104</v>
      </c>
      <c r="T9" s="56">
        <v>0.09</v>
      </c>
      <c r="U9" s="62">
        <f t="shared" si="5"/>
        <v>144721.67040928509</v>
      </c>
      <c r="V9" s="1">
        <v>11</v>
      </c>
      <c r="W9" s="56"/>
    </row>
    <row r="10" spans="1:23" ht="11.25" customHeight="1" x14ac:dyDescent="0.25">
      <c r="A10" s="47" t="s">
        <v>23</v>
      </c>
      <c r="B10" s="43" t="s">
        <v>25</v>
      </c>
      <c r="C10" s="16">
        <v>100</v>
      </c>
      <c r="D10" s="7"/>
      <c r="E10" s="8">
        <f t="shared" si="6"/>
        <v>26900</v>
      </c>
      <c r="F10" s="26">
        <f>'Meta Geral'!E10*$I$2</f>
        <v>26880</v>
      </c>
      <c r="G10" s="27">
        <f>'Meta Geral'!F10</f>
        <v>2.9</v>
      </c>
      <c r="H10" s="27">
        <f t="shared" si="7"/>
        <v>77952</v>
      </c>
      <c r="I10" s="28">
        <f t="shared" si="8"/>
        <v>4.8477052401061038E-2</v>
      </c>
      <c r="J10" s="14"/>
      <c r="K10" s="8" t="str">
        <f t="shared" si="9"/>
        <v>0</v>
      </c>
      <c r="L10" s="61" t="str">
        <f t="shared" si="10"/>
        <v>-</v>
      </c>
      <c r="M10" s="27">
        <f t="shared" si="11"/>
        <v>2.9</v>
      </c>
      <c r="N10" s="60" t="str">
        <f t="shared" si="12"/>
        <v>-</v>
      </c>
      <c r="O10" s="28" t="str">
        <f t="shared" si="13"/>
        <v>-</v>
      </c>
      <c r="R10" s="51" t="s">
        <v>62</v>
      </c>
      <c r="S10" s="1" t="s">
        <v>105</v>
      </c>
      <c r="T10" s="56">
        <v>0.21</v>
      </c>
      <c r="U10" s="62">
        <f t="shared" si="5"/>
        <v>337683.89762166515</v>
      </c>
      <c r="V10" s="1">
        <v>6</v>
      </c>
      <c r="W10" s="56"/>
    </row>
    <row r="11" spans="1:23" ht="11.25" customHeight="1" x14ac:dyDescent="0.25">
      <c r="A11" s="47" t="s">
        <v>29</v>
      </c>
      <c r="B11" s="43" t="s">
        <v>30</v>
      </c>
      <c r="C11" s="16">
        <v>100</v>
      </c>
      <c r="D11" s="7"/>
      <c r="E11" s="8">
        <f t="shared" si="6"/>
        <v>9600</v>
      </c>
      <c r="F11" s="26">
        <f>'Meta Geral'!E11*$I$2</f>
        <v>9600</v>
      </c>
      <c r="G11" s="27">
        <f>'Meta Geral'!F11</f>
        <v>2.9</v>
      </c>
      <c r="H11" s="27">
        <f t="shared" si="7"/>
        <v>27840</v>
      </c>
      <c r="I11" s="28">
        <f t="shared" si="8"/>
        <v>1.7313233000378941E-2</v>
      </c>
      <c r="J11" s="14"/>
      <c r="K11" s="8" t="str">
        <f t="shared" si="9"/>
        <v>0</v>
      </c>
      <c r="L11" s="61" t="str">
        <f t="shared" si="10"/>
        <v>-</v>
      </c>
      <c r="M11" s="27">
        <f t="shared" si="11"/>
        <v>2.9</v>
      </c>
      <c r="N11" s="60" t="str">
        <f t="shared" si="12"/>
        <v>-</v>
      </c>
      <c r="O11" s="28" t="str">
        <f t="shared" si="13"/>
        <v>-</v>
      </c>
      <c r="R11" s="52">
        <v>257</v>
      </c>
      <c r="S11" s="1" t="s">
        <v>112</v>
      </c>
      <c r="T11" s="56">
        <v>0.35</v>
      </c>
      <c r="U11" s="62">
        <f t="shared" si="5"/>
        <v>562806.49603610858</v>
      </c>
      <c r="V11" s="1">
        <v>13</v>
      </c>
      <c r="W11" s="56"/>
    </row>
    <row r="12" spans="1:23" x14ac:dyDescent="0.15">
      <c r="A12" s="42" t="s">
        <v>124</v>
      </c>
      <c r="B12" s="45" t="s">
        <v>125</v>
      </c>
      <c r="C12" s="16">
        <v>36</v>
      </c>
      <c r="E12" s="8">
        <f t="shared" si="6"/>
        <v>612</v>
      </c>
      <c r="F12" s="26">
        <f>'Meta Geral'!E12*$I$2</f>
        <v>587.52</v>
      </c>
      <c r="G12" s="27">
        <f>'Meta Geral'!F12</f>
        <v>7.2</v>
      </c>
      <c r="H12" s="27">
        <f t="shared" si="7"/>
        <v>4230.1440000000002</v>
      </c>
      <c r="I12" s="28">
        <f t="shared" si="8"/>
        <v>2.6306562032024057E-3</v>
      </c>
      <c r="J12" s="14"/>
      <c r="K12" s="8" t="str">
        <f t="shared" si="9"/>
        <v>0</v>
      </c>
      <c r="L12" s="61" t="str">
        <f t="shared" si="10"/>
        <v>-</v>
      </c>
      <c r="M12" s="27">
        <f t="shared" si="11"/>
        <v>7.2</v>
      </c>
      <c r="N12" s="60" t="str">
        <f t="shared" si="12"/>
        <v>-</v>
      </c>
      <c r="O12" s="28" t="str">
        <f t="shared" si="13"/>
        <v>-</v>
      </c>
      <c r="R12" s="52">
        <v>225</v>
      </c>
      <c r="S12" s="1" t="s">
        <v>106</v>
      </c>
      <c r="T12" s="56">
        <v>7.0000000000000007E-2</v>
      </c>
      <c r="U12" s="62">
        <f t="shared" ref="U12:U13" si="14">T12*$H$2</f>
        <v>112561.29920722175</v>
      </c>
      <c r="V12" s="1">
        <v>3</v>
      </c>
      <c r="W12" s="56"/>
    </row>
    <row r="13" spans="1:23" x14ac:dyDescent="0.25">
      <c r="A13" s="42" t="s">
        <v>33</v>
      </c>
      <c r="B13" s="43" t="s">
        <v>34</v>
      </c>
      <c r="C13" s="16">
        <v>360</v>
      </c>
      <c r="E13" s="8">
        <f t="shared" si="6"/>
        <v>2880</v>
      </c>
      <c r="F13" s="26">
        <f>'Meta Geral'!E13*$I$2</f>
        <v>2592</v>
      </c>
      <c r="G13" s="27">
        <f>'Meta Geral'!F13</f>
        <v>3.6248969781023996</v>
      </c>
      <c r="H13" s="27">
        <f t="shared" si="7"/>
        <v>9395.7329672414198</v>
      </c>
      <c r="I13" s="28">
        <f t="shared" si="8"/>
        <v>5.8430500743962823E-3</v>
      </c>
      <c r="J13" s="14"/>
      <c r="K13" s="8" t="str">
        <f t="shared" si="9"/>
        <v>0</v>
      </c>
      <c r="L13" s="61" t="str">
        <f t="shared" si="10"/>
        <v>-</v>
      </c>
      <c r="M13" s="27">
        <f t="shared" si="11"/>
        <v>3.6248969781023996</v>
      </c>
      <c r="N13" s="60" t="str">
        <f t="shared" si="12"/>
        <v>-</v>
      </c>
      <c r="O13" s="28" t="str">
        <f t="shared" si="13"/>
        <v>-</v>
      </c>
      <c r="R13" s="52">
        <v>227</v>
      </c>
      <c r="S13" s="1" t="s">
        <v>107</v>
      </c>
      <c r="T13" s="56">
        <v>0.12</v>
      </c>
      <c r="U13" s="62">
        <f t="shared" si="14"/>
        <v>192962.22721238009</v>
      </c>
      <c r="V13" s="1">
        <v>9</v>
      </c>
      <c r="W13" s="56"/>
    </row>
    <row r="14" spans="1:23" x14ac:dyDescent="0.25">
      <c r="A14" s="42" t="s">
        <v>59</v>
      </c>
      <c r="B14" s="43" t="s">
        <v>60</v>
      </c>
      <c r="C14" s="16">
        <v>30</v>
      </c>
      <c r="E14" s="8">
        <f t="shared" si="6"/>
        <v>150</v>
      </c>
      <c r="F14" s="26">
        <f>'Meta Geral'!E14*$I$2</f>
        <v>144</v>
      </c>
      <c r="G14" s="27">
        <f>'Meta Geral'!F14</f>
        <v>19.988849599487999</v>
      </c>
      <c r="H14" s="27">
        <f t="shared" si="7"/>
        <v>2878.3943423262717</v>
      </c>
      <c r="I14" s="28">
        <f t="shared" si="8"/>
        <v>1.7900255716834499E-3</v>
      </c>
      <c r="J14" s="14"/>
      <c r="K14" s="8" t="str">
        <f t="shared" si="9"/>
        <v>0</v>
      </c>
      <c r="L14" s="61" t="str">
        <f t="shared" si="10"/>
        <v>-</v>
      </c>
      <c r="M14" s="27">
        <f t="shared" si="11"/>
        <v>19.988849599487999</v>
      </c>
      <c r="N14" s="60" t="str">
        <f t="shared" si="12"/>
        <v>-</v>
      </c>
      <c r="O14" s="28" t="str">
        <f t="shared" si="13"/>
        <v>-</v>
      </c>
      <c r="W14" s="56"/>
    </row>
    <row r="15" spans="1:23" ht="11.25" customHeight="1" x14ac:dyDescent="0.25">
      <c r="A15" s="42" t="s">
        <v>35</v>
      </c>
      <c r="B15" s="43" t="s">
        <v>36</v>
      </c>
      <c r="C15" s="16">
        <v>360</v>
      </c>
      <c r="D15" s="7"/>
      <c r="E15" s="8">
        <f t="shared" si="6"/>
        <v>2880</v>
      </c>
      <c r="F15" s="26">
        <f>'Meta Geral'!E15*$I$2</f>
        <v>2592</v>
      </c>
      <c r="G15" s="27">
        <f>'Meta Geral'!F15</f>
        <v>2.88</v>
      </c>
      <c r="H15" s="27">
        <f t="shared" si="7"/>
        <v>7464.96</v>
      </c>
      <c r="I15" s="28">
        <f t="shared" si="8"/>
        <v>4.6423344762395397E-3</v>
      </c>
      <c r="J15" s="14"/>
      <c r="K15" s="8" t="str">
        <f t="shared" si="9"/>
        <v>0</v>
      </c>
      <c r="L15" s="61" t="str">
        <f t="shared" si="10"/>
        <v>-</v>
      </c>
      <c r="M15" s="27">
        <f t="shared" si="11"/>
        <v>2.88</v>
      </c>
      <c r="N15" s="60" t="str">
        <f t="shared" si="12"/>
        <v>-</v>
      </c>
      <c r="O15" s="28" t="str">
        <f t="shared" si="13"/>
        <v>-</v>
      </c>
      <c r="T15" s="67">
        <f>SUM(T6:T13)</f>
        <v>0.99999999999999989</v>
      </c>
      <c r="U15" s="63">
        <f>SUM(U6:U13)</f>
        <v>1608018.5601031675</v>
      </c>
      <c r="V15" s="64">
        <f>SUM(V6:V13)</f>
        <v>55</v>
      </c>
    </row>
    <row r="16" spans="1:23" ht="11.25" customHeight="1" x14ac:dyDescent="0.15">
      <c r="A16" s="46" t="s">
        <v>51</v>
      </c>
      <c r="B16" s="48" t="s">
        <v>52</v>
      </c>
      <c r="C16" s="49">
        <v>120</v>
      </c>
      <c r="D16" s="7"/>
      <c r="E16" s="8">
        <f t="shared" si="6"/>
        <v>12000</v>
      </c>
      <c r="F16" s="26">
        <f>'Meta Geral'!E16*$I$2</f>
        <v>12000</v>
      </c>
      <c r="G16" s="27">
        <f>'Meta Geral'!F16</f>
        <v>6.5</v>
      </c>
      <c r="H16" s="27">
        <f t="shared" si="7"/>
        <v>78000</v>
      </c>
      <c r="I16" s="28">
        <f t="shared" si="8"/>
        <v>4.8506902802785828E-2</v>
      </c>
      <c r="J16" s="14"/>
      <c r="K16" s="8" t="str">
        <f t="shared" si="9"/>
        <v>0</v>
      </c>
      <c r="L16" s="61" t="str">
        <f t="shared" si="10"/>
        <v>-</v>
      </c>
      <c r="M16" s="27">
        <f t="shared" si="11"/>
        <v>6.5</v>
      </c>
      <c r="N16" s="60" t="str">
        <f t="shared" si="12"/>
        <v>-</v>
      </c>
      <c r="O16" s="28" t="str">
        <f t="shared" si="13"/>
        <v>-</v>
      </c>
    </row>
    <row r="17" spans="1:15" ht="11.25" customHeight="1" x14ac:dyDescent="0.25">
      <c r="A17" s="46" t="s">
        <v>10</v>
      </c>
      <c r="B17" s="43" t="s">
        <v>21</v>
      </c>
      <c r="C17" s="16">
        <v>48</v>
      </c>
      <c r="D17" s="7"/>
      <c r="E17" s="8">
        <f t="shared" si="6"/>
        <v>528</v>
      </c>
      <c r="F17" s="26">
        <f>'Meta Geral'!E17*$I$2</f>
        <v>483.84</v>
      </c>
      <c r="G17" s="27">
        <f>'Meta Geral'!F17</f>
        <v>2.5</v>
      </c>
      <c r="H17" s="27">
        <f t="shared" si="7"/>
        <v>1209.5999999999999</v>
      </c>
      <c r="I17" s="28">
        <f t="shared" si="8"/>
        <v>7.5223012346474017E-4</v>
      </c>
      <c r="J17" s="14"/>
      <c r="K17" s="8" t="str">
        <f t="shared" si="9"/>
        <v>0</v>
      </c>
      <c r="L17" s="61" t="str">
        <f t="shared" si="10"/>
        <v>-</v>
      </c>
      <c r="M17" s="27">
        <f t="shared" si="11"/>
        <v>2.5</v>
      </c>
      <c r="N17" s="60" t="str">
        <f t="shared" si="12"/>
        <v>-</v>
      </c>
      <c r="O17" s="28" t="str">
        <f t="shared" si="13"/>
        <v>-</v>
      </c>
    </row>
    <row r="18" spans="1:15" ht="11.25" customHeight="1" x14ac:dyDescent="0.25">
      <c r="A18" s="46" t="s">
        <v>108</v>
      </c>
      <c r="B18" s="43" t="s">
        <v>113</v>
      </c>
      <c r="C18" s="16">
        <v>48</v>
      </c>
      <c r="D18" s="7"/>
      <c r="E18" s="8">
        <f t="shared" si="6"/>
        <v>720</v>
      </c>
      <c r="F18" s="26">
        <f>'Meta Geral'!E18*$I$2</f>
        <v>691.19999999999993</v>
      </c>
      <c r="G18" s="27">
        <f>'Meta Geral'!F18</f>
        <v>4.1500000000000004</v>
      </c>
      <c r="H18" s="27">
        <f t="shared" si="7"/>
        <v>2868.48</v>
      </c>
      <c r="I18" s="28">
        <f t="shared" si="8"/>
        <v>1.7838600070735268E-3</v>
      </c>
      <c r="J18" s="14"/>
      <c r="K18" s="8" t="str">
        <f t="shared" si="9"/>
        <v>0</v>
      </c>
      <c r="L18" s="61" t="str">
        <f t="shared" si="10"/>
        <v>-</v>
      </c>
      <c r="M18" s="27">
        <f t="shared" si="11"/>
        <v>4.1500000000000004</v>
      </c>
      <c r="N18" s="60" t="str">
        <f t="shared" si="12"/>
        <v>-</v>
      </c>
      <c r="O18" s="28" t="str">
        <f t="shared" si="13"/>
        <v>-</v>
      </c>
    </row>
    <row r="19" spans="1:15" ht="11.25" customHeight="1" x14ac:dyDescent="0.25">
      <c r="A19" s="46" t="s">
        <v>110</v>
      </c>
      <c r="B19" s="43" t="s">
        <v>114</v>
      </c>
      <c r="C19" s="16">
        <v>48</v>
      </c>
      <c r="D19" s="7"/>
      <c r="E19" s="8">
        <f t="shared" si="6"/>
        <v>720</v>
      </c>
      <c r="F19" s="26">
        <f>'Meta Geral'!E19*$I$2</f>
        <v>691.19999999999993</v>
      </c>
      <c r="G19" s="27">
        <f>'Meta Geral'!F19</f>
        <v>4.1500000000000004</v>
      </c>
      <c r="H19" s="27">
        <f t="shared" si="7"/>
        <v>2868.48</v>
      </c>
      <c r="I19" s="28">
        <f t="shared" si="8"/>
        <v>1.7838600070735268E-3</v>
      </c>
      <c r="J19" s="14"/>
      <c r="K19" s="8" t="str">
        <f t="shared" si="9"/>
        <v>0</v>
      </c>
      <c r="L19" s="61" t="str">
        <f t="shared" si="10"/>
        <v>-</v>
      </c>
      <c r="M19" s="27">
        <f t="shared" si="11"/>
        <v>4.1500000000000004</v>
      </c>
      <c r="N19" s="60" t="str">
        <f t="shared" si="12"/>
        <v>-</v>
      </c>
      <c r="O19" s="28" t="str">
        <f t="shared" si="13"/>
        <v>-</v>
      </c>
    </row>
    <row r="20" spans="1:15" ht="11.25" customHeight="1" x14ac:dyDescent="0.25">
      <c r="A20" s="42" t="s">
        <v>109</v>
      </c>
      <c r="B20" s="43" t="s">
        <v>115</v>
      </c>
      <c r="C20" s="16">
        <v>48</v>
      </c>
      <c r="D20" s="7"/>
      <c r="E20" s="8">
        <f t="shared" si="6"/>
        <v>720</v>
      </c>
      <c r="F20" s="26">
        <f>'Meta Geral'!E20*$I$2</f>
        <v>691.19999999999993</v>
      </c>
      <c r="G20" s="27">
        <f>'Meta Geral'!F20</f>
        <v>4.1500000000000004</v>
      </c>
      <c r="H20" s="27">
        <f t="shared" si="7"/>
        <v>2868.48</v>
      </c>
      <c r="I20" s="28">
        <f t="shared" si="8"/>
        <v>1.7838600070735268E-3</v>
      </c>
      <c r="J20" s="14"/>
      <c r="K20" s="8" t="str">
        <f t="shared" si="9"/>
        <v>0</v>
      </c>
      <c r="L20" s="61" t="str">
        <f t="shared" si="10"/>
        <v>-</v>
      </c>
      <c r="M20" s="27">
        <f t="shared" si="11"/>
        <v>4.1500000000000004</v>
      </c>
      <c r="N20" s="60" t="str">
        <f t="shared" si="12"/>
        <v>-</v>
      </c>
      <c r="O20" s="28" t="str">
        <f t="shared" si="13"/>
        <v>-</v>
      </c>
    </row>
    <row r="21" spans="1:15" ht="11.25" customHeight="1" x14ac:dyDescent="0.25">
      <c r="A21" s="42" t="s">
        <v>111</v>
      </c>
      <c r="B21" s="43" t="s">
        <v>116</v>
      </c>
      <c r="C21" s="16">
        <v>48</v>
      </c>
      <c r="D21" s="7"/>
      <c r="E21" s="8">
        <f t="shared" si="6"/>
        <v>816</v>
      </c>
      <c r="F21" s="26">
        <f>'Meta Geral'!E21*$I$2</f>
        <v>806.4</v>
      </c>
      <c r="G21" s="27">
        <f>'Meta Geral'!F21</f>
        <v>4.1500000000000004</v>
      </c>
      <c r="H21" s="27">
        <f t="shared" si="7"/>
        <v>3346.5600000000004</v>
      </c>
      <c r="I21" s="28">
        <f t="shared" si="8"/>
        <v>2.081170008252448E-3</v>
      </c>
      <c r="J21" s="14"/>
      <c r="K21" s="8" t="str">
        <f t="shared" si="9"/>
        <v>0</v>
      </c>
      <c r="L21" s="61" t="str">
        <f t="shared" si="10"/>
        <v>-</v>
      </c>
      <c r="M21" s="27">
        <f t="shared" si="11"/>
        <v>4.1500000000000004</v>
      </c>
      <c r="N21" s="60" t="str">
        <f t="shared" si="12"/>
        <v>-</v>
      </c>
      <c r="O21" s="28" t="str">
        <f t="shared" si="13"/>
        <v>-</v>
      </c>
    </row>
    <row r="22" spans="1:15" ht="11.25" customHeight="1" x14ac:dyDescent="0.25">
      <c r="A22" s="46" t="s">
        <v>17</v>
      </c>
      <c r="B22" s="43" t="s">
        <v>22</v>
      </c>
      <c r="C22" s="16">
        <v>48</v>
      </c>
      <c r="D22" s="7"/>
      <c r="E22" s="8">
        <f t="shared" si="6"/>
        <v>528</v>
      </c>
      <c r="F22" s="26">
        <f>'Meta Geral'!E22*$I$2</f>
        <v>483.84</v>
      </c>
      <c r="G22" s="27">
        <f>'Meta Geral'!F22</f>
        <v>6.65</v>
      </c>
      <c r="H22" s="27">
        <f t="shared" si="7"/>
        <v>3217.5360000000001</v>
      </c>
      <c r="I22" s="28">
        <f t="shared" si="8"/>
        <v>2.0009321284162091E-3</v>
      </c>
      <c r="J22" s="14"/>
      <c r="K22" s="8" t="str">
        <f t="shared" si="9"/>
        <v>0</v>
      </c>
      <c r="L22" s="61" t="str">
        <f t="shared" si="10"/>
        <v>-</v>
      </c>
      <c r="M22" s="27">
        <f t="shared" si="11"/>
        <v>6.65</v>
      </c>
      <c r="N22" s="60" t="str">
        <f t="shared" si="12"/>
        <v>-</v>
      </c>
      <c r="O22" s="28" t="str">
        <f t="shared" si="13"/>
        <v>-</v>
      </c>
    </row>
    <row r="23" spans="1:15" x14ac:dyDescent="0.25">
      <c r="A23" s="46" t="s">
        <v>8</v>
      </c>
      <c r="B23" s="43" t="s">
        <v>26</v>
      </c>
      <c r="C23" s="16">
        <v>48</v>
      </c>
      <c r="E23" s="8">
        <f t="shared" si="6"/>
        <v>528</v>
      </c>
      <c r="F23" s="26">
        <f>'Meta Geral'!E23*$I$2</f>
        <v>483.84</v>
      </c>
      <c r="G23" s="27">
        <f>'Meta Geral'!F23</f>
        <v>2.5</v>
      </c>
      <c r="H23" s="27">
        <f t="shared" si="7"/>
        <v>1209.5999999999999</v>
      </c>
      <c r="I23" s="28">
        <f t="shared" si="8"/>
        <v>7.5223012346474017E-4</v>
      </c>
      <c r="J23" s="14"/>
      <c r="K23" s="8" t="str">
        <f t="shared" si="9"/>
        <v>0</v>
      </c>
      <c r="L23" s="61" t="str">
        <f t="shared" si="10"/>
        <v>-</v>
      </c>
      <c r="M23" s="27">
        <f t="shared" si="11"/>
        <v>2.5</v>
      </c>
      <c r="N23" s="60" t="str">
        <f t="shared" si="12"/>
        <v>-</v>
      </c>
      <c r="O23" s="28" t="str">
        <f t="shared" si="13"/>
        <v>-</v>
      </c>
    </row>
    <row r="24" spans="1:15" ht="11.25" customHeight="1" x14ac:dyDescent="0.25">
      <c r="A24" s="42" t="s">
        <v>9</v>
      </c>
      <c r="B24" s="43" t="s">
        <v>20</v>
      </c>
      <c r="C24" s="16">
        <v>120</v>
      </c>
      <c r="D24" s="7"/>
      <c r="E24" s="8">
        <f t="shared" si="6"/>
        <v>1440</v>
      </c>
      <c r="F24" s="26">
        <f>'Meta Geral'!E24*$I$2</f>
        <v>1440</v>
      </c>
      <c r="G24" s="27">
        <f>'Meta Geral'!F24</f>
        <v>4.1989147200000003</v>
      </c>
      <c r="H24" s="27">
        <f t="shared" si="7"/>
        <v>6046.4371968000005</v>
      </c>
      <c r="I24" s="28">
        <f t="shared" si="8"/>
        <v>3.760178736004185E-3</v>
      </c>
      <c r="J24" s="14"/>
      <c r="K24" s="8" t="str">
        <f t="shared" si="9"/>
        <v>0</v>
      </c>
      <c r="L24" s="61" t="str">
        <f t="shared" si="10"/>
        <v>-</v>
      </c>
      <c r="M24" s="27">
        <f t="shared" si="11"/>
        <v>4.1989147200000003</v>
      </c>
      <c r="N24" s="60" t="str">
        <f t="shared" si="12"/>
        <v>-</v>
      </c>
      <c r="O24" s="28" t="str">
        <f t="shared" si="13"/>
        <v>-</v>
      </c>
    </row>
    <row r="25" spans="1:15" ht="11.25" customHeight="1" x14ac:dyDescent="0.25">
      <c r="A25" s="46" t="s">
        <v>7</v>
      </c>
      <c r="B25" s="43" t="s">
        <v>27</v>
      </c>
      <c r="C25" s="16">
        <v>120</v>
      </c>
      <c r="D25" s="7"/>
      <c r="E25" s="8">
        <f t="shared" si="6"/>
        <v>1440</v>
      </c>
      <c r="F25" s="26">
        <f>'Meta Geral'!E25*$I$2</f>
        <v>1440</v>
      </c>
      <c r="G25" s="27">
        <f>'Meta Geral'!F25</f>
        <v>4.1989147200000003</v>
      </c>
      <c r="H25" s="27">
        <f t="shared" si="7"/>
        <v>6046.4371968000005</v>
      </c>
      <c r="I25" s="28">
        <f t="shared" si="8"/>
        <v>3.760178736004185E-3</v>
      </c>
      <c r="J25" s="14"/>
      <c r="K25" s="8" t="str">
        <f t="shared" si="9"/>
        <v>0</v>
      </c>
      <c r="L25" s="61" t="str">
        <f t="shared" si="10"/>
        <v>-</v>
      </c>
      <c r="M25" s="27">
        <f t="shared" si="11"/>
        <v>4.1989147200000003</v>
      </c>
      <c r="N25" s="60" t="str">
        <f t="shared" si="12"/>
        <v>-</v>
      </c>
      <c r="O25" s="28" t="str">
        <f t="shared" si="13"/>
        <v>-</v>
      </c>
    </row>
    <row r="26" spans="1:15" ht="11.25" customHeight="1" x14ac:dyDescent="0.25">
      <c r="A26" s="46" t="s">
        <v>132</v>
      </c>
      <c r="B26" s="43" t="s">
        <v>133</v>
      </c>
      <c r="C26" s="16">
        <v>48</v>
      </c>
      <c r="D26" s="7"/>
      <c r="E26" s="8">
        <f t="shared" si="6"/>
        <v>576</v>
      </c>
      <c r="F26" s="26">
        <f>'Meta Geral'!E26*$I$2</f>
        <v>576</v>
      </c>
      <c r="G26" s="27">
        <f>'Meta Geral'!F26</f>
        <v>6</v>
      </c>
      <c r="H26" s="27">
        <f t="shared" si="7"/>
        <v>3456</v>
      </c>
      <c r="I26" s="28">
        <f t="shared" si="8"/>
        <v>2.149228924184972E-3</v>
      </c>
      <c r="J26" s="14"/>
      <c r="K26" s="8" t="str">
        <f t="shared" si="9"/>
        <v>0</v>
      </c>
      <c r="L26" s="61" t="str">
        <f t="shared" si="10"/>
        <v>-</v>
      </c>
      <c r="M26" s="27">
        <f t="shared" si="11"/>
        <v>6</v>
      </c>
      <c r="N26" s="60" t="str">
        <f t="shared" si="12"/>
        <v>-</v>
      </c>
      <c r="O26" s="28" t="str">
        <f t="shared" si="13"/>
        <v>-</v>
      </c>
    </row>
    <row r="27" spans="1:15" x14ac:dyDescent="0.25">
      <c r="A27" s="46" t="s">
        <v>134</v>
      </c>
      <c r="B27" s="43" t="s">
        <v>135</v>
      </c>
      <c r="C27" s="16">
        <v>48</v>
      </c>
      <c r="E27" s="8">
        <f t="shared" si="6"/>
        <v>576</v>
      </c>
      <c r="F27" s="26">
        <f>'Meta Geral'!E27*$I$2</f>
        <v>576</v>
      </c>
      <c r="G27" s="27">
        <f>'Meta Geral'!F27</f>
        <v>6</v>
      </c>
      <c r="H27" s="27">
        <f t="shared" si="7"/>
        <v>3456</v>
      </c>
      <c r="I27" s="28">
        <f t="shared" si="8"/>
        <v>2.149228924184972E-3</v>
      </c>
      <c r="J27" s="14"/>
      <c r="K27" s="8" t="str">
        <f t="shared" si="9"/>
        <v>0</v>
      </c>
      <c r="L27" s="61" t="str">
        <f t="shared" si="10"/>
        <v>-</v>
      </c>
      <c r="M27" s="27">
        <f t="shared" si="11"/>
        <v>6</v>
      </c>
      <c r="N27" s="60" t="str">
        <f t="shared" si="12"/>
        <v>-</v>
      </c>
      <c r="O27" s="28" t="str">
        <f t="shared" si="13"/>
        <v>-</v>
      </c>
    </row>
    <row r="28" spans="1:15" x14ac:dyDescent="0.25">
      <c r="A28" s="42" t="s">
        <v>16</v>
      </c>
      <c r="B28" s="43" t="s">
        <v>28</v>
      </c>
      <c r="C28" s="16">
        <v>48</v>
      </c>
      <c r="E28" s="8">
        <f t="shared" si="6"/>
        <v>1008</v>
      </c>
      <c r="F28" s="26">
        <f>'Meta Geral'!E28*$I$2</f>
        <v>967.68</v>
      </c>
      <c r="G28" s="27">
        <f>'Meta Geral'!F28</f>
        <v>16</v>
      </c>
      <c r="H28" s="27">
        <f t="shared" si="7"/>
        <v>15482.88</v>
      </c>
      <c r="I28" s="28">
        <f t="shared" si="8"/>
        <v>9.6285455803486741E-3</v>
      </c>
      <c r="J28" s="14"/>
      <c r="K28" s="8" t="str">
        <f t="shared" si="9"/>
        <v>0</v>
      </c>
      <c r="L28" s="61" t="str">
        <f t="shared" si="10"/>
        <v>-</v>
      </c>
      <c r="M28" s="27">
        <f t="shared" si="11"/>
        <v>16</v>
      </c>
      <c r="N28" s="60" t="str">
        <f t="shared" si="12"/>
        <v>-</v>
      </c>
      <c r="O28" s="28" t="str">
        <f t="shared" si="13"/>
        <v>-</v>
      </c>
    </row>
    <row r="29" spans="1:15" x14ac:dyDescent="0.25">
      <c r="A29" s="42" t="s">
        <v>73</v>
      </c>
      <c r="B29" s="43" t="s">
        <v>74</v>
      </c>
      <c r="C29" s="16">
        <v>48</v>
      </c>
      <c r="E29" s="8">
        <f t="shared" si="6"/>
        <v>768</v>
      </c>
      <c r="F29" s="26">
        <f>'Meta Geral'!E29*$I$2</f>
        <v>760.31999999999994</v>
      </c>
      <c r="G29" s="27">
        <f>'Meta Geral'!F29</f>
        <v>6.3</v>
      </c>
      <c r="H29" s="27">
        <f t="shared" si="7"/>
        <v>4790.0159999999996</v>
      </c>
      <c r="I29" s="28">
        <f t="shared" si="8"/>
        <v>2.9788312889203711E-3</v>
      </c>
      <c r="J29" s="14"/>
      <c r="K29" s="8" t="str">
        <f t="shared" si="9"/>
        <v>0</v>
      </c>
      <c r="L29" s="61" t="str">
        <f t="shared" si="10"/>
        <v>-</v>
      </c>
      <c r="M29" s="27">
        <f t="shared" si="11"/>
        <v>6.3</v>
      </c>
      <c r="N29" s="60" t="str">
        <f t="shared" si="12"/>
        <v>-</v>
      </c>
      <c r="O29" s="28" t="str">
        <f t="shared" si="13"/>
        <v>-</v>
      </c>
    </row>
    <row r="30" spans="1:15" x14ac:dyDescent="0.25">
      <c r="A30" s="46" t="s">
        <v>75</v>
      </c>
      <c r="B30" s="43" t="s">
        <v>76</v>
      </c>
      <c r="C30" s="16">
        <v>48</v>
      </c>
      <c r="E30" s="8">
        <f t="shared" si="6"/>
        <v>528</v>
      </c>
      <c r="F30" s="26">
        <f>'Meta Geral'!E30*$I$2</f>
        <v>483.84</v>
      </c>
      <c r="G30" s="27">
        <f>'Meta Geral'!F30</f>
        <v>6.63</v>
      </c>
      <c r="H30" s="27">
        <f t="shared" si="7"/>
        <v>3207.8591999999999</v>
      </c>
      <c r="I30" s="28">
        <f t="shared" si="8"/>
        <v>1.9949142874284907E-3</v>
      </c>
      <c r="J30" s="14"/>
      <c r="K30" s="8" t="str">
        <f t="shared" si="9"/>
        <v>0</v>
      </c>
      <c r="L30" s="61" t="str">
        <f t="shared" si="10"/>
        <v>-</v>
      </c>
      <c r="M30" s="27">
        <f t="shared" si="11"/>
        <v>6.63</v>
      </c>
      <c r="N30" s="60" t="str">
        <f t="shared" si="12"/>
        <v>-</v>
      </c>
      <c r="O30" s="28" t="str">
        <f t="shared" si="13"/>
        <v>-</v>
      </c>
    </row>
    <row r="31" spans="1:15" x14ac:dyDescent="0.15">
      <c r="A31" s="42" t="s">
        <v>77</v>
      </c>
      <c r="B31" s="45" t="s">
        <v>78</v>
      </c>
      <c r="C31" s="16">
        <v>48</v>
      </c>
      <c r="E31" s="8">
        <f t="shared" si="6"/>
        <v>912</v>
      </c>
      <c r="F31" s="26">
        <f>'Meta Geral'!E31*$I$2</f>
        <v>875.52</v>
      </c>
      <c r="G31" s="27">
        <f>'Meta Geral'!F31</f>
        <v>6.66</v>
      </c>
      <c r="H31" s="27">
        <f t="shared" si="7"/>
        <v>5830.9632000000001</v>
      </c>
      <c r="I31" s="28">
        <f t="shared" si="8"/>
        <v>3.6261790408848847E-3</v>
      </c>
      <c r="J31" s="14"/>
      <c r="K31" s="8" t="str">
        <f t="shared" si="9"/>
        <v>0</v>
      </c>
      <c r="L31" s="61" t="str">
        <f t="shared" si="10"/>
        <v>-</v>
      </c>
      <c r="M31" s="27">
        <f t="shared" si="11"/>
        <v>6.66</v>
      </c>
      <c r="N31" s="60" t="str">
        <f t="shared" si="12"/>
        <v>-</v>
      </c>
      <c r="O31" s="28" t="str">
        <f t="shared" si="13"/>
        <v>-</v>
      </c>
    </row>
    <row r="32" spans="1:15" x14ac:dyDescent="0.15">
      <c r="A32" s="42" t="s">
        <v>138</v>
      </c>
      <c r="B32" s="45" t="s">
        <v>139</v>
      </c>
      <c r="C32" s="16">
        <v>50</v>
      </c>
      <c r="E32" s="8">
        <f t="shared" si="6"/>
        <v>1000</v>
      </c>
      <c r="F32" s="26">
        <f>'Meta Geral'!E32*$I$2</f>
        <v>960</v>
      </c>
      <c r="G32" s="27">
        <f>'Meta Geral'!F32</f>
        <v>10.99</v>
      </c>
      <c r="H32" s="27">
        <f t="shared" si="7"/>
        <v>10550.4</v>
      </c>
      <c r="I32" s="28">
        <f t="shared" si="8"/>
        <v>6.5611182991091224E-3</v>
      </c>
      <c r="J32" s="14"/>
      <c r="K32" s="8" t="str">
        <f t="shared" si="9"/>
        <v>0</v>
      </c>
      <c r="L32" s="61" t="str">
        <f t="shared" si="10"/>
        <v>-</v>
      </c>
      <c r="M32" s="27">
        <f t="shared" si="11"/>
        <v>10.99</v>
      </c>
      <c r="N32" s="60" t="str">
        <f t="shared" si="12"/>
        <v>-</v>
      </c>
      <c r="O32" s="28" t="str">
        <f t="shared" si="13"/>
        <v>-</v>
      </c>
    </row>
    <row r="33" spans="1:15" x14ac:dyDescent="0.15">
      <c r="A33" s="42" t="s">
        <v>140</v>
      </c>
      <c r="B33" s="45" t="s">
        <v>141</v>
      </c>
      <c r="C33" s="16">
        <v>50</v>
      </c>
      <c r="E33" s="8">
        <f t="shared" si="6"/>
        <v>250</v>
      </c>
      <c r="F33" s="26">
        <f>'Meta Geral'!E33*$I$2</f>
        <v>240</v>
      </c>
      <c r="G33" s="27">
        <f>'Meta Geral'!F33</f>
        <v>25.99</v>
      </c>
      <c r="H33" s="27">
        <f t="shared" si="7"/>
        <v>6237.5999999999995</v>
      </c>
      <c r="I33" s="28">
        <f t="shared" si="8"/>
        <v>3.879059704136626E-3</v>
      </c>
      <c r="J33" s="14"/>
      <c r="K33" s="8" t="str">
        <f t="shared" si="9"/>
        <v>0</v>
      </c>
      <c r="L33" s="61" t="str">
        <f t="shared" si="10"/>
        <v>-</v>
      </c>
      <c r="M33" s="27">
        <f t="shared" si="11"/>
        <v>25.99</v>
      </c>
      <c r="N33" s="60" t="str">
        <f t="shared" si="12"/>
        <v>-</v>
      </c>
      <c r="O33" s="28" t="str">
        <f t="shared" si="13"/>
        <v>-</v>
      </c>
    </row>
    <row r="34" spans="1:15" x14ac:dyDescent="0.15">
      <c r="A34" s="42" t="s">
        <v>31</v>
      </c>
      <c r="B34" s="45" t="s">
        <v>32</v>
      </c>
      <c r="C34" s="16">
        <v>50</v>
      </c>
      <c r="E34" s="8">
        <f t="shared" si="6"/>
        <v>1000</v>
      </c>
      <c r="F34" s="26">
        <f>'Meta Geral'!E34*$I$2</f>
        <v>960</v>
      </c>
      <c r="G34" s="27">
        <f>'Meta Geral'!F34</f>
        <v>19.989999999999998</v>
      </c>
      <c r="H34" s="27">
        <f t="shared" si="7"/>
        <v>19190.399999999998</v>
      </c>
      <c r="I34" s="28">
        <f t="shared" si="8"/>
        <v>1.1934190609571552E-2</v>
      </c>
      <c r="J34" s="14"/>
      <c r="K34" s="8" t="str">
        <f t="shared" si="9"/>
        <v>0</v>
      </c>
      <c r="L34" s="61" t="str">
        <f t="shared" si="10"/>
        <v>-</v>
      </c>
      <c r="M34" s="27">
        <f t="shared" si="11"/>
        <v>19.989999999999998</v>
      </c>
      <c r="N34" s="60" t="str">
        <f t="shared" si="12"/>
        <v>-</v>
      </c>
      <c r="O34" s="28" t="str">
        <f t="shared" si="13"/>
        <v>-</v>
      </c>
    </row>
    <row r="35" spans="1:15" s="85" customFormat="1" x14ac:dyDescent="0.15">
      <c r="A35" s="42" t="s">
        <v>143</v>
      </c>
      <c r="B35" s="45" t="s">
        <v>142</v>
      </c>
      <c r="C35" s="16">
        <v>50</v>
      </c>
      <c r="E35" s="8">
        <f t="shared" si="6"/>
        <v>250</v>
      </c>
      <c r="F35" s="26">
        <f>'Meta Geral'!E35*$I$2</f>
        <v>240</v>
      </c>
      <c r="G35" s="27">
        <f>'Meta Geral'!F35</f>
        <v>29.99</v>
      </c>
      <c r="H35" s="27">
        <f t="shared" si="7"/>
        <v>7197.5999999999995</v>
      </c>
      <c r="I35" s="28">
        <f t="shared" si="8"/>
        <v>4.4760677386324514E-3</v>
      </c>
      <c r="J35" s="14"/>
      <c r="K35" s="8" t="str">
        <f t="shared" si="9"/>
        <v>0</v>
      </c>
      <c r="L35" s="61" t="str">
        <f t="shared" si="10"/>
        <v>-</v>
      </c>
      <c r="M35" s="27">
        <f t="shared" si="11"/>
        <v>29.99</v>
      </c>
      <c r="N35" s="60" t="str">
        <f t="shared" si="12"/>
        <v>-</v>
      </c>
      <c r="O35" s="28" t="str">
        <f t="shared" si="13"/>
        <v>-</v>
      </c>
    </row>
    <row r="36" spans="1:15" x14ac:dyDescent="0.25">
      <c r="A36" s="42" t="s">
        <v>79</v>
      </c>
      <c r="B36" s="43" t="s">
        <v>80</v>
      </c>
      <c r="C36" s="16">
        <v>24</v>
      </c>
      <c r="E36" s="8">
        <f t="shared" si="6"/>
        <v>4800</v>
      </c>
      <c r="F36" s="26">
        <f>'Meta Geral'!E36*$I$2</f>
        <v>4800</v>
      </c>
      <c r="G36" s="27">
        <f>'Meta Geral'!F36</f>
        <v>4.5</v>
      </c>
      <c r="H36" s="27">
        <f t="shared" si="7"/>
        <v>21600</v>
      </c>
      <c r="I36" s="28">
        <f t="shared" si="8"/>
        <v>1.3432680776156074E-2</v>
      </c>
      <c r="J36" s="14"/>
      <c r="K36" s="8" t="str">
        <f t="shared" si="9"/>
        <v>0</v>
      </c>
      <c r="L36" s="61" t="str">
        <f t="shared" si="10"/>
        <v>-</v>
      </c>
      <c r="M36" s="27">
        <f t="shared" si="11"/>
        <v>4.5</v>
      </c>
      <c r="N36" s="60" t="str">
        <f t="shared" si="12"/>
        <v>-</v>
      </c>
      <c r="O36" s="28" t="str">
        <f t="shared" si="13"/>
        <v>-</v>
      </c>
    </row>
    <row r="37" spans="1:15" x14ac:dyDescent="0.15">
      <c r="A37" s="42" t="s">
        <v>81</v>
      </c>
      <c r="B37" s="45" t="s">
        <v>82</v>
      </c>
      <c r="C37" s="16">
        <v>24</v>
      </c>
      <c r="E37" s="8">
        <f t="shared" si="6"/>
        <v>5280</v>
      </c>
      <c r="F37" s="26">
        <f>'Meta Geral'!E37*$I$2</f>
        <v>5280</v>
      </c>
      <c r="G37" s="27">
        <f>'Meta Geral'!F37</f>
        <v>4.5</v>
      </c>
      <c r="H37" s="27">
        <f t="shared" si="7"/>
        <v>23760</v>
      </c>
      <c r="I37" s="28">
        <f t="shared" si="8"/>
        <v>1.4775948853771682E-2</v>
      </c>
      <c r="J37" s="14"/>
      <c r="K37" s="8" t="str">
        <f t="shared" si="9"/>
        <v>0</v>
      </c>
      <c r="L37" s="61" t="str">
        <f t="shared" si="10"/>
        <v>-</v>
      </c>
      <c r="M37" s="27">
        <f t="shared" si="11"/>
        <v>4.5</v>
      </c>
      <c r="N37" s="60" t="str">
        <f t="shared" si="12"/>
        <v>-</v>
      </c>
      <c r="O37" s="28" t="str">
        <f t="shared" si="13"/>
        <v>-</v>
      </c>
    </row>
    <row r="38" spans="1:15" x14ac:dyDescent="0.15">
      <c r="A38" s="42" t="s">
        <v>83</v>
      </c>
      <c r="B38" s="45" t="s">
        <v>84</v>
      </c>
      <c r="C38" s="16">
        <v>24</v>
      </c>
      <c r="E38" s="8">
        <f t="shared" si="6"/>
        <v>5760</v>
      </c>
      <c r="F38" s="26">
        <f>'Meta Geral'!E38*$I$2</f>
        <v>5760</v>
      </c>
      <c r="G38" s="27">
        <f>'Meta Geral'!F38</f>
        <v>4.5</v>
      </c>
      <c r="H38" s="27">
        <f t="shared" si="7"/>
        <v>25920</v>
      </c>
      <c r="I38" s="28">
        <f t="shared" si="8"/>
        <v>1.6119216931387289E-2</v>
      </c>
      <c r="J38" s="14"/>
      <c r="K38" s="8" t="str">
        <f t="shared" si="9"/>
        <v>0</v>
      </c>
      <c r="L38" s="61" t="str">
        <f t="shared" si="10"/>
        <v>-</v>
      </c>
      <c r="M38" s="27">
        <f t="shared" si="11"/>
        <v>4.5</v>
      </c>
      <c r="N38" s="60" t="str">
        <f t="shared" si="12"/>
        <v>-</v>
      </c>
      <c r="O38" s="28" t="str">
        <f t="shared" si="13"/>
        <v>-</v>
      </c>
    </row>
    <row r="39" spans="1:15" x14ac:dyDescent="0.15">
      <c r="A39" s="42" t="s">
        <v>85</v>
      </c>
      <c r="B39" s="45" t="s">
        <v>86</v>
      </c>
      <c r="C39" s="16">
        <v>24</v>
      </c>
      <c r="E39" s="8">
        <f t="shared" si="6"/>
        <v>5760</v>
      </c>
      <c r="F39" s="26">
        <f>'Meta Geral'!E39*$I$2</f>
        <v>5760</v>
      </c>
      <c r="G39" s="27">
        <f>'Meta Geral'!F39</f>
        <v>4.5</v>
      </c>
      <c r="H39" s="27">
        <f t="shared" si="7"/>
        <v>25920</v>
      </c>
      <c r="I39" s="28">
        <f t="shared" si="8"/>
        <v>1.6119216931387289E-2</v>
      </c>
      <c r="J39" s="14"/>
      <c r="K39" s="8" t="str">
        <f t="shared" si="9"/>
        <v>0</v>
      </c>
      <c r="L39" s="61" t="str">
        <f t="shared" si="10"/>
        <v>-</v>
      </c>
      <c r="M39" s="27">
        <f t="shared" si="11"/>
        <v>4.5</v>
      </c>
      <c r="N39" s="60" t="str">
        <f t="shared" si="12"/>
        <v>-</v>
      </c>
      <c r="O39" s="28" t="str">
        <f t="shared" si="13"/>
        <v>-</v>
      </c>
    </row>
    <row r="40" spans="1:15" x14ac:dyDescent="0.15">
      <c r="A40" s="42" t="s">
        <v>87</v>
      </c>
      <c r="B40" s="45" t="s">
        <v>88</v>
      </c>
      <c r="C40" s="16">
        <v>24</v>
      </c>
      <c r="E40" s="8">
        <f t="shared" si="6"/>
        <v>5760</v>
      </c>
      <c r="F40" s="26">
        <f>'Meta Geral'!E40*$I$2</f>
        <v>5760</v>
      </c>
      <c r="G40" s="27">
        <f>'Meta Geral'!F40</f>
        <v>4.5</v>
      </c>
      <c r="H40" s="27">
        <f t="shared" si="7"/>
        <v>25920</v>
      </c>
      <c r="I40" s="28">
        <f t="shared" si="8"/>
        <v>1.6119216931387289E-2</v>
      </c>
      <c r="J40" s="14"/>
      <c r="K40" s="8" t="str">
        <f t="shared" si="9"/>
        <v>0</v>
      </c>
      <c r="L40" s="61" t="str">
        <f t="shared" si="10"/>
        <v>-</v>
      </c>
      <c r="M40" s="27">
        <f t="shared" si="11"/>
        <v>4.5</v>
      </c>
      <c r="N40" s="60" t="str">
        <f t="shared" si="12"/>
        <v>-</v>
      </c>
      <c r="O40" s="28" t="str">
        <f t="shared" si="13"/>
        <v>-</v>
      </c>
    </row>
    <row r="41" spans="1:15" x14ac:dyDescent="0.15">
      <c r="A41" s="42" t="s">
        <v>89</v>
      </c>
      <c r="B41" s="45" t="s">
        <v>90</v>
      </c>
      <c r="C41" s="16">
        <v>24</v>
      </c>
      <c r="E41" s="8">
        <f t="shared" si="6"/>
        <v>5760</v>
      </c>
      <c r="F41" s="26">
        <f>'Meta Geral'!E41*$I$2</f>
        <v>5760</v>
      </c>
      <c r="G41" s="27">
        <f>'Meta Geral'!F41</f>
        <v>4.5</v>
      </c>
      <c r="H41" s="27">
        <f t="shared" si="7"/>
        <v>25920</v>
      </c>
      <c r="I41" s="28">
        <f t="shared" si="8"/>
        <v>1.6119216931387289E-2</v>
      </c>
      <c r="J41" s="14"/>
      <c r="K41" s="8" t="str">
        <f t="shared" si="9"/>
        <v>0</v>
      </c>
      <c r="L41" s="61" t="str">
        <f t="shared" si="10"/>
        <v>-</v>
      </c>
      <c r="M41" s="27">
        <f t="shared" si="11"/>
        <v>4.5</v>
      </c>
      <c r="N41" s="60" t="str">
        <f t="shared" si="12"/>
        <v>-</v>
      </c>
      <c r="O41" s="28" t="str">
        <f t="shared" si="13"/>
        <v>-</v>
      </c>
    </row>
    <row r="42" spans="1:15" x14ac:dyDescent="0.15">
      <c r="A42" s="42" t="s">
        <v>91</v>
      </c>
      <c r="B42" s="73" t="s">
        <v>92</v>
      </c>
      <c r="C42" s="16">
        <v>24</v>
      </c>
      <c r="E42" s="8">
        <f t="shared" si="6"/>
        <v>4800</v>
      </c>
      <c r="F42" s="26">
        <f>'Meta Geral'!E42*$I$2</f>
        <v>4800</v>
      </c>
      <c r="G42" s="27">
        <f>'Meta Geral'!F42</f>
        <v>4.5</v>
      </c>
      <c r="H42" s="27">
        <f t="shared" si="7"/>
        <v>21600</v>
      </c>
      <c r="I42" s="28">
        <f t="shared" si="8"/>
        <v>1.3432680776156074E-2</v>
      </c>
      <c r="J42" s="14"/>
      <c r="K42" s="8" t="str">
        <f t="shared" si="9"/>
        <v>0</v>
      </c>
      <c r="L42" s="61" t="str">
        <f t="shared" si="10"/>
        <v>-</v>
      </c>
      <c r="M42" s="27">
        <f t="shared" si="11"/>
        <v>4.5</v>
      </c>
      <c r="N42" s="60" t="str">
        <f t="shared" si="12"/>
        <v>-</v>
      </c>
      <c r="O42" s="28" t="str">
        <f t="shared" si="13"/>
        <v>-</v>
      </c>
    </row>
    <row r="43" spans="1:15" x14ac:dyDescent="0.15">
      <c r="A43" s="42" t="s">
        <v>37</v>
      </c>
      <c r="B43" s="45" t="s">
        <v>41</v>
      </c>
      <c r="C43" s="16">
        <v>100</v>
      </c>
      <c r="E43" s="8">
        <f t="shared" si="6"/>
        <v>1400</v>
      </c>
      <c r="F43" s="26">
        <f>'Meta Geral'!E43*$I$2</f>
        <v>1344</v>
      </c>
      <c r="G43" s="27">
        <f>'Meta Geral'!F43</f>
        <v>6.76</v>
      </c>
      <c r="H43" s="27">
        <f t="shared" si="7"/>
        <v>9085.44</v>
      </c>
      <c r="I43" s="28">
        <f t="shared" si="8"/>
        <v>5.6500840384684937E-3</v>
      </c>
      <c r="J43" s="14"/>
      <c r="K43" s="8" t="str">
        <f t="shared" si="9"/>
        <v>0</v>
      </c>
      <c r="L43" s="61" t="str">
        <f t="shared" si="10"/>
        <v>-</v>
      </c>
      <c r="M43" s="27">
        <f t="shared" si="11"/>
        <v>6.76</v>
      </c>
      <c r="N43" s="60" t="str">
        <f t="shared" si="12"/>
        <v>-</v>
      </c>
      <c r="O43" s="28" t="str">
        <f t="shared" si="13"/>
        <v>-</v>
      </c>
    </row>
    <row r="44" spans="1:15" x14ac:dyDescent="0.15">
      <c r="A44" s="42" t="s">
        <v>149</v>
      </c>
      <c r="B44" s="45" t="s">
        <v>150</v>
      </c>
      <c r="C44" s="16">
        <v>100</v>
      </c>
      <c r="E44" s="8">
        <f t="shared" si="6"/>
        <v>300</v>
      </c>
      <c r="F44" s="26">
        <f>'Meta Geral'!E44*$I$2</f>
        <v>240</v>
      </c>
      <c r="G44" s="27">
        <f>'Meta Geral'!F44</f>
        <v>4.9400000000000004</v>
      </c>
      <c r="H44" s="27">
        <f t="shared" si="7"/>
        <v>1185.6000000000001</v>
      </c>
      <c r="I44" s="28">
        <f t="shared" si="8"/>
        <v>7.3730492260234461E-4</v>
      </c>
      <c r="J44" s="14"/>
      <c r="K44" s="8" t="str">
        <f t="shared" si="9"/>
        <v>0</v>
      </c>
      <c r="L44" s="61" t="str">
        <f t="shared" si="10"/>
        <v>-</v>
      </c>
      <c r="M44" s="27">
        <f t="shared" si="11"/>
        <v>4.9400000000000004</v>
      </c>
      <c r="N44" s="60" t="str">
        <f t="shared" si="12"/>
        <v>-</v>
      </c>
      <c r="O44" s="28" t="str">
        <f t="shared" si="13"/>
        <v>-</v>
      </c>
    </row>
    <row r="45" spans="1:15" x14ac:dyDescent="0.25">
      <c r="A45" s="42" t="s">
        <v>39</v>
      </c>
      <c r="B45" s="43" t="s">
        <v>43</v>
      </c>
      <c r="C45" s="16">
        <v>100</v>
      </c>
      <c r="E45" s="8">
        <f t="shared" si="6"/>
        <v>600</v>
      </c>
      <c r="F45" s="26">
        <f>'Meta Geral'!E45*$I$2</f>
        <v>576</v>
      </c>
      <c r="G45" s="27">
        <f>'Meta Geral'!F45</f>
        <v>4.5199999999999996</v>
      </c>
      <c r="H45" s="27">
        <f t="shared" si="7"/>
        <v>2603.5199999999995</v>
      </c>
      <c r="I45" s="28">
        <f t="shared" si="8"/>
        <v>1.6190857895526786E-3</v>
      </c>
      <c r="J45" s="14"/>
      <c r="K45" s="8" t="str">
        <f t="shared" si="9"/>
        <v>0</v>
      </c>
      <c r="L45" s="61" t="str">
        <f t="shared" si="10"/>
        <v>-</v>
      </c>
      <c r="M45" s="27">
        <f t="shared" si="11"/>
        <v>4.5199999999999996</v>
      </c>
      <c r="N45" s="60" t="str">
        <f t="shared" si="12"/>
        <v>-</v>
      </c>
      <c r="O45" s="28" t="str">
        <f t="shared" si="13"/>
        <v>-</v>
      </c>
    </row>
    <row r="46" spans="1:15" x14ac:dyDescent="0.15">
      <c r="A46" s="42" t="s">
        <v>45</v>
      </c>
      <c r="B46" s="45" t="s">
        <v>46</v>
      </c>
      <c r="C46" s="16">
        <v>100</v>
      </c>
      <c r="E46" s="8">
        <f t="shared" si="6"/>
        <v>500</v>
      </c>
      <c r="F46" s="26">
        <f>'Meta Geral'!E46*$I$2</f>
        <v>480</v>
      </c>
      <c r="G46" s="27">
        <f>'Meta Geral'!F46</f>
        <v>4.99</v>
      </c>
      <c r="H46" s="27">
        <f t="shared" si="7"/>
        <v>2395.2000000000003</v>
      </c>
      <c r="I46" s="28">
        <f t="shared" si="8"/>
        <v>1.489535046067085E-3</v>
      </c>
      <c r="J46" s="14"/>
      <c r="K46" s="8" t="str">
        <f t="shared" si="9"/>
        <v>0</v>
      </c>
      <c r="L46" s="61" t="str">
        <f t="shared" si="10"/>
        <v>-</v>
      </c>
      <c r="M46" s="27">
        <f t="shared" si="11"/>
        <v>4.99</v>
      </c>
      <c r="N46" s="60" t="str">
        <f t="shared" si="12"/>
        <v>-</v>
      </c>
      <c r="O46" s="28" t="str">
        <f t="shared" si="13"/>
        <v>-</v>
      </c>
    </row>
    <row r="47" spans="1:15" x14ac:dyDescent="0.15">
      <c r="A47" s="42" t="s">
        <v>38</v>
      </c>
      <c r="B47" s="45" t="s">
        <v>42</v>
      </c>
      <c r="C47" s="16">
        <v>100</v>
      </c>
      <c r="E47" s="8">
        <f t="shared" si="6"/>
        <v>500</v>
      </c>
      <c r="F47" s="26">
        <f>'Meta Geral'!E47*$I$2</f>
        <v>480</v>
      </c>
      <c r="G47" s="27">
        <f>'Meta Geral'!F47</f>
        <v>3.85</v>
      </c>
      <c r="H47" s="27">
        <f t="shared" si="7"/>
        <v>1848</v>
      </c>
      <c r="I47" s="28">
        <f t="shared" si="8"/>
        <v>1.1492404664044643E-3</v>
      </c>
      <c r="J47" s="14"/>
      <c r="K47" s="8" t="str">
        <f t="shared" si="9"/>
        <v>0</v>
      </c>
      <c r="L47" s="61" t="str">
        <f t="shared" si="10"/>
        <v>-</v>
      </c>
      <c r="M47" s="27">
        <f t="shared" si="11"/>
        <v>3.85</v>
      </c>
      <c r="N47" s="60" t="str">
        <f t="shared" si="12"/>
        <v>-</v>
      </c>
      <c r="O47" s="28" t="str">
        <f t="shared" si="13"/>
        <v>-</v>
      </c>
    </row>
    <row r="48" spans="1:15" x14ac:dyDescent="0.15">
      <c r="A48" s="42" t="s">
        <v>47</v>
      </c>
      <c r="B48" s="45" t="s">
        <v>48</v>
      </c>
      <c r="C48" s="16">
        <v>100</v>
      </c>
      <c r="E48" s="8">
        <f t="shared" si="6"/>
        <v>3700</v>
      </c>
      <c r="F48" s="26">
        <f>'Meta Geral'!E48*$I$2</f>
        <v>3696</v>
      </c>
      <c r="G48" s="27">
        <f>'Meta Geral'!F48</f>
        <v>2.4</v>
      </c>
      <c r="H48" s="27">
        <f t="shared" si="7"/>
        <v>8870.4</v>
      </c>
      <c r="I48" s="28">
        <f t="shared" si="8"/>
        <v>5.5163542387414279E-3</v>
      </c>
      <c r="J48" s="14"/>
      <c r="K48" s="8" t="str">
        <f t="shared" si="9"/>
        <v>0</v>
      </c>
      <c r="L48" s="61" t="str">
        <f t="shared" si="10"/>
        <v>-</v>
      </c>
      <c r="M48" s="27">
        <f t="shared" si="11"/>
        <v>2.4</v>
      </c>
      <c r="N48" s="60" t="str">
        <f t="shared" si="12"/>
        <v>-</v>
      </c>
      <c r="O48" s="28" t="str">
        <f t="shared" si="13"/>
        <v>-</v>
      </c>
    </row>
    <row r="49" spans="1:15" x14ac:dyDescent="0.15">
      <c r="A49" s="42" t="s">
        <v>49</v>
      </c>
      <c r="B49" s="45" t="s">
        <v>50</v>
      </c>
      <c r="C49" s="16">
        <v>100</v>
      </c>
      <c r="E49" s="8">
        <f t="shared" si="6"/>
        <v>800</v>
      </c>
      <c r="F49" s="26">
        <f>'Meta Geral'!E49*$I$2</f>
        <v>720</v>
      </c>
      <c r="G49" s="27">
        <f>'Meta Geral'!F49</f>
        <v>4.08</v>
      </c>
      <c r="H49" s="27">
        <f t="shared" si="7"/>
        <v>2937.6</v>
      </c>
      <c r="I49" s="28">
        <f t="shared" si="8"/>
        <v>1.8268445855572262E-3</v>
      </c>
      <c r="J49" s="14"/>
      <c r="K49" s="8" t="str">
        <f t="shared" si="9"/>
        <v>0</v>
      </c>
      <c r="L49" s="61" t="str">
        <f t="shared" si="10"/>
        <v>-</v>
      </c>
      <c r="M49" s="27">
        <f t="shared" si="11"/>
        <v>4.08</v>
      </c>
      <c r="N49" s="60" t="str">
        <f t="shared" si="12"/>
        <v>-</v>
      </c>
      <c r="O49" s="28" t="str">
        <f t="shared" si="13"/>
        <v>-</v>
      </c>
    </row>
    <row r="50" spans="1:15" x14ac:dyDescent="0.15">
      <c r="A50" s="42" t="s">
        <v>40</v>
      </c>
      <c r="B50" s="45" t="s">
        <v>44</v>
      </c>
      <c r="C50" s="16">
        <v>100</v>
      </c>
      <c r="E50" s="8">
        <f t="shared" si="6"/>
        <v>4400</v>
      </c>
      <c r="F50" s="26">
        <f>'Meta Geral'!E50*$I$2</f>
        <v>4320</v>
      </c>
      <c r="G50" s="27">
        <f>'Meta Geral'!F50</f>
        <v>7.6</v>
      </c>
      <c r="H50" s="27">
        <f t="shared" si="7"/>
        <v>32832</v>
      </c>
      <c r="I50" s="28">
        <f t="shared" si="8"/>
        <v>2.0417674779757235E-2</v>
      </c>
      <c r="J50" s="14"/>
      <c r="K50" s="8" t="str">
        <f t="shared" si="9"/>
        <v>0</v>
      </c>
      <c r="L50" s="61" t="str">
        <f t="shared" si="10"/>
        <v>-</v>
      </c>
      <c r="M50" s="27">
        <f t="shared" si="11"/>
        <v>7.6</v>
      </c>
      <c r="N50" s="60" t="str">
        <f t="shared" si="12"/>
        <v>-</v>
      </c>
      <c r="O50" s="28" t="str">
        <f t="shared" si="13"/>
        <v>-</v>
      </c>
    </row>
    <row r="51" spans="1:15" x14ac:dyDescent="0.15">
      <c r="A51" s="42" t="s">
        <v>69</v>
      </c>
      <c r="B51" s="45" t="s">
        <v>70</v>
      </c>
      <c r="C51" s="16">
        <v>48</v>
      </c>
      <c r="E51" s="8">
        <f t="shared" si="6"/>
        <v>480</v>
      </c>
      <c r="F51" s="26">
        <f>'Meta Geral'!E51*$I$2</f>
        <v>480</v>
      </c>
      <c r="G51" s="27">
        <f>'Meta Geral'!F51</f>
        <v>12.37</v>
      </c>
      <c r="H51" s="27">
        <f t="shared" si="7"/>
        <v>5937.5999999999995</v>
      </c>
      <c r="I51" s="28">
        <f t="shared" si="8"/>
        <v>3.6924946933566808E-3</v>
      </c>
      <c r="J51" s="14"/>
      <c r="K51" s="8" t="str">
        <f t="shared" si="9"/>
        <v>0</v>
      </c>
      <c r="L51" s="61" t="str">
        <f t="shared" si="10"/>
        <v>-</v>
      </c>
      <c r="M51" s="27">
        <f t="shared" si="11"/>
        <v>12.37</v>
      </c>
      <c r="N51" s="60" t="str">
        <f t="shared" si="12"/>
        <v>-</v>
      </c>
      <c r="O51" s="28" t="str">
        <f t="shared" si="13"/>
        <v>-</v>
      </c>
    </row>
    <row r="52" spans="1:15" x14ac:dyDescent="0.15">
      <c r="A52" s="42" t="s">
        <v>126</v>
      </c>
      <c r="B52" s="45" t="s">
        <v>130</v>
      </c>
      <c r="C52" s="16">
        <v>48</v>
      </c>
      <c r="E52" s="8">
        <f t="shared" si="6"/>
        <v>288</v>
      </c>
      <c r="F52" s="26">
        <f>'Meta Geral'!E52*$I$2</f>
        <v>253.44</v>
      </c>
      <c r="G52" s="27">
        <f>'Meta Geral'!F52</f>
        <v>12</v>
      </c>
      <c r="H52" s="27">
        <f t="shared" si="7"/>
        <v>3041.2799999999997</v>
      </c>
      <c r="I52" s="28">
        <f t="shared" si="8"/>
        <v>1.8913214532827751E-3</v>
      </c>
      <c r="J52" s="14"/>
      <c r="K52" s="8" t="str">
        <f t="shared" si="9"/>
        <v>0</v>
      </c>
      <c r="L52" s="61" t="str">
        <f t="shared" si="10"/>
        <v>-</v>
      </c>
      <c r="M52" s="27">
        <f t="shared" si="11"/>
        <v>12</v>
      </c>
      <c r="N52" s="60" t="str">
        <f t="shared" si="12"/>
        <v>-</v>
      </c>
      <c r="O52" s="28" t="str">
        <f t="shared" si="13"/>
        <v>-</v>
      </c>
    </row>
    <row r="53" spans="1:15" x14ac:dyDescent="0.15">
      <c r="A53" s="42" t="s">
        <v>117</v>
      </c>
      <c r="B53" s="45" t="s">
        <v>118</v>
      </c>
      <c r="C53" s="16">
        <v>100</v>
      </c>
      <c r="E53" s="8">
        <f t="shared" si="6"/>
        <v>300</v>
      </c>
      <c r="F53" s="26">
        <f>'Meta Geral'!E53*$I$2</f>
        <v>240</v>
      </c>
      <c r="G53" s="27">
        <f>'Meta Geral'!F53</f>
        <v>5.2</v>
      </c>
      <c r="H53" s="27">
        <f t="shared" si="7"/>
        <v>1248</v>
      </c>
      <c r="I53" s="28">
        <f t="shared" si="8"/>
        <v>7.7611044484457317E-4</v>
      </c>
      <c r="J53" s="14"/>
      <c r="K53" s="8" t="str">
        <f t="shared" si="9"/>
        <v>0</v>
      </c>
      <c r="L53" s="61" t="str">
        <f t="shared" si="10"/>
        <v>-</v>
      </c>
      <c r="M53" s="27">
        <f t="shared" si="11"/>
        <v>5.2</v>
      </c>
      <c r="N53" s="60" t="str">
        <f t="shared" si="12"/>
        <v>-</v>
      </c>
      <c r="O53" s="28" t="str">
        <f t="shared" si="13"/>
        <v>-</v>
      </c>
    </row>
    <row r="54" spans="1:15" x14ac:dyDescent="0.15">
      <c r="A54" s="42" t="s">
        <v>119</v>
      </c>
      <c r="B54" s="45" t="s">
        <v>120</v>
      </c>
      <c r="C54" s="16">
        <v>100</v>
      </c>
      <c r="E54" s="8">
        <f t="shared" si="6"/>
        <v>300</v>
      </c>
      <c r="F54" s="26">
        <f>'Meta Geral'!E54*$I$2</f>
        <v>240</v>
      </c>
      <c r="G54" s="27">
        <f>'Meta Geral'!F54</f>
        <v>5.2</v>
      </c>
      <c r="H54" s="27">
        <f t="shared" si="7"/>
        <v>1248</v>
      </c>
      <c r="I54" s="28">
        <f t="shared" si="8"/>
        <v>7.7611044484457317E-4</v>
      </c>
      <c r="J54" s="14"/>
      <c r="K54" s="8" t="str">
        <f t="shared" si="9"/>
        <v>0</v>
      </c>
      <c r="L54" s="61" t="str">
        <f t="shared" si="10"/>
        <v>-</v>
      </c>
      <c r="M54" s="27">
        <f t="shared" si="11"/>
        <v>5.2</v>
      </c>
      <c r="N54" s="60" t="str">
        <f t="shared" si="12"/>
        <v>-</v>
      </c>
      <c r="O54" s="28" t="str">
        <f t="shared" si="13"/>
        <v>-</v>
      </c>
    </row>
    <row r="55" spans="1:15" x14ac:dyDescent="0.15">
      <c r="A55" s="78" t="s">
        <v>121</v>
      </c>
      <c r="B55" s="45" t="s">
        <v>122</v>
      </c>
      <c r="C55" s="16">
        <v>100</v>
      </c>
      <c r="E55" s="8">
        <f t="shared" si="6"/>
        <v>300</v>
      </c>
      <c r="F55" s="26">
        <f>'Meta Geral'!E55*$I$2</f>
        <v>240</v>
      </c>
      <c r="G55" s="27">
        <f>'Meta Geral'!F55</f>
        <v>5.2</v>
      </c>
      <c r="H55" s="27">
        <f t="shared" si="7"/>
        <v>1248</v>
      </c>
      <c r="I55" s="28">
        <f t="shared" si="8"/>
        <v>7.7611044484457317E-4</v>
      </c>
      <c r="J55" s="14"/>
      <c r="K55" s="8" t="str">
        <f t="shared" si="9"/>
        <v>0</v>
      </c>
      <c r="L55" s="61" t="str">
        <f t="shared" si="10"/>
        <v>-</v>
      </c>
      <c r="M55" s="27">
        <f t="shared" si="11"/>
        <v>5.2</v>
      </c>
      <c r="N55" s="60" t="str">
        <f t="shared" si="12"/>
        <v>-</v>
      </c>
      <c r="O55" s="28" t="str">
        <f t="shared" si="13"/>
        <v>-</v>
      </c>
    </row>
    <row r="56" spans="1:15" x14ac:dyDescent="0.15">
      <c r="A56" s="42" t="s">
        <v>71</v>
      </c>
      <c r="B56" s="45" t="s">
        <v>72</v>
      </c>
      <c r="C56" s="16">
        <v>100</v>
      </c>
      <c r="E56" s="8">
        <f t="shared" si="6"/>
        <v>1000</v>
      </c>
      <c r="F56" s="26">
        <f>'Meta Geral'!E56*$I$2</f>
        <v>960</v>
      </c>
      <c r="G56" s="27">
        <f>'Meta Geral'!F56</f>
        <v>3.74</v>
      </c>
      <c r="H56" s="27">
        <f t="shared" si="7"/>
        <v>3590.4</v>
      </c>
      <c r="I56" s="28">
        <f t="shared" si="8"/>
        <v>2.2328100490143876E-3</v>
      </c>
      <c r="J56" s="14"/>
      <c r="K56" s="8" t="str">
        <f t="shared" si="9"/>
        <v>0</v>
      </c>
      <c r="L56" s="61" t="str">
        <f t="shared" si="10"/>
        <v>-</v>
      </c>
      <c r="M56" s="27">
        <f t="shared" si="11"/>
        <v>3.74</v>
      </c>
      <c r="N56" s="60" t="str">
        <f t="shared" si="12"/>
        <v>-</v>
      </c>
      <c r="O56" s="28" t="str">
        <f t="shared" si="13"/>
        <v>-</v>
      </c>
    </row>
    <row r="57" spans="1:15" x14ac:dyDescent="0.15">
      <c r="A57" s="42" t="s">
        <v>136</v>
      </c>
      <c r="B57" s="45" t="s">
        <v>137</v>
      </c>
      <c r="C57" s="16">
        <v>72</v>
      </c>
      <c r="E57" s="8">
        <f t="shared" si="6"/>
        <v>1944</v>
      </c>
      <c r="F57" s="26">
        <f>'Meta Geral'!E57*$I$2</f>
        <v>1900.8</v>
      </c>
      <c r="G57" s="27">
        <f>'Meta Geral'!F57</f>
        <v>3.26</v>
      </c>
      <c r="H57" s="27">
        <f t="shared" si="7"/>
        <v>6196.6079999999993</v>
      </c>
      <c r="I57" s="28">
        <f t="shared" si="8"/>
        <v>3.8535674610636543E-3</v>
      </c>
      <c r="J57" s="14"/>
      <c r="K57" s="8" t="str">
        <f t="shared" si="9"/>
        <v>0</v>
      </c>
      <c r="L57" s="61" t="str">
        <f t="shared" si="10"/>
        <v>-</v>
      </c>
      <c r="M57" s="27">
        <f t="shared" si="11"/>
        <v>3.26</v>
      </c>
      <c r="N57" s="60" t="str">
        <f t="shared" si="12"/>
        <v>-</v>
      </c>
      <c r="O57" s="28" t="str">
        <f t="shared" si="13"/>
        <v>-</v>
      </c>
    </row>
    <row r="58" spans="1:15" x14ac:dyDescent="0.15">
      <c r="A58" s="42" t="s">
        <v>144</v>
      </c>
      <c r="B58" s="45" t="s">
        <v>145</v>
      </c>
      <c r="C58" s="16">
        <v>30</v>
      </c>
      <c r="E58" s="8">
        <f t="shared" si="6"/>
        <v>7200</v>
      </c>
      <c r="F58" s="26">
        <f>'Meta Geral'!E58*$I$2</f>
        <v>7200</v>
      </c>
      <c r="G58" s="27">
        <f>'Meta Geral'!F58</f>
        <v>3.05</v>
      </c>
      <c r="H58" s="27">
        <f t="shared" si="7"/>
        <v>21960</v>
      </c>
      <c r="I58" s="28">
        <f t="shared" si="8"/>
        <v>1.365655878909201E-2</v>
      </c>
      <c r="J58" s="14"/>
      <c r="K58" s="8" t="str">
        <f t="shared" si="9"/>
        <v>0</v>
      </c>
      <c r="L58" s="61" t="str">
        <f t="shared" si="10"/>
        <v>-</v>
      </c>
      <c r="M58" s="27">
        <f t="shared" si="11"/>
        <v>3.05</v>
      </c>
      <c r="N58" s="60" t="str">
        <f t="shared" si="12"/>
        <v>-</v>
      </c>
      <c r="O58" s="28" t="str">
        <f t="shared" si="13"/>
        <v>-</v>
      </c>
    </row>
    <row r="59" spans="1:15" s="86" customFormat="1" ht="11.25" customHeight="1" x14ac:dyDescent="0.15">
      <c r="A59" s="42" t="s">
        <v>146</v>
      </c>
      <c r="B59" s="45" t="s">
        <v>147</v>
      </c>
      <c r="C59" s="16">
        <v>30</v>
      </c>
      <c r="D59" s="87"/>
      <c r="E59" s="8">
        <f t="shared" si="6"/>
        <v>5760</v>
      </c>
      <c r="F59" s="26">
        <f>'Meta Geral'!E59*$I$2</f>
        <v>5760</v>
      </c>
      <c r="G59" s="27">
        <f>'Meta Geral'!F59</f>
        <v>5.05</v>
      </c>
      <c r="H59" s="27">
        <f t="shared" si="7"/>
        <v>29088</v>
      </c>
      <c r="I59" s="28">
        <f t="shared" si="8"/>
        <v>1.8089343445223515E-2</v>
      </c>
      <c r="J59" s="14"/>
      <c r="K59" s="8" t="str">
        <f t="shared" si="9"/>
        <v>0</v>
      </c>
      <c r="L59" s="61" t="str">
        <f t="shared" si="10"/>
        <v>-</v>
      </c>
      <c r="M59" s="27">
        <f t="shared" si="11"/>
        <v>5.05</v>
      </c>
      <c r="N59" s="60" t="str">
        <f t="shared" si="12"/>
        <v>-</v>
      </c>
      <c r="O59" s="28" t="str">
        <f t="shared" si="13"/>
        <v>-</v>
      </c>
    </row>
    <row r="60" spans="1:15" s="86" customFormat="1" ht="12.75" customHeight="1" x14ac:dyDescent="0.15">
      <c r="A60" s="42" t="s">
        <v>151</v>
      </c>
      <c r="B60" s="45" t="s">
        <v>152</v>
      </c>
      <c r="C60" s="16">
        <v>100</v>
      </c>
      <c r="E60" s="8">
        <f t="shared" si="6"/>
        <v>300</v>
      </c>
      <c r="F60" s="26">
        <f>'Meta Geral'!E60*$I$2</f>
        <v>240</v>
      </c>
      <c r="G60" s="27">
        <f>'Meta Geral'!F60</f>
        <v>4.08</v>
      </c>
      <c r="H60" s="27">
        <f t="shared" si="7"/>
        <v>979.2</v>
      </c>
      <c r="I60" s="28">
        <f t="shared" si="8"/>
        <v>6.0894819518574213E-4</v>
      </c>
      <c r="J60" s="14"/>
      <c r="K60" s="8" t="str">
        <f t="shared" si="9"/>
        <v>0</v>
      </c>
      <c r="L60" s="61" t="str">
        <f t="shared" si="10"/>
        <v>-</v>
      </c>
      <c r="M60" s="27">
        <f t="shared" si="11"/>
        <v>4.08</v>
      </c>
      <c r="N60" s="60" t="str">
        <f t="shared" si="12"/>
        <v>-</v>
      </c>
      <c r="O60" s="28" t="str">
        <f t="shared" si="13"/>
        <v>-</v>
      </c>
    </row>
  </sheetData>
  <mergeCells count="4">
    <mergeCell ref="K2:M2"/>
    <mergeCell ref="E2:G2"/>
    <mergeCell ref="E3:I3"/>
    <mergeCell ref="K3:O3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Dados!$C:$C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0"/>
  <sheetViews>
    <sheetView workbookViewId="0">
      <pane xSplit="2" ySplit="5" topLeftCell="O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2" x14ac:dyDescent="0.25"/>
  <cols>
    <col min="1" max="1" width="12.7109375" style="1" bestFit="1" customWidth="1"/>
    <col min="2" max="2" width="45.42578125" style="1" customWidth="1"/>
    <col min="3" max="3" width="3.85546875" style="6" customWidth="1"/>
    <col min="4" max="4" width="2.42578125" style="1" customWidth="1"/>
    <col min="5" max="5" width="8" style="1" customWidth="1"/>
    <col min="6" max="6" width="7.7109375" style="1" customWidth="1"/>
    <col min="7" max="7" width="8.140625" style="1" customWidth="1"/>
    <col min="8" max="8" width="15" style="1" customWidth="1"/>
    <col min="9" max="9" width="5.140625" style="1" customWidth="1"/>
    <col min="10" max="10" width="2.5703125" style="1" customWidth="1"/>
    <col min="11" max="13" width="9.140625" style="1"/>
    <col min="14" max="14" width="20.85546875" style="1" customWidth="1"/>
    <col min="15" max="15" width="9.140625" style="1"/>
    <col min="16" max="16" width="12.42578125" style="1" customWidth="1"/>
    <col min="17" max="17" width="4.5703125" style="1" customWidth="1"/>
    <col min="18" max="18" width="9.140625" style="1" customWidth="1"/>
    <col min="19" max="19" width="31.85546875" style="1" customWidth="1"/>
    <col min="20" max="20" width="7.7109375" style="1" customWidth="1"/>
    <col min="21" max="21" width="14.7109375" style="1" bestFit="1" customWidth="1"/>
    <col min="22" max="22" width="11.5703125" style="1" customWidth="1"/>
    <col min="23" max="23" width="9.140625" style="1"/>
    <col min="24" max="24" width="12" style="1" bestFit="1" customWidth="1"/>
    <col min="25" max="165" width="9.140625" style="1"/>
    <col min="166" max="166" width="6.140625" style="1" customWidth="1"/>
    <col min="167" max="167" width="27.85546875" style="1" customWidth="1"/>
    <col min="168" max="169" width="0" style="1" hidden="1" customWidth="1"/>
    <col min="170" max="170" width="7.140625" style="1" customWidth="1"/>
    <col min="171" max="171" width="6" style="1" customWidth="1"/>
    <col min="172" max="172" width="10.5703125" style="1" customWidth="1"/>
    <col min="173" max="173" width="4.85546875" style="1" customWidth="1"/>
    <col min="174" max="177" width="0" style="1" hidden="1" customWidth="1"/>
    <col min="178" max="178" width="6.5703125" style="1" customWidth="1"/>
    <col min="179" max="179" width="6.140625" style="1" customWidth="1"/>
    <col min="180" max="180" width="10.5703125" style="1" customWidth="1"/>
    <col min="181" max="181" width="4.85546875" style="1" customWidth="1"/>
    <col min="182" max="183" width="0" style="1" hidden="1" customWidth="1"/>
    <col min="184" max="184" width="7.28515625" style="1" customWidth="1"/>
    <col min="185" max="185" width="9.42578125" style="1" bestFit="1" customWidth="1"/>
    <col min="186" max="186" width="10.42578125" style="1" customWidth="1"/>
    <col min="187" max="187" width="5.5703125" style="1" customWidth="1"/>
    <col min="188" max="188" width="0" style="1" hidden="1" customWidth="1"/>
    <col min="189" max="189" width="7.28515625" style="1" customWidth="1"/>
    <col min="190" max="190" width="6" style="1" customWidth="1"/>
    <col min="191" max="191" width="10.7109375" style="1" customWidth="1"/>
    <col min="192" max="192" width="5.5703125" style="1" customWidth="1"/>
    <col min="193" max="193" width="0" style="1" hidden="1" customWidth="1"/>
    <col min="194" max="194" width="7.28515625" style="1" customWidth="1"/>
    <col min="195" max="195" width="6.7109375" style="1" customWidth="1"/>
    <col min="196" max="196" width="10.7109375" style="1" customWidth="1"/>
    <col min="197" max="197" width="5.5703125" style="1" customWidth="1"/>
    <col min="198" max="198" width="0" style="1" hidden="1" customWidth="1"/>
    <col min="199" max="199" width="6.7109375" style="1" customWidth="1"/>
    <col min="200" max="200" width="6.42578125" style="1" customWidth="1"/>
    <col min="201" max="201" width="12.5703125" style="1" customWidth="1"/>
    <col min="202" max="202" width="6.140625" style="1" customWidth="1"/>
    <col min="203" max="203" width="0" style="1" hidden="1" customWidth="1"/>
    <col min="204" max="204" width="6.42578125" style="1" customWidth="1"/>
    <col min="205" max="205" width="6.28515625" style="1" customWidth="1"/>
    <col min="206" max="206" width="10.42578125" style="1" customWidth="1"/>
    <col min="207" max="207" width="6.5703125" style="1" customWidth="1"/>
    <col min="208" max="208" width="0" style="1" hidden="1" customWidth="1"/>
    <col min="209" max="210" width="7" style="1" customWidth="1"/>
    <col min="211" max="211" width="10.7109375" style="1" customWidth="1"/>
    <col min="212" max="212" width="5.85546875" style="1" customWidth="1"/>
    <col min="213" max="213" width="0" style="1" hidden="1" customWidth="1"/>
    <col min="214" max="214" width="6.42578125" style="1" customWidth="1"/>
    <col min="215" max="215" width="7.140625" style="1" customWidth="1"/>
    <col min="216" max="216" width="10.28515625" style="1" customWidth="1"/>
    <col min="217" max="217" width="5.5703125" style="1" customWidth="1"/>
    <col min="218" max="218" width="0" style="1" hidden="1" customWidth="1"/>
    <col min="219" max="219" width="6.42578125" style="1" customWidth="1"/>
    <col min="220" max="220" width="6.7109375" style="1" customWidth="1"/>
    <col min="221" max="221" width="10.28515625" style="1" customWidth="1"/>
    <col min="222" max="222" width="5.85546875" style="1" customWidth="1"/>
    <col min="223" max="223" width="0" style="1" hidden="1" customWidth="1"/>
    <col min="224" max="224" width="6.42578125" style="1" customWidth="1"/>
    <col min="225" max="225" width="6.7109375" style="1" customWidth="1"/>
    <col min="226" max="226" width="10.5703125" style="1" customWidth="1"/>
    <col min="227" max="227" width="6.140625" style="1" customWidth="1"/>
    <col min="228" max="228" width="0" style="1" hidden="1" customWidth="1"/>
    <col min="229" max="229" width="6" style="1" customWidth="1"/>
    <col min="230" max="230" width="7" style="1" customWidth="1"/>
    <col min="231" max="231" width="10.28515625" style="1" customWidth="1"/>
    <col min="232" max="232" width="6.5703125" style="1" customWidth="1"/>
    <col min="233" max="233" width="9.140625" style="1"/>
    <col min="234" max="234" width="11" style="1" bestFit="1" customWidth="1"/>
    <col min="235" max="421" width="9.140625" style="1"/>
    <col min="422" max="422" width="6.140625" style="1" customWidth="1"/>
    <col min="423" max="423" width="27.85546875" style="1" customWidth="1"/>
    <col min="424" max="425" width="0" style="1" hidden="1" customWidth="1"/>
    <col min="426" max="426" width="7.140625" style="1" customWidth="1"/>
    <col min="427" max="427" width="6" style="1" customWidth="1"/>
    <col min="428" max="428" width="10.5703125" style="1" customWidth="1"/>
    <col min="429" max="429" width="4.85546875" style="1" customWidth="1"/>
    <col min="430" max="433" width="0" style="1" hidden="1" customWidth="1"/>
    <col min="434" max="434" width="6.5703125" style="1" customWidth="1"/>
    <col min="435" max="435" width="6.140625" style="1" customWidth="1"/>
    <col min="436" max="436" width="10.5703125" style="1" customWidth="1"/>
    <col min="437" max="437" width="4.85546875" style="1" customWidth="1"/>
    <col min="438" max="439" width="0" style="1" hidden="1" customWidth="1"/>
    <col min="440" max="440" width="7.28515625" style="1" customWidth="1"/>
    <col min="441" max="441" width="9.42578125" style="1" bestFit="1" customWidth="1"/>
    <col min="442" max="442" width="10.42578125" style="1" customWidth="1"/>
    <col min="443" max="443" width="5.5703125" style="1" customWidth="1"/>
    <col min="444" max="444" width="0" style="1" hidden="1" customWidth="1"/>
    <col min="445" max="445" width="7.28515625" style="1" customWidth="1"/>
    <col min="446" max="446" width="6" style="1" customWidth="1"/>
    <col min="447" max="447" width="10.7109375" style="1" customWidth="1"/>
    <col min="448" max="448" width="5.5703125" style="1" customWidth="1"/>
    <col min="449" max="449" width="0" style="1" hidden="1" customWidth="1"/>
    <col min="450" max="450" width="7.28515625" style="1" customWidth="1"/>
    <col min="451" max="451" width="6.7109375" style="1" customWidth="1"/>
    <col min="452" max="452" width="10.7109375" style="1" customWidth="1"/>
    <col min="453" max="453" width="5.5703125" style="1" customWidth="1"/>
    <col min="454" max="454" width="0" style="1" hidden="1" customWidth="1"/>
    <col min="455" max="455" width="6.7109375" style="1" customWidth="1"/>
    <col min="456" max="456" width="6.42578125" style="1" customWidth="1"/>
    <col min="457" max="457" width="12.5703125" style="1" customWidth="1"/>
    <col min="458" max="458" width="6.140625" style="1" customWidth="1"/>
    <col min="459" max="459" width="0" style="1" hidden="1" customWidth="1"/>
    <col min="460" max="460" width="6.42578125" style="1" customWidth="1"/>
    <col min="461" max="461" width="6.28515625" style="1" customWidth="1"/>
    <col min="462" max="462" width="10.42578125" style="1" customWidth="1"/>
    <col min="463" max="463" width="6.5703125" style="1" customWidth="1"/>
    <col min="464" max="464" width="0" style="1" hidden="1" customWidth="1"/>
    <col min="465" max="466" width="7" style="1" customWidth="1"/>
    <col min="467" max="467" width="10.7109375" style="1" customWidth="1"/>
    <col min="468" max="468" width="5.85546875" style="1" customWidth="1"/>
    <col min="469" max="469" width="0" style="1" hidden="1" customWidth="1"/>
    <col min="470" max="470" width="6.42578125" style="1" customWidth="1"/>
    <col min="471" max="471" width="7.140625" style="1" customWidth="1"/>
    <col min="472" max="472" width="10.28515625" style="1" customWidth="1"/>
    <col min="473" max="473" width="5.5703125" style="1" customWidth="1"/>
    <col min="474" max="474" width="0" style="1" hidden="1" customWidth="1"/>
    <col min="475" max="475" width="6.42578125" style="1" customWidth="1"/>
    <col min="476" max="476" width="6.7109375" style="1" customWidth="1"/>
    <col min="477" max="477" width="10.28515625" style="1" customWidth="1"/>
    <col min="478" max="478" width="5.85546875" style="1" customWidth="1"/>
    <col min="479" max="479" width="0" style="1" hidden="1" customWidth="1"/>
    <col min="480" max="480" width="6.42578125" style="1" customWidth="1"/>
    <col min="481" max="481" width="6.7109375" style="1" customWidth="1"/>
    <col min="482" max="482" width="10.5703125" style="1" customWidth="1"/>
    <col min="483" max="483" width="6.140625" style="1" customWidth="1"/>
    <col min="484" max="484" width="0" style="1" hidden="1" customWidth="1"/>
    <col min="485" max="485" width="6" style="1" customWidth="1"/>
    <col min="486" max="486" width="7" style="1" customWidth="1"/>
    <col min="487" max="487" width="10.28515625" style="1" customWidth="1"/>
    <col min="488" max="488" width="6.5703125" style="1" customWidth="1"/>
    <col min="489" max="489" width="9.140625" style="1"/>
    <col min="490" max="490" width="11" style="1" bestFit="1" customWidth="1"/>
    <col min="491" max="677" width="9.140625" style="1"/>
    <col min="678" max="678" width="6.140625" style="1" customWidth="1"/>
    <col min="679" max="679" width="27.85546875" style="1" customWidth="1"/>
    <col min="680" max="681" width="0" style="1" hidden="1" customWidth="1"/>
    <col min="682" max="682" width="7.140625" style="1" customWidth="1"/>
    <col min="683" max="683" width="6" style="1" customWidth="1"/>
    <col min="684" max="684" width="10.5703125" style="1" customWidth="1"/>
    <col min="685" max="685" width="4.85546875" style="1" customWidth="1"/>
    <col min="686" max="689" width="0" style="1" hidden="1" customWidth="1"/>
    <col min="690" max="690" width="6.5703125" style="1" customWidth="1"/>
    <col min="691" max="691" width="6.140625" style="1" customWidth="1"/>
    <col min="692" max="692" width="10.5703125" style="1" customWidth="1"/>
    <col min="693" max="693" width="4.85546875" style="1" customWidth="1"/>
    <col min="694" max="695" width="0" style="1" hidden="1" customWidth="1"/>
    <col min="696" max="696" width="7.28515625" style="1" customWidth="1"/>
    <col min="697" max="697" width="9.42578125" style="1" bestFit="1" customWidth="1"/>
    <col min="698" max="698" width="10.42578125" style="1" customWidth="1"/>
    <col min="699" max="699" width="5.5703125" style="1" customWidth="1"/>
    <col min="700" max="700" width="0" style="1" hidden="1" customWidth="1"/>
    <col min="701" max="701" width="7.28515625" style="1" customWidth="1"/>
    <col min="702" max="702" width="6" style="1" customWidth="1"/>
    <col min="703" max="703" width="10.7109375" style="1" customWidth="1"/>
    <col min="704" max="704" width="5.5703125" style="1" customWidth="1"/>
    <col min="705" max="705" width="0" style="1" hidden="1" customWidth="1"/>
    <col min="706" max="706" width="7.28515625" style="1" customWidth="1"/>
    <col min="707" max="707" width="6.7109375" style="1" customWidth="1"/>
    <col min="708" max="708" width="10.7109375" style="1" customWidth="1"/>
    <col min="709" max="709" width="5.5703125" style="1" customWidth="1"/>
    <col min="710" max="710" width="0" style="1" hidden="1" customWidth="1"/>
    <col min="711" max="711" width="6.7109375" style="1" customWidth="1"/>
    <col min="712" max="712" width="6.42578125" style="1" customWidth="1"/>
    <col min="713" max="713" width="12.5703125" style="1" customWidth="1"/>
    <col min="714" max="714" width="6.140625" style="1" customWidth="1"/>
    <col min="715" max="715" width="0" style="1" hidden="1" customWidth="1"/>
    <col min="716" max="716" width="6.42578125" style="1" customWidth="1"/>
    <col min="717" max="717" width="6.28515625" style="1" customWidth="1"/>
    <col min="718" max="718" width="10.42578125" style="1" customWidth="1"/>
    <col min="719" max="719" width="6.5703125" style="1" customWidth="1"/>
    <col min="720" max="720" width="0" style="1" hidden="1" customWidth="1"/>
    <col min="721" max="722" width="7" style="1" customWidth="1"/>
    <col min="723" max="723" width="10.7109375" style="1" customWidth="1"/>
    <col min="724" max="724" width="5.85546875" style="1" customWidth="1"/>
    <col min="725" max="725" width="0" style="1" hidden="1" customWidth="1"/>
    <col min="726" max="726" width="6.42578125" style="1" customWidth="1"/>
    <col min="727" max="727" width="7.140625" style="1" customWidth="1"/>
    <col min="728" max="728" width="10.28515625" style="1" customWidth="1"/>
    <col min="729" max="729" width="5.5703125" style="1" customWidth="1"/>
    <col min="730" max="730" width="0" style="1" hidden="1" customWidth="1"/>
    <col min="731" max="731" width="6.42578125" style="1" customWidth="1"/>
    <col min="732" max="732" width="6.7109375" style="1" customWidth="1"/>
    <col min="733" max="733" width="10.28515625" style="1" customWidth="1"/>
    <col min="734" max="734" width="5.85546875" style="1" customWidth="1"/>
    <col min="735" max="735" width="0" style="1" hidden="1" customWidth="1"/>
    <col min="736" max="736" width="6.42578125" style="1" customWidth="1"/>
    <col min="737" max="737" width="6.7109375" style="1" customWidth="1"/>
    <col min="738" max="738" width="10.5703125" style="1" customWidth="1"/>
    <col min="739" max="739" width="6.140625" style="1" customWidth="1"/>
    <col min="740" max="740" width="0" style="1" hidden="1" customWidth="1"/>
    <col min="741" max="741" width="6" style="1" customWidth="1"/>
    <col min="742" max="742" width="7" style="1" customWidth="1"/>
    <col min="743" max="743" width="10.28515625" style="1" customWidth="1"/>
    <col min="744" max="744" width="6.5703125" style="1" customWidth="1"/>
    <col min="745" max="745" width="9.140625" style="1"/>
    <col min="746" max="746" width="11" style="1" bestFit="1" customWidth="1"/>
    <col min="747" max="933" width="9.140625" style="1"/>
    <col min="934" max="934" width="6.140625" style="1" customWidth="1"/>
    <col min="935" max="935" width="27.85546875" style="1" customWidth="1"/>
    <col min="936" max="937" width="0" style="1" hidden="1" customWidth="1"/>
    <col min="938" max="938" width="7.140625" style="1" customWidth="1"/>
    <col min="939" max="939" width="6" style="1" customWidth="1"/>
    <col min="940" max="940" width="10.5703125" style="1" customWidth="1"/>
    <col min="941" max="941" width="4.85546875" style="1" customWidth="1"/>
    <col min="942" max="945" width="0" style="1" hidden="1" customWidth="1"/>
    <col min="946" max="946" width="6.5703125" style="1" customWidth="1"/>
    <col min="947" max="947" width="6.140625" style="1" customWidth="1"/>
    <col min="948" max="948" width="10.5703125" style="1" customWidth="1"/>
    <col min="949" max="949" width="4.85546875" style="1" customWidth="1"/>
    <col min="950" max="951" width="0" style="1" hidden="1" customWidth="1"/>
    <col min="952" max="952" width="7.28515625" style="1" customWidth="1"/>
    <col min="953" max="953" width="9.42578125" style="1" bestFit="1" customWidth="1"/>
    <col min="954" max="954" width="10.42578125" style="1" customWidth="1"/>
    <col min="955" max="955" width="5.5703125" style="1" customWidth="1"/>
    <col min="956" max="956" width="0" style="1" hidden="1" customWidth="1"/>
    <col min="957" max="957" width="7.28515625" style="1" customWidth="1"/>
    <col min="958" max="958" width="6" style="1" customWidth="1"/>
    <col min="959" max="959" width="10.7109375" style="1" customWidth="1"/>
    <col min="960" max="960" width="5.5703125" style="1" customWidth="1"/>
    <col min="961" max="961" width="0" style="1" hidden="1" customWidth="1"/>
    <col min="962" max="962" width="7.28515625" style="1" customWidth="1"/>
    <col min="963" max="963" width="6.7109375" style="1" customWidth="1"/>
    <col min="964" max="964" width="10.7109375" style="1" customWidth="1"/>
    <col min="965" max="965" width="5.5703125" style="1" customWidth="1"/>
    <col min="966" max="966" width="0" style="1" hidden="1" customWidth="1"/>
    <col min="967" max="967" width="6.7109375" style="1" customWidth="1"/>
    <col min="968" max="968" width="6.42578125" style="1" customWidth="1"/>
    <col min="969" max="969" width="12.5703125" style="1" customWidth="1"/>
    <col min="970" max="970" width="6.140625" style="1" customWidth="1"/>
    <col min="971" max="971" width="0" style="1" hidden="1" customWidth="1"/>
    <col min="972" max="972" width="6.42578125" style="1" customWidth="1"/>
    <col min="973" max="973" width="6.28515625" style="1" customWidth="1"/>
    <col min="974" max="974" width="10.42578125" style="1" customWidth="1"/>
    <col min="975" max="975" width="6.5703125" style="1" customWidth="1"/>
    <col min="976" max="976" width="0" style="1" hidden="1" customWidth="1"/>
    <col min="977" max="978" width="7" style="1" customWidth="1"/>
    <col min="979" max="979" width="10.7109375" style="1" customWidth="1"/>
    <col min="980" max="980" width="5.85546875" style="1" customWidth="1"/>
    <col min="981" max="981" width="0" style="1" hidden="1" customWidth="1"/>
    <col min="982" max="982" width="6.42578125" style="1" customWidth="1"/>
    <col min="983" max="983" width="7.140625" style="1" customWidth="1"/>
    <col min="984" max="984" width="10.28515625" style="1" customWidth="1"/>
    <col min="985" max="985" width="5.5703125" style="1" customWidth="1"/>
    <col min="986" max="986" width="0" style="1" hidden="1" customWidth="1"/>
    <col min="987" max="987" width="6.42578125" style="1" customWidth="1"/>
    <col min="988" max="988" width="6.7109375" style="1" customWidth="1"/>
    <col min="989" max="989" width="10.28515625" style="1" customWidth="1"/>
    <col min="990" max="990" width="5.85546875" style="1" customWidth="1"/>
    <col min="991" max="991" width="0" style="1" hidden="1" customWidth="1"/>
    <col min="992" max="992" width="6.42578125" style="1" customWidth="1"/>
    <col min="993" max="993" width="6.7109375" style="1" customWidth="1"/>
    <col min="994" max="994" width="10.5703125" style="1" customWidth="1"/>
    <col min="995" max="995" width="6.140625" style="1" customWidth="1"/>
    <col min="996" max="996" width="0" style="1" hidden="1" customWidth="1"/>
    <col min="997" max="997" width="6" style="1" customWidth="1"/>
    <col min="998" max="998" width="7" style="1" customWidth="1"/>
    <col min="999" max="999" width="10.28515625" style="1" customWidth="1"/>
    <col min="1000" max="1000" width="6.5703125" style="1" customWidth="1"/>
    <col min="1001" max="1001" width="9.140625" style="1"/>
    <col min="1002" max="1002" width="11" style="1" bestFit="1" customWidth="1"/>
    <col min="1003" max="1189" width="9.140625" style="1"/>
    <col min="1190" max="1190" width="6.140625" style="1" customWidth="1"/>
    <col min="1191" max="1191" width="27.85546875" style="1" customWidth="1"/>
    <col min="1192" max="1193" width="0" style="1" hidden="1" customWidth="1"/>
    <col min="1194" max="1194" width="7.140625" style="1" customWidth="1"/>
    <col min="1195" max="1195" width="6" style="1" customWidth="1"/>
    <col min="1196" max="1196" width="10.5703125" style="1" customWidth="1"/>
    <col min="1197" max="1197" width="4.85546875" style="1" customWidth="1"/>
    <col min="1198" max="1201" width="0" style="1" hidden="1" customWidth="1"/>
    <col min="1202" max="1202" width="6.5703125" style="1" customWidth="1"/>
    <col min="1203" max="1203" width="6.140625" style="1" customWidth="1"/>
    <col min="1204" max="1204" width="10.5703125" style="1" customWidth="1"/>
    <col min="1205" max="1205" width="4.85546875" style="1" customWidth="1"/>
    <col min="1206" max="1207" width="0" style="1" hidden="1" customWidth="1"/>
    <col min="1208" max="1208" width="7.28515625" style="1" customWidth="1"/>
    <col min="1209" max="1209" width="9.42578125" style="1" bestFit="1" customWidth="1"/>
    <col min="1210" max="1210" width="10.42578125" style="1" customWidth="1"/>
    <col min="1211" max="1211" width="5.5703125" style="1" customWidth="1"/>
    <col min="1212" max="1212" width="0" style="1" hidden="1" customWidth="1"/>
    <col min="1213" max="1213" width="7.28515625" style="1" customWidth="1"/>
    <col min="1214" max="1214" width="6" style="1" customWidth="1"/>
    <col min="1215" max="1215" width="10.7109375" style="1" customWidth="1"/>
    <col min="1216" max="1216" width="5.5703125" style="1" customWidth="1"/>
    <col min="1217" max="1217" width="0" style="1" hidden="1" customWidth="1"/>
    <col min="1218" max="1218" width="7.28515625" style="1" customWidth="1"/>
    <col min="1219" max="1219" width="6.7109375" style="1" customWidth="1"/>
    <col min="1220" max="1220" width="10.7109375" style="1" customWidth="1"/>
    <col min="1221" max="1221" width="5.5703125" style="1" customWidth="1"/>
    <col min="1222" max="1222" width="0" style="1" hidden="1" customWidth="1"/>
    <col min="1223" max="1223" width="6.7109375" style="1" customWidth="1"/>
    <col min="1224" max="1224" width="6.42578125" style="1" customWidth="1"/>
    <col min="1225" max="1225" width="12.5703125" style="1" customWidth="1"/>
    <col min="1226" max="1226" width="6.140625" style="1" customWidth="1"/>
    <col min="1227" max="1227" width="0" style="1" hidden="1" customWidth="1"/>
    <col min="1228" max="1228" width="6.42578125" style="1" customWidth="1"/>
    <col min="1229" max="1229" width="6.28515625" style="1" customWidth="1"/>
    <col min="1230" max="1230" width="10.42578125" style="1" customWidth="1"/>
    <col min="1231" max="1231" width="6.5703125" style="1" customWidth="1"/>
    <col min="1232" max="1232" width="0" style="1" hidden="1" customWidth="1"/>
    <col min="1233" max="1234" width="7" style="1" customWidth="1"/>
    <col min="1235" max="1235" width="10.7109375" style="1" customWidth="1"/>
    <col min="1236" max="1236" width="5.85546875" style="1" customWidth="1"/>
    <col min="1237" max="1237" width="0" style="1" hidden="1" customWidth="1"/>
    <col min="1238" max="1238" width="6.42578125" style="1" customWidth="1"/>
    <col min="1239" max="1239" width="7.140625" style="1" customWidth="1"/>
    <col min="1240" max="1240" width="10.28515625" style="1" customWidth="1"/>
    <col min="1241" max="1241" width="5.5703125" style="1" customWidth="1"/>
    <col min="1242" max="1242" width="0" style="1" hidden="1" customWidth="1"/>
    <col min="1243" max="1243" width="6.42578125" style="1" customWidth="1"/>
    <col min="1244" max="1244" width="6.7109375" style="1" customWidth="1"/>
    <col min="1245" max="1245" width="10.28515625" style="1" customWidth="1"/>
    <col min="1246" max="1246" width="5.85546875" style="1" customWidth="1"/>
    <col min="1247" max="1247" width="0" style="1" hidden="1" customWidth="1"/>
    <col min="1248" max="1248" width="6.42578125" style="1" customWidth="1"/>
    <col min="1249" max="1249" width="6.7109375" style="1" customWidth="1"/>
    <col min="1250" max="1250" width="10.5703125" style="1" customWidth="1"/>
    <col min="1251" max="1251" width="6.140625" style="1" customWidth="1"/>
    <col min="1252" max="1252" width="0" style="1" hidden="1" customWidth="1"/>
    <col min="1253" max="1253" width="6" style="1" customWidth="1"/>
    <col min="1254" max="1254" width="7" style="1" customWidth="1"/>
    <col min="1255" max="1255" width="10.28515625" style="1" customWidth="1"/>
    <col min="1256" max="1256" width="6.5703125" style="1" customWidth="1"/>
    <col min="1257" max="1257" width="9.140625" style="1"/>
    <col min="1258" max="1258" width="11" style="1" bestFit="1" customWidth="1"/>
    <col min="1259" max="1445" width="9.140625" style="1"/>
    <col min="1446" max="1446" width="6.140625" style="1" customWidth="1"/>
    <col min="1447" max="1447" width="27.85546875" style="1" customWidth="1"/>
    <col min="1448" max="1449" width="0" style="1" hidden="1" customWidth="1"/>
    <col min="1450" max="1450" width="7.140625" style="1" customWidth="1"/>
    <col min="1451" max="1451" width="6" style="1" customWidth="1"/>
    <col min="1452" max="1452" width="10.5703125" style="1" customWidth="1"/>
    <col min="1453" max="1453" width="4.85546875" style="1" customWidth="1"/>
    <col min="1454" max="1457" width="0" style="1" hidden="1" customWidth="1"/>
    <col min="1458" max="1458" width="6.5703125" style="1" customWidth="1"/>
    <col min="1459" max="1459" width="6.140625" style="1" customWidth="1"/>
    <col min="1460" max="1460" width="10.5703125" style="1" customWidth="1"/>
    <col min="1461" max="1461" width="4.85546875" style="1" customWidth="1"/>
    <col min="1462" max="1463" width="0" style="1" hidden="1" customWidth="1"/>
    <col min="1464" max="1464" width="7.28515625" style="1" customWidth="1"/>
    <col min="1465" max="1465" width="9.42578125" style="1" bestFit="1" customWidth="1"/>
    <col min="1466" max="1466" width="10.42578125" style="1" customWidth="1"/>
    <col min="1467" max="1467" width="5.5703125" style="1" customWidth="1"/>
    <col min="1468" max="1468" width="0" style="1" hidden="1" customWidth="1"/>
    <col min="1469" max="1469" width="7.28515625" style="1" customWidth="1"/>
    <col min="1470" max="1470" width="6" style="1" customWidth="1"/>
    <col min="1471" max="1471" width="10.7109375" style="1" customWidth="1"/>
    <col min="1472" max="1472" width="5.5703125" style="1" customWidth="1"/>
    <col min="1473" max="1473" width="0" style="1" hidden="1" customWidth="1"/>
    <col min="1474" max="1474" width="7.28515625" style="1" customWidth="1"/>
    <col min="1475" max="1475" width="6.7109375" style="1" customWidth="1"/>
    <col min="1476" max="1476" width="10.7109375" style="1" customWidth="1"/>
    <col min="1477" max="1477" width="5.5703125" style="1" customWidth="1"/>
    <col min="1478" max="1478" width="0" style="1" hidden="1" customWidth="1"/>
    <col min="1479" max="1479" width="6.7109375" style="1" customWidth="1"/>
    <col min="1480" max="1480" width="6.42578125" style="1" customWidth="1"/>
    <col min="1481" max="1481" width="12.5703125" style="1" customWidth="1"/>
    <col min="1482" max="1482" width="6.140625" style="1" customWidth="1"/>
    <col min="1483" max="1483" width="0" style="1" hidden="1" customWidth="1"/>
    <col min="1484" max="1484" width="6.42578125" style="1" customWidth="1"/>
    <col min="1485" max="1485" width="6.28515625" style="1" customWidth="1"/>
    <col min="1486" max="1486" width="10.42578125" style="1" customWidth="1"/>
    <col min="1487" max="1487" width="6.5703125" style="1" customWidth="1"/>
    <col min="1488" max="1488" width="0" style="1" hidden="1" customWidth="1"/>
    <col min="1489" max="1490" width="7" style="1" customWidth="1"/>
    <col min="1491" max="1491" width="10.7109375" style="1" customWidth="1"/>
    <col min="1492" max="1492" width="5.85546875" style="1" customWidth="1"/>
    <col min="1493" max="1493" width="0" style="1" hidden="1" customWidth="1"/>
    <col min="1494" max="1494" width="6.42578125" style="1" customWidth="1"/>
    <col min="1495" max="1495" width="7.140625" style="1" customWidth="1"/>
    <col min="1496" max="1496" width="10.28515625" style="1" customWidth="1"/>
    <col min="1497" max="1497" width="5.5703125" style="1" customWidth="1"/>
    <col min="1498" max="1498" width="0" style="1" hidden="1" customWidth="1"/>
    <col min="1499" max="1499" width="6.42578125" style="1" customWidth="1"/>
    <col min="1500" max="1500" width="6.7109375" style="1" customWidth="1"/>
    <col min="1501" max="1501" width="10.28515625" style="1" customWidth="1"/>
    <col min="1502" max="1502" width="5.85546875" style="1" customWidth="1"/>
    <col min="1503" max="1503" width="0" style="1" hidden="1" customWidth="1"/>
    <col min="1504" max="1504" width="6.42578125" style="1" customWidth="1"/>
    <col min="1505" max="1505" width="6.7109375" style="1" customWidth="1"/>
    <col min="1506" max="1506" width="10.5703125" style="1" customWidth="1"/>
    <col min="1507" max="1507" width="6.140625" style="1" customWidth="1"/>
    <col min="1508" max="1508" width="0" style="1" hidden="1" customWidth="1"/>
    <col min="1509" max="1509" width="6" style="1" customWidth="1"/>
    <col min="1510" max="1510" width="7" style="1" customWidth="1"/>
    <col min="1511" max="1511" width="10.28515625" style="1" customWidth="1"/>
    <col min="1512" max="1512" width="6.5703125" style="1" customWidth="1"/>
    <col min="1513" max="1513" width="9.140625" style="1"/>
    <col min="1514" max="1514" width="11" style="1" bestFit="1" customWidth="1"/>
    <col min="1515" max="1701" width="9.140625" style="1"/>
    <col min="1702" max="1702" width="6.140625" style="1" customWidth="1"/>
    <col min="1703" max="1703" width="27.85546875" style="1" customWidth="1"/>
    <col min="1704" max="1705" width="0" style="1" hidden="1" customWidth="1"/>
    <col min="1706" max="1706" width="7.140625" style="1" customWidth="1"/>
    <col min="1707" max="1707" width="6" style="1" customWidth="1"/>
    <col min="1708" max="1708" width="10.5703125" style="1" customWidth="1"/>
    <col min="1709" max="1709" width="4.85546875" style="1" customWidth="1"/>
    <col min="1710" max="1713" width="0" style="1" hidden="1" customWidth="1"/>
    <col min="1714" max="1714" width="6.5703125" style="1" customWidth="1"/>
    <col min="1715" max="1715" width="6.140625" style="1" customWidth="1"/>
    <col min="1716" max="1716" width="10.5703125" style="1" customWidth="1"/>
    <col min="1717" max="1717" width="4.85546875" style="1" customWidth="1"/>
    <col min="1718" max="1719" width="0" style="1" hidden="1" customWidth="1"/>
    <col min="1720" max="1720" width="7.28515625" style="1" customWidth="1"/>
    <col min="1721" max="1721" width="9.42578125" style="1" bestFit="1" customWidth="1"/>
    <col min="1722" max="1722" width="10.42578125" style="1" customWidth="1"/>
    <col min="1723" max="1723" width="5.5703125" style="1" customWidth="1"/>
    <col min="1724" max="1724" width="0" style="1" hidden="1" customWidth="1"/>
    <col min="1725" max="1725" width="7.28515625" style="1" customWidth="1"/>
    <col min="1726" max="1726" width="6" style="1" customWidth="1"/>
    <col min="1727" max="1727" width="10.7109375" style="1" customWidth="1"/>
    <col min="1728" max="1728" width="5.5703125" style="1" customWidth="1"/>
    <col min="1729" max="1729" width="0" style="1" hidden="1" customWidth="1"/>
    <col min="1730" max="1730" width="7.28515625" style="1" customWidth="1"/>
    <col min="1731" max="1731" width="6.7109375" style="1" customWidth="1"/>
    <col min="1732" max="1732" width="10.7109375" style="1" customWidth="1"/>
    <col min="1733" max="1733" width="5.5703125" style="1" customWidth="1"/>
    <col min="1734" max="1734" width="0" style="1" hidden="1" customWidth="1"/>
    <col min="1735" max="1735" width="6.7109375" style="1" customWidth="1"/>
    <col min="1736" max="1736" width="6.42578125" style="1" customWidth="1"/>
    <col min="1737" max="1737" width="12.5703125" style="1" customWidth="1"/>
    <col min="1738" max="1738" width="6.140625" style="1" customWidth="1"/>
    <col min="1739" max="1739" width="0" style="1" hidden="1" customWidth="1"/>
    <col min="1740" max="1740" width="6.42578125" style="1" customWidth="1"/>
    <col min="1741" max="1741" width="6.28515625" style="1" customWidth="1"/>
    <col min="1742" max="1742" width="10.42578125" style="1" customWidth="1"/>
    <col min="1743" max="1743" width="6.5703125" style="1" customWidth="1"/>
    <col min="1744" max="1744" width="0" style="1" hidden="1" customWidth="1"/>
    <col min="1745" max="1746" width="7" style="1" customWidth="1"/>
    <col min="1747" max="1747" width="10.7109375" style="1" customWidth="1"/>
    <col min="1748" max="1748" width="5.85546875" style="1" customWidth="1"/>
    <col min="1749" max="1749" width="0" style="1" hidden="1" customWidth="1"/>
    <col min="1750" max="1750" width="6.42578125" style="1" customWidth="1"/>
    <col min="1751" max="1751" width="7.140625" style="1" customWidth="1"/>
    <col min="1752" max="1752" width="10.28515625" style="1" customWidth="1"/>
    <col min="1753" max="1753" width="5.5703125" style="1" customWidth="1"/>
    <col min="1754" max="1754" width="0" style="1" hidden="1" customWidth="1"/>
    <col min="1755" max="1755" width="6.42578125" style="1" customWidth="1"/>
    <col min="1756" max="1756" width="6.7109375" style="1" customWidth="1"/>
    <col min="1757" max="1757" width="10.28515625" style="1" customWidth="1"/>
    <col min="1758" max="1758" width="5.85546875" style="1" customWidth="1"/>
    <col min="1759" max="1759" width="0" style="1" hidden="1" customWidth="1"/>
    <col min="1760" max="1760" width="6.42578125" style="1" customWidth="1"/>
    <col min="1761" max="1761" width="6.7109375" style="1" customWidth="1"/>
    <col min="1762" max="1762" width="10.5703125" style="1" customWidth="1"/>
    <col min="1763" max="1763" width="6.140625" style="1" customWidth="1"/>
    <col min="1764" max="1764" width="0" style="1" hidden="1" customWidth="1"/>
    <col min="1765" max="1765" width="6" style="1" customWidth="1"/>
    <col min="1766" max="1766" width="7" style="1" customWidth="1"/>
    <col min="1767" max="1767" width="10.28515625" style="1" customWidth="1"/>
    <col min="1768" max="1768" width="6.5703125" style="1" customWidth="1"/>
    <col min="1769" max="1769" width="9.140625" style="1"/>
    <col min="1770" max="1770" width="11" style="1" bestFit="1" customWidth="1"/>
    <col min="1771" max="1957" width="9.140625" style="1"/>
    <col min="1958" max="1958" width="6.140625" style="1" customWidth="1"/>
    <col min="1959" max="1959" width="27.85546875" style="1" customWidth="1"/>
    <col min="1960" max="1961" width="0" style="1" hidden="1" customWidth="1"/>
    <col min="1962" max="1962" width="7.140625" style="1" customWidth="1"/>
    <col min="1963" max="1963" width="6" style="1" customWidth="1"/>
    <col min="1964" max="1964" width="10.5703125" style="1" customWidth="1"/>
    <col min="1965" max="1965" width="4.85546875" style="1" customWidth="1"/>
    <col min="1966" max="1969" width="0" style="1" hidden="1" customWidth="1"/>
    <col min="1970" max="1970" width="6.5703125" style="1" customWidth="1"/>
    <col min="1971" max="1971" width="6.140625" style="1" customWidth="1"/>
    <col min="1972" max="1972" width="10.5703125" style="1" customWidth="1"/>
    <col min="1973" max="1973" width="4.85546875" style="1" customWidth="1"/>
    <col min="1974" max="1975" width="0" style="1" hidden="1" customWidth="1"/>
    <col min="1976" max="1976" width="7.28515625" style="1" customWidth="1"/>
    <col min="1977" max="1977" width="9.42578125" style="1" bestFit="1" customWidth="1"/>
    <col min="1978" max="1978" width="10.42578125" style="1" customWidth="1"/>
    <col min="1979" max="1979" width="5.5703125" style="1" customWidth="1"/>
    <col min="1980" max="1980" width="0" style="1" hidden="1" customWidth="1"/>
    <col min="1981" max="1981" width="7.28515625" style="1" customWidth="1"/>
    <col min="1982" max="1982" width="6" style="1" customWidth="1"/>
    <col min="1983" max="1983" width="10.7109375" style="1" customWidth="1"/>
    <col min="1984" max="1984" width="5.5703125" style="1" customWidth="1"/>
    <col min="1985" max="1985" width="0" style="1" hidden="1" customWidth="1"/>
    <col min="1986" max="1986" width="7.28515625" style="1" customWidth="1"/>
    <col min="1987" max="1987" width="6.7109375" style="1" customWidth="1"/>
    <col min="1988" max="1988" width="10.7109375" style="1" customWidth="1"/>
    <col min="1989" max="1989" width="5.5703125" style="1" customWidth="1"/>
    <col min="1990" max="1990" width="0" style="1" hidden="1" customWidth="1"/>
    <col min="1991" max="1991" width="6.7109375" style="1" customWidth="1"/>
    <col min="1992" max="1992" width="6.42578125" style="1" customWidth="1"/>
    <col min="1993" max="1993" width="12.5703125" style="1" customWidth="1"/>
    <col min="1994" max="1994" width="6.140625" style="1" customWidth="1"/>
    <col min="1995" max="1995" width="0" style="1" hidden="1" customWidth="1"/>
    <col min="1996" max="1996" width="6.42578125" style="1" customWidth="1"/>
    <col min="1997" max="1997" width="6.28515625" style="1" customWidth="1"/>
    <col min="1998" max="1998" width="10.42578125" style="1" customWidth="1"/>
    <col min="1999" max="1999" width="6.5703125" style="1" customWidth="1"/>
    <col min="2000" max="2000" width="0" style="1" hidden="1" customWidth="1"/>
    <col min="2001" max="2002" width="7" style="1" customWidth="1"/>
    <col min="2003" max="2003" width="10.7109375" style="1" customWidth="1"/>
    <col min="2004" max="2004" width="5.85546875" style="1" customWidth="1"/>
    <col min="2005" max="2005" width="0" style="1" hidden="1" customWidth="1"/>
    <col min="2006" max="2006" width="6.42578125" style="1" customWidth="1"/>
    <col min="2007" max="2007" width="7.140625" style="1" customWidth="1"/>
    <col min="2008" max="2008" width="10.28515625" style="1" customWidth="1"/>
    <col min="2009" max="2009" width="5.5703125" style="1" customWidth="1"/>
    <col min="2010" max="2010" width="0" style="1" hidden="1" customWidth="1"/>
    <col min="2011" max="2011" width="6.42578125" style="1" customWidth="1"/>
    <col min="2012" max="2012" width="6.7109375" style="1" customWidth="1"/>
    <col min="2013" max="2013" width="10.28515625" style="1" customWidth="1"/>
    <col min="2014" max="2014" width="5.85546875" style="1" customWidth="1"/>
    <col min="2015" max="2015" width="0" style="1" hidden="1" customWidth="1"/>
    <col min="2016" max="2016" width="6.42578125" style="1" customWidth="1"/>
    <col min="2017" max="2017" width="6.7109375" style="1" customWidth="1"/>
    <col min="2018" max="2018" width="10.5703125" style="1" customWidth="1"/>
    <col min="2019" max="2019" width="6.140625" style="1" customWidth="1"/>
    <col min="2020" max="2020" width="0" style="1" hidden="1" customWidth="1"/>
    <col min="2021" max="2021" width="6" style="1" customWidth="1"/>
    <col min="2022" max="2022" width="7" style="1" customWidth="1"/>
    <col min="2023" max="2023" width="10.28515625" style="1" customWidth="1"/>
    <col min="2024" max="2024" width="6.5703125" style="1" customWidth="1"/>
    <col min="2025" max="2025" width="9.140625" style="1"/>
    <col min="2026" max="2026" width="11" style="1" bestFit="1" customWidth="1"/>
    <col min="2027" max="2213" width="9.140625" style="1"/>
    <col min="2214" max="2214" width="6.140625" style="1" customWidth="1"/>
    <col min="2215" max="2215" width="27.85546875" style="1" customWidth="1"/>
    <col min="2216" max="2217" width="0" style="1" hidden="1" customWidth="1"/>
    <col min="2218" max="2218" width="7.140625" style="1" customWidth="1"/>
    <col min="2219" max="2219" width="6" style="1" customWidth="1"/>
    <col min="2220" max="2220" width="10.5703125" style="1" customWidth="1"/>
    <col min="2221" max="2221" width="4.85546875" style="1" customWidth="1"/>
    <col min="2222" max="2225" width="0" style="1" hidden="1" customWidth="1"/>
    <col min="2226" max="2226" width="6.5703125" style="1" customWidth="1"/>
    <col min="2227" max="2227" width="6.140625" style="1" customWidth="1"/>
    <col min="2228" max="2228" width="10.5703125" style="1" customWidth="1"/>
    <col min="2229" max="2229" width="4.85546875" style="1" customWidth="1"/>
    <col min="2230" max="2231" width="0" style="1" hidden="1" customWidth="1"/>
    <col min="2232" max="2232" width="7.28515625" style="1" customWidth="1"/>
    <col min="2233" max="2233" width="9.42578125" style="1" bestFit="1" customWidth="1"/>
    <col min="2234" max="2234" width="10.42578125" style="1" customWidth="1"/>
    <col min="2235" max="2235" width="5.5703125" style="1" customWidth="1"/>
    <col min="2236" max="2236" width="0" style="1" hidden="1" customWidth="1"/>
    <col min="2237" max="2237" width="7.28515625" style="1" customWidth="1"/>
    <col min="2238" max="2238" width="6" style="1" customWidth="1"/>
    <col min="2239" max="2239" width="10.7109375" style="1" customWidth="1"/>
    <col min="2240" max="2240" width="5.5703125" style="1" customWidth="1"/>
    <col min="2241" max="2241" width="0" style="1" hidden="1" customWidth="1"/>
    <col min="2242" max="2242" width="7.28515625" style="1" customWidth="1"/>
    <col min="2243" max="2243" width="6.7109375" style="1" customWidth="1"/>
    <col min="2244" max="2244" width="10.7109375" style="1" customWidth="1"/>
    <col min="2245" max="2245" width="5.5703125" style="1" customWidth="1"/>
    <col min="2246" max="2246" width="0" style="1" hidden="1" customWidth="1"/>
    <col min="2247" max="2247" width="6.7109375" style="1" customWidth="1"/>
    <col min="2248" max="2248" width="6.42578125" style="1" customWidth="1"/>
    <col min="2249" max="2249" width="12.5703125" style="1" customWidth="1"/>
    <col min="2250" max="2250" width="6.140625" style="1" customWidth="1"/>
    <col min="2251" max="2251" width="0" style="1" hidden="1" customWidth="1"/>
    <col min="2252" max="2252" width="6.42578125" style="1" customWidth="1"/>
    <col min="2253" max="2253" width="6.28515625" style="1" customWidth="1"/>
    <col min="2254" max="2254" width="10.42578125" style="1" customWidth="1"/>
    <col min="2255" max="2255" width="6.5703125" style="1" customWidth="1"/>
    <col min="2256" max="2256" width="0" style="1" hidden="1" customWidth="1"/>
    <col min="2257" max="2258" width="7" style="1" customWidth="1"/>
    <col min="2259" max="2259" width="10.7109375" style="1" customWidth="1"/>
    <col min="2260" max="2260" width="5.85546875" style="1" customWidth="1"/>
    <col min="2261" max="2261" width="0" style="1" hidden="1" customWidth="1"/>
    <col min="2262" max="2262" width="6.42578125" style="1" customWidth="1"/>
    <col min="2263" max="2263" width="7.140625" style="1" customWidth="1"/>
    <col min="2264" max="2264" width="10.28515625" style="1" customWidth="1"/>
    <col min="2265" max="2265" width="5.5703125" style="1" customWidth="1"/>
    <col min="2266" max="2266" width="0" style="1" hidden="1" customWidth="1"/>
    <col min="2267" max="2267" width="6.42578125" style="1" customWidth="1"/>
    <col min="2268" max="2268" width="6.7109375" style="1" customWidth="1"/>
    <col min="2269" max="2269" width="10.28515625" style="1" customWidth="1"/>
    <col min="2270" max="2270" width="5.85546875" style="1" customWidth="1"/>
    <col min="2271" max="2271" width="0" style="1" hidden="1" customWidth="1"/>
    <col min="2272" max="2272" width="6.42578125" style="1" customWidth="1"/>
    <col min="2273" max="2273" width="6.7109375" style="1" customWidth="1"/>
    <col min="2274" max="2274" width="10.5703125" style="1" customWidth="1"/>
    <col min="2275" max="2275" width="6.140625" style="1" customWidth="1"/>
    <col min="2276" max="2276" width="0" style="1" hidden="1" customWidth="1"/>
    <col min="2277" max="2277" width="6" style="1" customWidth="1"/>
    <col min="2278" max="2278" width="7" style="1" customWidth="1"/>
    <col min="2279" max="2279" width="10.28515625" style="1" customWidth="1"/>
    <col min="2280" max="2280" width="6.5703125" style="1" customWidth="1"/>
    <col min="2281" max="2281" width="9.140625" style="1"/>
    <col min="2282" max="2282" width="11" style="1" bestFit="1" customWidth="1"/>
    <col min="2283" max="2469" width="9.140625" style="1"/>
    <col min="2470" max="2470" width="6.140625" style="1" customWidth="1"/>
    <col min="2471" max="2471" width="27.85546875" style="1" customWidth="1"/>
    <col min="2472" max="2473" width="0" style="1" hidden="1" customWidth="1"/>
    <col min="2474" max="2474" width="7.140625" style="1" customWidth="1"/>
    <col min="2475" max="2475" width="6" style="1" customWidth="1"/>
    <col min="2476" max="2476" width="10.5703125" style="1" customWidth="1"/>
    <col min="2477" max="2477" width="4.85546875" style="1" customWidth="1"/>
    <col min="2478" max="2481" width="0" style="1" hidden="1" customWidth="1"/>
    <col min="2482" max="2482" width="6.5703125" style="1" customWidth="1"/>
    <col min="2483" max="2483" width="6.140625" style="1" customWidth="1"/>
    <col min="2484" max="2484" width="10.5703125" style="1" customWidth="1"/>
    <col min="2485" max="2485" width="4.85546875" style="1" customWidth="1"/>
    <col min="2486" max="2487" width="0" style="1" hidden="1" customWidth="1"/>
    <col min="2488" max="2488" width="7.28515625" style="1" customWidth="1"/>
    <col min="2489" max="2489" width="9.42578125" style="1" bestFit="1" customWidth="1"/>
    <col min="2490" max="2490" width="10.42578125" style="1" customWidth="1"/>
    <col min="2491" max="2491" width="5.5703125" style="1" customWidth="1"/>
    <col min="2492" max="2492" width="0" style="1" hidden="1" customWidth="1"/>
    <col min="2493" max="2493" width="7.28515625" style="1" customWidth="1"/>
    <col min="2494" max="2494" width="6" style="1" customWidth="1"/>
    <col min="2495" max="2495" width="10.7109375" style="1" customWidth="1"/>
    <col min="2496" max="2496" width="5.5703125" style="1" customWidth="1"/>
    <col min="2497" max="2497" width="0" style="1" hidden="1" customWidth="1"/>
    <col min="2498" max="2498" width="7.28515625" style="1" customWidth="1"/>
    <col min="2499" max="2499" width="6.7109375" style="1" customWidth="1"/>
    <col min="2500" max="2500" width="10.7109375" style="1" customWidth="1"/>
    <col min="2501" max="2501" width="5.5703125" style="1" customWidth="1"/>
    <col min="2502" max="2502" width="0" style="1" hidden="1" customWidth="1"/>
    <col min="2503" max="2503" width="6.7109375" style="1" customWidth="1"/>
    <col min="2504" max="2504" width="6.42578125" style="1" customWidth="1"/>
    <col min="2505" max="2505" width="12.5703125" style="1" customWidth="1"/>
    <col min="2506" max="2506" width="6.140625" style="1" customWidth="1"/>
    <col min="2507" max="2507" width="0" style="1" hidden="1" customWidth="1"/>
    <col min="2508" max="2508" width="6.42578125" style="1" customWidth="1"/>
    <col min="2509" max="2509" width="6.28515625" style="1" customWidth="1"/>
    <col min="2510" max="2510" width="10.42578125" style="1" customWidth="1"/>
    <col min="2511" max="2511" width="6.5703125" style="1" customWidth="1"/>
    <col min="2512" max="2512" width="0" style="1" hidden="1" customWidth="1"/>
    <col min="2513" max="2514" width="7" style="1" customWidth="1"/>
    <col min="2515" max="2515" width="10.7109375" style="1" customWidth="1"/>
    <col min="2516" max="2516" width="5.85546875" style="1" customWidth="1"/>
    <col min="2517" max="2517" width="0" style="1" hidden="1" customWidth="1"/>
    <col min="2518" max="2518" width="6.42578125" style="1" customWidth="1"/>
    <col min="2519" max="2519" width="7.140625" style="1" customWidth="1"/>
    <col min="2520" max="2520" width="10.28515625" style="1" customWidth="1"/>
    <col min="2521" max="2521" width="5.5703125" style="1" customWidth="1"/>
    <col min="2522" max="2522" width="0" style="1" hidden="1" customWidth="1"/>
    <col min="2523" max="2523" width="6.42578125" style="1" customWidth="1"/>
    <col min="2524" max="2524" width="6.7109375" style="1" customWidth="1"/>
    <col min="2525" max="2525" width="10.28515625" style="1" customWidth="1"/>
    <col min="2526" max="2526" width="5.85546875" style="1" customWidth="1"/>
    <col min="2527" max="2527" width="0" style="1" hidden="1" customWidth="1"/>
    <col min="2528" max="2528" width="6.42578125" style="1" customWidth="1"/>
    <col min="2529" max="2529" width="6.7109375" style="1" customWidth="1"/>
    <col min="2530" max="2530" width="10.5703125" style="1" customWidth="1"/>
    <col min="2531" max="2531" width="6.140625" style="1" customWidth="1"/>
    <col min="2532" max="2532" width="0" style="1" hidden="1" customWidth="1"/>
    <col min="2533" max="2533" width="6" style="1" customWidth="1"/>
    <col min="2534" max="2534" width="7" style="1" customWidth="1"/>
    <col min="2535" max="2535" width="10.28515625" style="1" customWidth="1"/>
    <col min="2536" max="2536" width="6.5703125" style="1" customWidth="1"/>
    <col min="2537" max="2537" width="9.140625" style="1"/>
    <col min="2538" max="2538" width="11" style="1" bestFit="1" customWidth="1"/>
    <col min="2539" max="2725" width="9.140625" style="1"/>
    <col min="2726" max="2726" width="6.140625" style="1" customWidth="1"/>
    <col min="2727" max="2727" width="27.85546875" style="1" customWidth="1"/>
    <col min="2728" max="2729" width="0" style="1" hidden="1" customWidth="1"/>
    <col min="2730" max="2730" width="7.140625" style="1" customWidth="1"/>
    <col min="2731" max="2731" width="6" style="1" customWidth="1"/>
    <col min="2732" max="2732" width="10.5703125" style="1" customWidth="1"/>
    <col min="2733" max="2733" width="4.85546875" style="1" customWidth="1"/>
    <col min="2734" max="2737" width="0" style="1" hidden="1" customWidth="1"/>
    <col min="2738" max="2738" width="6.5703125" style="1" customWidth="1"/>
    <col min="2739" max="2739" width="6.140625" style="1" customWidth="1"/>
    <col min="2740" max="2740" width="10.5703125" style="1" customWidth="1"/>
    <col min="2741" max="2741" width="4.85546875" style="1" customWidth="1"/>
    <col min="2742" max="2743" width="0" style="1" hidden="1" customWidth="1"/>
    <col min="2744" max="2744" width="7.28515625" style="1" customWidth="1"/>
    <col min="2745" max="2745" width="9.42578125" style="1" bestFit="1" customWidth="1"/>
    <col min="2746" max="2746" width="10.42578125" style="1" customWidth="1"/>
    <col min="2747" max="2747" width="5.5703125" style="1" customWidth="1"/>
    <col min="2748" max="2748" width="0" style="1" hidden="1" customWidth="1"/>
    <col min="2749" max="2749" width="7.28515625" style="1" customWidth="1"/>
    <col min="2750" max="2750" width="6" style="1" customWidth="1"/>
    <col min="2751" max="2751" width="10.7109375" style="1" customWidth="1"/>
    <col min="2752" max="2752" width="5.5703125" style="1" customWidth="1"/>
    <col min="2753" max="2753" width="0" style="1" hidden="1" customWidth="1"/>
    <col min="2754" max="2754" width="7.28515625" style="1" customWidth="1"/>
    <col min="2755" max="2755" width="6.7109375" style="1" customWidth="1"/>
    <col min="2756" max="2756" width="10.7109375" style="1" customWidth="1"/>
    <col min="2757" max="2757" width="5.5703125" style="1" customWidth="1"/>
    <col min="2758" max="2758" width="0" style="1" hidden="1" customWidth="1"/>
    <col min="2759" max="2759" width="6.7109375" style="1" customWidth="1"/>
    <col min="2760" max="2760" width="6.42578125" style="1" customWidth="1"/>
    <col min="2761" max="2761" width="12.5703125" style="1" customWidth="1"/>
    <col min="2762" max="2762" width="6.140625" style="1" customWidth="1"/>
    <col min="2763" max="2763" width="0" style="1" hidden="1" customWidth="1"/>
    <col min="2764" max="2764" width="6.42578125" style="1" customWidth="1"/>
    <col min="2765" max="2765" width="6.28515625" style="1" customWidth="1"/>
    <col min="2766" max="2766" width="10.42578125" style="1" customWidth="1"/>
    <col min="2767" max="2767" width="6.5703125" style="1" customWidth="1"/>
    <col min="2768" max="2768" width="0" style="1" hidden="1" customWidth="1"/>
    <col min="2769" max="2770" width="7" style="1" customWidth="1"/>
    <col min="2771" max="2771" width="10.7109375" style="1" customWidth="1"/>
    <col min="2772" max="2772" width="5.85546875" style="1" customWidth="1"/>
    <col min="2773" max="2773" width="0" style="1" hidden="1" customWidth="1"/>
    <col min="2774" max="2774" width="6.42578125" style="1" customWidth="1"/>
    <col min="2775" max="2775" width="7.140625" style="1" customWidth="1"/>
    <col min="2776" max="2776" width="10.28515625" style="1" customWidth="1"/>
    <col min="2777" max="2777" width="5.5703125" style="1" customWidth="1"/>
    <col min="2778" max="2778" width="0" style="1" hidden="1" customWidth="1"/>
    <col min="2779" max="2779" width="6.42578125" style="1" customWidth="1"/>
    <col min="2780" max="2780" width="6.7109375" style="1" customWidth="1"/>
    <col min="2781" max="2781" width="10.28515625" style="1" customWidth="1"/>
    <col min="2782" max="2782" width="5.85546875" style="1" customWidth="1"/>
    <col min="2783" max="2783" width="0" style="1" hidden="1" customWidth="1"/>
    <col min="2784" max="2784" width="6.42578125" style="1" customWidth="1"/>
    <col min="2785" max="2785" width="6.7109375" style="1" customWidth="1"/>
    <col min="2786" max="2786" width="10.5703125" style="1" customWidth="1"/>
    <col min="2787" max="2787" width="6.140625" style="1" customWidth="1"/>
    <col min="2788" max="2788" width="0" style="1" hidden="1" customWidth="1"/>
    <col min="2789" max="2789" width="6" style="1" customWidth="1"/>
    <col min="2790" max="2790" width="7" style="1" customWidth="1"/>
    <col min="2791" max="2791" width="10.28515625" style="1" customWidth="1"/>
    <col min="2792" max="2792" width="6.5703125" style="1" customWidth="1"/>
    <col min="2793" max="2793" width="9.140625" style="1"/>
    <col min="2794" max="2794" width="11" style="1" bestFit="1" customWidth="1"/>
    <col min="2795" max="2981" width="9.140625" style="1"/>
    <col min="2982" max="2982" width="6.140625" style="1" customWidth="1"/>
    <col min="2983" max="2983" width="27.85546875" style="1" customWidth="1"/>
    <col min="2984" max="2985" width="0" style="1" hidden="1" customWidth="1"/>
    <col min="2986" max="2986" width="7.140625" style="1" customWidth="1"/>
    <col min="2987" max="2987" width="6" style="1" customWidth="1"/>
    <col min="2988" max="2988" width="10.5703125" style="1" customWidth="1"/>
    <col min="2989" max="2989" width="4.85546875" style="1" customWidth="1"/>
    <col min="2990" max="2993" width="0" style="1" hidden="1" customWidth="1"/>
    <col min="2994" max="2994" width="6.5703125" style="1" customWidth="1"/>
    <col min="2995" max="2995" width="6.140625" style="1" customWidth="1"/>
    <col min="2996" max="2996" width="10.5703125" style="1" customWidth="1"/>
    <col min="2997" max="2997" width="4.85546875" style="1" customWidth="1"/>
    <col min="2998" max="2999" width="0" style="1" hidden="1" customWidth="1"/>
    <col min="3000" max="3000" width="7.28515625" style="1" customWidth="1"/>
    <col min="3001" max="3001" width="9.42578125" style="1" bestFit="1" customWidth="1"/>
    <col min="3002" max="3002" width="10.42578125" style="1" customWidth="1"/>
    <col min="3003" max="3003" width="5.5703125" style="1" customWidth="1"/>
    <col min="3004" max="3004" width="0" style="1" hidden="1" customWidth="1"/>
    <col min="3005" max="3005" width="7.28515625" style="1" customWidth="1"/>
    <col min="3006" max="3006" width="6" style="1" customWidth="1"/>
    <col min="3007" max="3007" width="10.7109375" style="1" customWidth="1"/>
    <col min="3008" max="3008" width="5.5703125" style="1" customWidth="1"/>
    <col min="3009" max="3009" width="0" style="1" hidden="1" customWidth="1"/>
    <col min="3010" max="3010" width="7.28515625" style="1" customWidth="1"/>
    <col min="3011" max="3011" width="6.7109375" style="1" customWidth="1"/>
    <col min="3012" max="3012" width="10.7109375" style="1" customWidth="1"/>
    <col min="3013" max="3013" width="5.5703125" style="1" customWidth="1"/>
    <col min="3014" max="3014" width="0" style="1" hidden="1" customWidth="1"/>
    <col min="3015" max="3015" width="6.7109375" style="1" customWidth="1"/>
    <col min="3016" max="3016" width="6.42578125" style="1" customWidth="1"/>
    <col min="3017" max="3017" width="12.5703125" style="1" customWidth="1"/>
    <col min="3018" max="3018" width="6.140625" style="1" customWidth="1"/>
    <col min="3019" max="3019" width="0" style="1" hidden="1" customWidth="1"/>
    <col min="3020" max="3020" width="6.42578125" style="1" customWidth="1"/>
    <col min="3021" max="3021" width="6.28515625" style="1" customWidth="1"/>
    <col min="3022" max="3022" width="10.42578125" style="1" customWidth="1"/>
    <col min="3023" max="3023" width="6.5703125" style="1" customWidth="1"/>
    <col min="3024" max="3024" width="0" style="1" hidden="1" customWidth="1"/>
    <col min="3025" max="3026" width="7" style="1" customWidth="1"/>
    <col min="3027" max="3027" width="10.7109375" style="1" customWidth="1"/>
    <col min="3028" max="3028" width="5.85546875" style="1" customWidth="1"/>
    <col min="3029" max="3029" width="0" style="1" hidden="1" customWidth="1"/>
    <col min="3030" max="3030" width="6.42578125" style="1" customWidth="1"/>
    <col min="3031" max="3031" width="7.140625" style="1" customWidth="1"/>
    <col min="3032" max="3032" width="10.28515625" style="1" customWidth="1"/>
    <col min="3033" max="3033" width="5.5703125" style="1" customWidth="1"/>
    <col min="3034" max="3034" width="0" style="1" hidden="1" customWidth="1"/>
    <col min="3035" max="3035" width="6.42578125" style="1" customWidth="1"/>
    <col min="3036" max="3036" width="6.7109375" style="1" customWidth="1"/>
    <col min="3037" max="3037" width="10.28515625" style="1" customWidth="1"/>
    <col min="3038" max="3038" width="5.85546875" style="1" customWidth="1"/>
    <col min="3039" max="3039" width="0" style="1" hidden="1" customWidth="1"/>
    <col min="3040" max="3040" width="6.42578125" style="1" customWidth="1"/>
    <col min="3041" max="3041" width="6.7109375" style="1" customWidth="1"/>
    <col min="3042" max="3042" width="10.5703125" style="1" customWidth="1"/>
    <col min="3043" max="3043" width="6.140625" style="1" customWidth="1"/>
    <col min="3044" max="3044" width="0" style="1" hidden="1" customWidth="1"/>
    <col min="3045" max="3045" width="6" style="1" customWidth="1"/>
    <col min="3046" max="3046" width="7" style="1" customWidth="1"/>
    <col min="3047" max="3047" width="10.28515625" style="1" customWidth="1"/>
    <col min="3048" max="3048" width="6.5703125" style="1" customWidth="1"/>
    <col min="3049" max="3049" width="9.140625" style="1"/>
    <col min="3050" max="3050" width="11" style="1" bestFit="1" customWidth="1"/>
    <col min="3051" max="3237" width="9.140625" style="1"/>
    <col min="3238" max="3238" width="6.140625" style="1" customWidth="1"/>
    <col min="3239" max="3239" width="27.85546875" style="1" customWidth="1"/>
    <col min="3240" max="3241" width="0" style="1" hidden="1" customWidth="1"/>
    <col min="3242" max="3242" width="7.140625" style="1" customWidth="1"/>
    <col min="3243" max="3243" width="6" style="1" customWidth="1"/>
    <col min="3244" max="3244" width="10.5703125" style="1" customWidth="1"/>
    <col min="3245" max="3245" width="4.85546875" style="1" customWidth="1"/>
    <col min="3246" max="3249" width="0" style="1" hidden="1" customWidth="1"/>
    <col min="3250" max="3250" width="6.5703125" style="1" customWidth="1"/>
    <col min="3251" max="3251" width="6.140625" style="1" customWidth="1"/>
    <col min="3252" max="3252" width="10.5703125" style="1" customWidth="1"/>
    <col min="3253" max="3253" width="4.85546875" style="1" customWidth="1"/>
    <col min="3254" max="3255" width="0" style="1" hidden="1" customWidth="1"/>
    <col min="3256" max="3256" width="7.28515625" style="1" customWidth="1"/>
    <col min="3257" max="3257" width="9.42578125" style="1" bestFit="1" customWidth="1"/>
    <col min="3258" max="3258" width="10.42578125" style="1" customWidth="1"/>
    <col min="3259" max="3259" width="5.5703125" style="1" customWidth="1"/>
    <col min="3260" max="3260" width="0" style="1" hidden="1" customWidth="1"/>
    <col min="3261" max="3261" width="7.28515625" style="1" customWidth="1"/>
    <col min="3262" max="3262" width="6" style="1" customWidth="1"/>
    <col min="3263" max="3263" width="10.7109375" style="1" customWidth="1"/>
    <col min="3264" max="3264" width="5.5703125" style="1" customWidth="1"/>
    <col min="3265" max="3265" width="0" style="1" hidden="1" customWidth="1"/>
    <col min="3266" max="3266" width="7.28515625" style="1" customWidth="1"/>
    <col min="3267" max="3267" width="6.7109375" style="1" customWidth="1"/>
    <col min="3268" max="3268" width="10.7109375" style="1" customWidth="1"/>
    <col min="3269" max="3269" width="5.5703125" style="1" customWidth="1"/>
    <col min="3270" max="3270" width="0" style="1" hidden="1" customWidth="1"/>
    <col min="3271" max="3271" width="6.7109375" style="1" customWidth="1"/>
    <col min="3272" max="3272" width="6.42578125" style="1" customWidth="1"/>
    <col min="3273" max="3273" width="12.5703125" style="1" customWidth="1"/>
    <col min="3274" max="3274" width="6.140625" style="1" customWidth="1"/>
    <col min="3275" max="3275" width="0" style="1" hidden="1" customWidth="1"/>
    <col min="3276" max="3276" width="6.42578125" style="1" customWidth="1"/>
    <col min="3277" max="3277" width="6.28515625" style="1" customWidth="1"/>
    <col min="3278" max="3278" width="10.42578125" style="1" customWidth="1"/>
    <col min="3279" max="3279" width="6.5703125" style="1" customWidth="1"/>
    <col min="3280" max="3280" width="0" style="1" hidden="1" customWidth="1"/>
    <col min="3281" max="3282" width="7" style="1" customWidth="1"/>
    <col min="3283" max="3283" width="10.7109375" style="1" customWidth="1"/>
    <col min="3284" max="3284" width="5.85546875" style="1" customWidth="1"/>
    <col min="3285" max="3285" width="0" style="1" hidden="1" customWidth="1"/>
    <col min="3286" max="3286" width="6.42578125" style="1" customWidth="1"/>
    <col min="3287" max="3287" width="7.140625" style="1" customWidth="1"/>
    <col min="3288" max="3288" width="10.28515625" style="1" customWidth="1"/>
    <col min="3289" max="3289" width="5.5703125" style="1" customWidth="1"/>
    <col min="3290" max="3290" width="0" style="1" hidden="1" customWidth="1"/>
    <col min="3291" max="3291" width="6.42578125" style="1" customWidth="1"/>
    <col min="3292" max="3292" width="6.7109375" style="1" customWidth="1"/>
    <col min="3293" max="3293" width="10.28515625" style="1" customWidth="1"/>
    <col min="3294" max="3294" width="5.85546875" style="1" customWidth="1"/>
    <col min="3295" max="3295" width="0" style="1" hidden="1" customWidth="1"/>
    <col min="3296" max="3296" width="6.42578125" style="1" customWidth="1"/>
    <col min="3297" max="3297" width="6.7109375" style="1" customWidth="1"/>
    <col min="3298" max="3298" width="10.5703125" style="1" customWidth="1"/>
    <col min="3299" max="3299" width="6.140625" style="1" customWidth="1"/>
    <col min="3300" max="3300" width="0" style="1" hidden="1" customWidth="1"/>
    <col min="3301" max="3301" width="6" style="1" customWidth="1"/>
    <col min="3302" max="3302" width="7" style="1" customWidth="1"/>
    <col min="3303" max="3303" width="10.28515625" style="1" customWidth="1"/>
    <col min="3304" max="3304" width="6.5703125" style="1" customWidth="1"/>
    <col min="3305" max="3305" width="9.140625" style="1"/>
    <col min="3306" max="3306" width="11" style="1" bestFit="1" customWidth="1"/>
    <col min="3307" max="3493" width="9.140625" style="1"/>
    <col min="3494" max="3494" width="6.140625" style="1" customWidth="1"/>
    <col min="3495" max="3495" width="27.85546875" style="1" customWidth="1"/>
    <col min="3496" max="3497" width="0" style="1" hidden="1" customWidth="1"/>
    <col min="3498" max="3498" width="7.140625" style="1" customWidth="1"/>
    <col min="3499" max="3499" width="6" style="1" customWidth="1"/>
    <col min="3500" max="3500" width="10.5703125" style="1" customWidth="1"/>
    <col min="3501" max="3501" width="4.85546875" style="1" customWidth="1"/>
    <col min="3502" max="3505" width="0" style="1" hidden="1" customWidth="1"/>
    <col min="3506" max="3506" width="6.5703125" style="1" customWidth="1"/>
    <col min="3507" max="3507" width="6.140625" style="1" customWidth="1"/>
    <col min="3508" max="3508" width="10.5703125" style="1" customWidth="1"/>
    <col min="3509" max="3509" width="4.85546875" style="1" customWidth="1"/>
    <col min="3510" max="3511" width="0" style="1" hidden="1" customWidth="1"/>
    <col min="3512" max="3512" width="7.28515625" style="1" customWidth="1"/>
    <col min="3513" max="3513" width="9.42578125" style="1" bestFit="1" customWidth="1"/>
    <col min="3514" max="3514" width="10.42578125" style="1" customWidth="1"/>
    <col min="3515" max="3515" width="5.5703125" style="1" customWidth="1"/>
    <col min="3516" max="3516" width="0" style="1" hidden="1" customWidth="1"/>
    <col min="3517" max="3517" width="7.28515625" style="1" customWidth="1"/>
    <col min="3518" max="3518" width="6" style="1" customWidth="1"/>
    <col min="3519" max="3519" width="10.7109375" style="1" customWidth="1"/>
    <col min="3520" max="3520" width="5.5703125" style="1" customWidth="1"/>
    <col min="3521" max="3521" width="0" style="1" hidden="1" customWidth="1"/>
    <col min="3522" max="3522" width="7.28515625" style="1" customWidth="1"/>
    <col min="3523" max="3523" width="6.7109375" style="1" customWidth="1"/>
    <col min="3524" max="3524" width="10.7109375" style="1" customWidth="1"/>
    <col min="3525" max="3525" width="5.5703125" style="1" customWidth="1"/>
    <col min="3526" max="3526" width="0" style="1" hidden="1" customWidth="1"/>
    <col min="3527" max="3527" width="6.7109375" style="1" customWidth="1"/>
    <col min="3528" max="3528" width="6.42578125" style="1" customWidth="1"/>
    <col min="3529" max="3529" width="12.5703125" style="1" customWidth="1"/>
    <col min="3530" max="3530" width="6.140625" style="1" customWidth="1"/>
    <col min="3531" max="3531" width="0" style="1" hidden="1" customWidth="1"/>
    <col min="3532" max="3532" width="6.42578125" style="1" customWidth="1"/>
    <col min="3533" max="3533" width="6.28515625" style="1" customWidth="1"/>
    <col min="3534" max="3534" width="10.42578125" style="1" customWidth="1"/>
    <col min="3535" max="3535" width="6.5703125" style="1" customWidth="1"/>
    <col min="3536" max="3536" width="0" style="1" hidden="1" customWidth="1"/>
    <col min="3537" max="3538" width="7" style="1" customWidth="1"/>
    <col min="3539" max="3539" width="10.7109375" style="1" customWidth="1"/>
    <col min="3540" max="3540" width="5.85546875" style="1" customWidth="1"/>
    <col min="3541" max="3541" width="0" style="1" hidden="1" customWidth="1"/>
    <col min="3542" max="3542" width="6.42578125" style="1" customWidth="1"/>
    <col min="3543" max="3543" width="7.140625" style="1" customWidth="1"/>
    <col min="3544" max="3544" width="10.28515625" style="1" customWidth="1"/>
    <col min="3545" max="3545" width="5.5703125" style="1" customWidth="1"/>
    <col min="3546" max="3546" width="0" style="1" hidden="1" customWidth="1"/>
    <col min="3547" max="3547" width="6.42578125" style="1" customWidth="1"/>
    <col min="3548" max="3548" width="6.7109375" style="1" customWidth="1"/>
    <col min="3549" max="3549" width="10.28515625" style="1" customWidth="1"/>
    <col min="3550" max="3550" width="5.85546875" style="1" customWidth="1"/>
    <col min="3551" max="3551" width="0" style="1" hidden="1" customWidth="1"/>
    <col min="3552" max="3552" width="6.42578125" style="1" customWidth="1"/>
    <col min="3553" max="3553" width="6.7109375" style="1" customWidth="1"/>
    <col min="3554" max="3554" width="10.5703125" style="1" customWidth="1"/>
    <col min="3555" max="3555" width="6.140625" style="1" customWidth="1"/>
    <col min="3556" max="3556" width="0" style="1" hidden="1" customWidth="1"/>
    <col min="3557" max="3557" width="6" style="1" customWidth="1"/>
    <col min="3558" max="3558" width="7" style="1" customWidth="1"/>
    <col min="3559" max="3559" width="10.28515625" style="1" customWidth="1"/>
    <col min="3560" max="3560" width="6.5703125" style="1" customWidth="1"/>
    <col min="3561" max="3561" width="9.140625" style="1"/>
    <col min="3562" max="3562" width="11" style="1" bestFit="1" customWidth="1"/>
    <col min="3563" max="3749" width="9.140625" style="1"/>
    <col min="3750" max="3750" width="6.140625" style="1" customWidth="1"/>
    <col min="3751" max="3751" width="27.85546875" style="1" customWidth="1"/>
    <col min="3752" max="3753" width="0" style="1" hidden="1" customWidth="1"/>
    <col min="3754" max="3754" width="7.140625" style="1" customWidth="1"/>
    <col min="3755" max="3755" width="6" style="1" customWidth="1"/>
    <col min="3756" max="3756" width="10.5703125" style="1" customWidth="1"/>
    <col min="3757" max="3757" width="4.85546875" style="1" customWidth="1"/>
    <col min="3758" max="3761" width="0" style="1" hidden="1" customWidth="1"/>
    <col min="3762" max="3762" width="6.5703125" style="1" customWidth="1"/>
    <col min="3763" max="3763" width="6.140625" style="1" customWidth="1"/>
    <col min="3764" max="3764" width="10.5703125" style="1" customWidth="1"/>
    <col min="3765" max="3765" width="4.85546875" style="1" customWidth="1"/>
    <col min="3766" max="3767" width="0" style="1" hidden="1" customWidth="1"/>
    <col min="3768" max="3768" width="7.28515625" style="1" customWidth="1"/>
    <col min="3769" max="3769" width="9.42578125" style="1" bestFit="1" customWidth="1"/>
    <col min="3770" max="3770" width="10.42578125" style="1" customWidth="1"/>
    <col min="3771" max="3771" width="5.5703125" style="1" customWidth="1"/>
    <col min="3772" max="3772" width="0" style="1" hidden="1" customWidth="1"/>
    <col min="3773" max="3773" width="7.28515625" style="1" customWidth="1"/>
    <col min="3774" max="3774" width="6" style="1" customWidth="1"/>
    <col min="3775" max="3775" width="10.7109375" style="1" customWidth="1"/>
    <col min="3776" max="3776" width="5.5703125" style="1" customWidth="1"/>
    <col min="3777" max="3777" width="0" style="1" hidden="1" customWidth="1"/>
    <col min="3778" max="3778" width="7.28515625" style="1" customWidth="1"/>
    <col min="3779" max="3779" width="6.7109375" style="1" customWidth="1"/>
    <col min="3780" max="3780" width="10.7109375" style="1" customWidth="1"/>
    <col min="3781" max="3781" width="5.5703125" style="1" customWidth="1"/>
    <col min="3782" max="3782" width="0" style="1" hidden="1" customWidth="1"/>
    <col min="3783" max="3783" width="6.7109375" style="1" customWidth="1"/>
    <col min="3784" max="3784" width="6.42578125" style="1" customWidth="1"/>
    <col min="3785" max="3785" width="12.5703125" style="1" customWidth="1"/>
    <col min="3786" max="3786" width="6.140625" style="1" customWidth="1"/>
    <col min="3787" max="3787" width="0" style="1" hidden="1" customWidth="1"/>
    <col min="3788" max="3788" width="6.42578125" style="1" customWidth="1"/>
    <col min="3789" max="3789" width="6.28515625" style="1" customWidth="1"/>
    <col min="3790" max="3790" width="10.42578125" style="1" customWidth="1"/>
    <col min="3791" max="3791" width="6.5703125" style="1" customWidth="1"/>
    <col min="3792" max="3792" width="0" style="1" hidden="1" customWidth="1"/>
    <col min="3793" max="3794" width="7" style="1" customWidth="1"/>
    <col min="3795" max="3795" width="10.7109375" style="1" customWidth="1"/>
    <col min="3796" max="3796" width="5.85546875" style="1" customWidth="1"/>
    <col min="3797" max="3797" width="0" style="1" hidden="1" customWidth="1"/>
    <col min="3798" max="3798" width="6.42578125" style="1" customWidth="1"/>
    <col min="3799" max="3799" width="7.140625" style="1" customWidth="1"/>
    <col min="3800" max="3800" width="10.28515625" style="1" customWidth="1"/>
    <col min="3801" max="3801" width="5.5703125" style="1" customWidth="1"/>
    <col min="3802" max="3802" width="0" style="1" hidden="1" customWidth="1"/>
    <col min="3803" max="3803" width="6.42578125" style="1" customWidth="1"/>
    <col min="3804" max="3804" width="6.7109375" style="1" customWidth="1"/>
    <col min="3805" max="3805" width="10.28515625" style="1" customWidth="1"/>
    <col min="3806" max="3806" width="5.85546875" style="1" customWidth="1"/>
    <col min="3807" max="3807" width="0" style="1" hidden="1" customWidth="1"/>
    <col min="3808" max="3808" width="6.42578125" style="1" customWidth="1"/>
    <col min="3809" max="3809" width="6.7109375" style="1" customWidth="1"/>
    <col min="3810" max="3810" width="10.5703125" style="1" customWidth="1"/>
    <col min="3811" max="3811" width="6.140625" style="1" customWidth="1"/>
    <col min="3812" max="3812" width="0" style="1" hidden="1" customWidth="1"/>
    <col min="3813" max="3813" width="6" style="1" customWidth="1"/>
    <col min="3814" max="3814" width="7" style="1" customWidth="1"/>
    <col min="3815" max="3815" width="10.28515625" style="1" customWidth="1"/>
    <col min="3816" max="3816" width="6.5703125" style="1" customWidth="1"/>
    <col min="3817" max="3817" width="9.140625" style="1"/>
    <col min="3818" max="3818" width="11" style="1" bestFit="1" customWidth="1"/>
    <col min="3819" max="4005" width="9.140625" style="1"/>
    <col min="4006" max="4006" width="6.140625" style="1" customWidth="1"/>
    <col min="4007" max="4007" width="27.85546875" style="1" customWidth="1"/>
    <col min="4008" max="4009" width="0" style="1" hidden="1" customWidth="1"/>
    <col min="4010" max="4010" width="7.140625" style="1" customWidth="1"/>
    <col min="4011" max="4011" width="6" style="1" customWidth="1"/>
    <col min="4012" max="4012" width="10.5703125" style="1" customWidth="1"/>
    <col min="4013" max="4013" width="4.85546875" style="1" customWidth="1"/>
    <col min="4014" max="4017" width="0" style="1" hidden="1" customWidth="1"/>
    <col min="4018" max="4018" width="6.5703125" style="1" customWidth="1"/>
    <col min="4019" max="4019" width="6.140625" style="1" customWidth="1"/>
    <col min="4020" max="4020" width="10.5703125" style="1" customWidth="1"/>
    <col min="4021" max="4021" width="4.85546875" style="1" customWidth="1"/>
    <col min="4022" max="4023" width="0" style="1" hidden="1" customWidth="1"/>
    <col min="4024" max="4024" width="7.28515625" style="1" customWidth="1"/>
    <col min="4025" max="4025" width="9.42578125" style="1" bestFit="1" customWidth="1"/>
    <col min="4026" max="4026" width="10.42578125" style="1" customWidth="1"/>
    <col min="4027" max="4027" width="5.5703125" style="1" customWidth="1"/>
    <col min="4028" max="4028" width="0" style="1" hidden="1" customWidth="1"/>
    <col min="4029" max="4029" width="7.28515625" style="1" customWidth="1"/>
    <col min="4030" max="4030" width="6" style="1" customWidth="1"/>
    <col min="4031" max="4031" width="10.7109375" style="1" customWidth="1"/>
    <col min="4032" max="4032" width="5.5703125" style="1" customWidth="1"/>
    <col min="4033" max="4033" width="0" style="1" hidden="1" customWidth="1"/>
    <col min="4034" max="4034" width="7.28515625" style="1" customWidth="1"/>
    <col min="4035" max="4035" width="6.7109375" style="1" customWidth="1"/>
    <col min="4036" max="4036" width="10.7109375" style="1" customWidth="1"/>
    <col min="4037" max="4037" width="5.5703125" style="1" customWidth="1"/>
    <col min="4038" max="4038" width="0" style="1" hidden="1" customWidth="1"/>
    <col min="4039" max="4039" width="6.7109375" style="1" customWidth="1"/>
    <col min="4040" max="4040" width="6.42578125" style="1" customWidth="1"/>
    <col min="4041" max="4041" width="12.5703125" style="1" customWidth="1"/>
    <col min="4042" max="4042" width="6.140625" style="1" customWidth="1"/>
    <col min="4043" max="4043" width="0" style="1" hidden="1" customWidth="1"/>
    <col min="4044" max="4044" width="6.42578125" style="1" customWidth="1"/>
    <col min="4045" max="4045" width="6.28515625" style="1" customWidth="1"/>
    <col min="4046" max="4046" width="10.42578125" style="1" customWidth="1"/>
    <col min="4047" max="4047" width="6.5703125" style="1" customWidth="1"/>
    <col min="4048" max="4048" width="0" style="1" hidden="1" customWidth="1"/>
    <col min="4049" max="4050" width="7" style="1" customWidth="1"/>
    <col min="4051" max="4051" width="10.7109375" style="1" customWidth="1"/>
    <col min="4052" max="4052" width="5.85546875" style="1" customWidth="1"/>
    <col min="4053" max="4053" width="0" style="1" hidden="1" customWidth="1"/>
    <col min="4054" max="4054" width="6.42578125" style="1" customWidth="1"/>
    <col min="4055" max="4055" width="7.140625" style="1" customWidth="1"/>
    <col min="4056" max="4056" width="10.28515625" style="1" customWidth="1"/>
    <col min="4057" max="4057" width="5.5703125" style="1" customWidth="1"/>
    <col min="4058" max="4058" width="0" style="1" hidden="1" customWidth="1"/>
    <col min="4059" max="4059" width="6.42578125" style="1" customWidth="1"/>
    <col min="4060" max="4060" width="6.7109375" style="1" customWidth="1"/>
    <col min="4061" max="4061" width="10.28515625" style="1" customWidth="1"/>
    <col min="4062" max="4062" width="5.85546875" style="1" customWidth="1"/>
    <col min="4063" max="4063" width="0" style="1" hidden="1" customWidth="1"/>
    <col min="4064" max="4064" width="6.42578125" style="1" customWidth="1"/>
    <col min="4065" max="4065" width="6.7109375" style="1" customWidth="1"/>
    <col min="4066" max="4066" width="10.5703125" style="1" customWidth="1"/>
    <col min="4067" max="4067" width="6.140625" style="1" customWidth="1"/>
    <col min="4068" max="4068" width="0" style="1" hidden="1" customWidth="1"/>
    <col min="4069" max="4069" width="6" style="1" customWidth="1"/>
    <col min="4070" max="4070" width="7" style="1" customWidth="1"/>
    <col min="4071" max="4071" width="10.28515625" style="1" customWidth="1"/>
    <col min="4072" max="4072" width="6.5703125" style="1" customWidth="1"/>
    <col min="4073" max="4073" width="9.140625" style="1"/>
    <col min="4074" max="4074" width="11" style="1" bestFit="1" customWidth="1"/>
    <col min="4075" max="4261" width="9.140625" style="1"/>
    <col min="4262" max="4262" width="6.140625" style="1" customWidth="1"/>
    <col min="4263" max="4263" width="27.85546875" style="1" customWidth="1"/>
    <col min="4264" max="4265" width="0" style="1" hidden="1" customWidth="1"/>
    <col min="4266" max="4266" width="7.140625" style="1" customWidth="1"/>
    <col min="4267" max="4267" width="6" style="1" customWidth="1"/>
    <col min="4268" max="4268" width="10.5703125" style="1" customWidth="1"/>
    <col min="4269" max="4269" width="4.85546875" style="1" customWidth="1"/>
    <col min="4270" max="4273" width="0" style="1" hidden="1" customWidth="1"/>
    <col min="4274" max="4274" width="6.5703125" style="1" customWidth="1"/>
    <col min="4275" max="4275" width="6.140625" style="1" customWidth="1"/>
    <col min="4276" max="4276" width="10.5703125" style="1" customWidth="1"/>
    <col min="4277" max="4277" width="4.85546875" style="1" customWidth="1"/>
    <col min="4278" max="4279" width="0" style="1" hidden="1" customWidth="1"/>
    <col min="4280" max="4280" width="7.28515625" style="1" customWidth="1"/>
    <col min="4281" max="4281" width="9.42578125" style="1" bestFit="1" customWidth="1"/>
    <col min="4282" max="4282" width="10.42578125" style="1" customWidth="1"/>
    <col min="4283" max="4283" width="5.5703125" style="1" customWidth="1"/>
    <col min="4284" max="4284" width="0" style="1" hidden="1" customWidth="1"/>
    <col min="4285" max="4285" width="7.28515625" style="1" customWidth="1"/>
    <col min="4286" max="4286" width="6" style="1" customWidth="1"/>
    <col min="4287" max="4287" width="10.7109375" style="1" customWidth="1"/>
    <col min="4288" max="4288" width="5.5703125" style="1" customWidth="1"/>
    <col min="4289" max="4289" width="0" style="1" hidden="1" customWidth="1"/>
    <col min="4290" max="4290" width="7.28515625" style="1" customWidth="1"/>
    <col min="4291" max="4291" width="6.7109375" style="1" customWidth="1"/>
    <col min="4292" max="4292" width="10.7109375" style="1" customWidth="1"/>
    <col min="4293" max="4293" width="5.5703125" style="1" customWidth="1"/>
    <col min="4294" max="4294" width="0" style="1" hidden="1" customWidth="1"/>
    <col min="4295" max="4295" width="6.7109375" style="1" customWidth="1"/>
    <col min="4296" max="4296" width="6.42578125" style="1" customWidth="1"/>
    <col min="4297" max="4297" width="12.5703125" style="1" customWidth="1"/>
    <col min="4298" max="4298" width="6.140625" style="1" customWidth="1"/>
    <col min="4299" max="4299" width="0" style="1" hidden="1" customWidth="1"/>
    <col min="4300" max="4300" width="6.42578125" style="1" customWidth="1"/>
    <col min="4301" max="4301" width="6.28515625" style="1" customWidth="1"/>
    <col min="4302" max="4302" width="10.42578125" style="1" customWidth="1"/>
    <col min="4303" max="4303" width="6.5703125" style="1" customWidth="1"/>
    <col min="4304" max="4304" width="0" style="1" hidden="1" customWidth="1"/>
    <col min="4305" max="4306" width="7" style="1" customWidth="1"/>
    <col min="4307" max="4307" width="10.7109375" style="1" customWidth="1"/>
    <col min="4308" max="4308" width="5.85546875" style="1" customWidth="1"/>
    <col min="4309" max="4309" width="0" style="1" hidden="1" customWidth="1"/>
    <col min="4310" max="4310" width="6.42578125" style="1" customWidth="1"/>
    <col min="4311" max="4311" width="7.140625" style="1" customWidth="1"/>
    <col min="4312" max="4312" width="10.28515625" style="1" customWidth="1"/>
    <col min="4313" max="4313" width="5.5703125" style="1" customWidth="1"/>
    <col min="4314" max="4314" width="0" style="1" hidden="1" customWidth="1"/>
    <col min="4315" max="4315" width="6.42578125" style="1" customWidth="1"/>
    <col min="4316" max="4316" width="6.7109375" style="1" customWidth="1"/>
    <col min="4317" max="4317" width="10.28515625" style="1" customWidth="1"/>
    <col min="4318" max="4318" width="5.85546875" style="1" customWidth="1"/>
    <col min="4319" max="4319" width="0" style="1" hidden="1" customWidth="1"/>
    <col min="4320" max="4320" width="6.42578125" style="1" customWidth="1"/>
    <col min="4321" max="4321" width="6.7109375" style="1" customWidth="1"/>
    <col min="4322" max="4322" width="10.5703125" style="1" customWidth="1"/>
    <col min="4323" max="4323" width="6.140625" style="1" customWidth="1"/>
    <col min="4324" max="4324" width="0" style="1" hidden="1" customWidth="1"/>
    <col min="4325" max="4325" width="6" style="1" customWidth="1"/>
    <col min="4326" max="4326" width="7" style="1" customWidth="1"/>
    <col min="4327" max="4327" width="10.28515625" style="1" customWidth="1"/>
    <col min="4328" max="4328" width="6.5703125" style="1" customWidth="1"/>
    <col min="4329" max="4329" width="9.140625" style="1"/>
    <col min="4330" max="4330" width="11" style="1" bestFit="1" customWidth="1"/>
    <col min="4331" max="4517" width="9.140625" style="1"/>
    <col min="4518" max="4518" width="6.140625" style="1" customWidth="1"/>
    <col min="4519" max="4519" width="27.85546875" style="1" customWidth="1"/>
    <col min="4520" max="4521" width="0" style="1" hidden="1" customWidth="1"/>
    <col min="4522" max="4522" width="7.140625" style="1" customWidth="1"/>
    <col min="4523" max="4523" width="6" style="1" customWidth="1"/>
    <col min="4524" max="4524" width="10.5703125" style="1" customWidth="1"/>
    <col min="4525" max="4525" width="4.85546875" style="1" customWidth="1"/>
    <col min="4526" max="4529" width="0" style="1" hidden="1" customWidth="1"/>
    <col min="4530" max="4530" width="6.5703125" style="1" customWidth="1"/>
    <col min="4531" max="4531" width="6.140625" style="1" customWidth="1"/>
    <col min="4532" max="4532" width="10.5703125" style="1" customWidth="1"/>
    <col min="4533" max="4533" width="4.85546875" style="1" customWidth="1"/>
    <col min="4534" max="4535" width="0" style="1" hidden="1" customWidth="1"/>
    <col min="4536" max="4536" width="7.28515625" style="1" customWidth="1"/>
    <col min="4537" max="4537" width="9.42578125" style="1" bestFit="1" customWidth="1"/>
    <col min="4538" max="4538" width="10.42578125" style="1" customWidth="1"/>
    <col min="4539" max="4539" width="5.5703125" style="1" customWidth="1"/>
    <col min="4540" max="4540" width="0" style="1" hidden="1" customWidth="1"/>
    <col min="4541" max="4541" width="7.28515625" style="1" customWidth="1"/>
    <col min="4542" max="4542" width="6" style="1" customWidth="1"/>
    <col min="4543" max="4543" width="10.7109375" style="1" customWidth="1"/>
    <col min="4544" max="4544" width="5.5703125" style="1" customWidth="1"/>
    <col min="4545" max="4545" width="0" style="1" hidden="1" customWidth="1"/>
    <col min="4546" max="4546" width="7.28515625" style="1" customWidth="1"/>
    <col min="4547" max="4547" width="6.7109375" style="1" customWidth="1"/>
    <col min="4548" max="4548" width="10.7109375" style="1" customWidth="1"/>
    <col min="4549" max="4549" width="5.5703125" style="1" customWidth="1"/>
    <col min="4550" max="4550" width="0" style="1" hidden="1" customWidth="1"/>
    <col min="4551" max="4551" width="6.7109375" style="1" customWidth="1"/>
    <col min="4552" max="4552" width="6.42578125" style="1" customWidth="1"/>
    <col min="4553" max="4553" width="12.5703125" style="1" customWidth="1"/>
    <col min="4554" max="4554" width="6.140625" style="1" customWidth="1"/>
    <col min="4555" max="4555" width="0" style="1" hidden="1" customWidth="1"/>
    <col min="4556" max="4556" width="6.42578125" style="1" customWidth="1"/>
    <col min="4557" max="4557" width="6.28515625" style="1" customWidth="1"/>
    <col min="4558" max="4558" width="10.42578125" style="1" customWidth="1"/>
    <col min="4559" max="4559" width="6.5703125" style="1" customWidth="1"/>
    <col min="4560" max="4560" width="0" style="1" hidden="1" customWidth="1"/>
    <col min="4561" max="4562" width="7" style="1" customWidth="1"/>
    <col min="4563" max="4563" width="10.7109375" style="1" customWidth="1"/>
    <col min="4564" max="4564" width="5.85546875" style="1" customWidth="1"/>
    <col min="4565" max="4565" width="0" style="1" hidden="1" customWidth="1"/>
    <col min="4566" max="4566" width="6.42578125" style="1" customWidth="1"/>
    <col min="4567" max="4567" width="7.140625" style="1" customWidth="1"/>
    <col min="4568" max="4568" width="10.28515625" style="1" customWidth="1"/>
    <col min="4569" max="4569" width="5.5703125" style="1" customWidth="1"/>
    <col min="4570" max="4570" width="0" style="1" hidden="1" customWidth="1"/>
    <col min="4571" max="4571" width="6.42578125" style="1" customWidth="1"/>
    <col min="4572" max="4572" width="6.7109375" style="1" customWidth="1"/>
    <col min="4573" max="4573" width="10.28515625" style="1" customWidth="1"/>
    <col min="4574" max="4574" width="5.85546875" style="1" customWidth="1"/>
    <col min="4575" max="4575" width="0" style="1" hidden="1" customWidth="1"/>
    <col min="4576" max="4576" width="6.42578125" style="1" customWidth="1"/>
    <col min="4577" max="4577" width="6.7109375" style="1" customWidth="1"/>
    <col min="4578" max="4578" width="10.5703125" style="1" customWidth="1"/>
    <col min="4579" max="4579" width="6.140625" style="1" customWidth="1"/>
    <col min="4580" max="4580" width="0" style="1" hidden="1" customWidth="1"/>
    <col min="4581" max="4581" width="6" style="1" customWidth="1"/>
    <col min="4582" max="4582" width="7" style="1" customWidth="1"/>
    <col min="4583" max="4583" width="10.28515625" style="1" customWidth="1"/>
    <col min="4584" max="4584" width="6.5703125" style="1" customWidth="1"/>
    <col min="4585" max="4585" width="9.140625" style="1"/>
    <col min="4586" max="4586" width="11" style="1" bestFit="1" customWidth="1"/>
    <col min="4587" max="4773" width="9.140625" style="1"/>
    <col min="4774" max="4774" width="6.140625" style="1" customWidth="1"/>
    <col min="4775" max="4775" width="27.85546875" style="1" customWidth="1"/>
    <col min="4776" max="4777" width="0" style="1" hidden="1" customWidth="1"/>
    <col min="4778" max="4778" width="7.140625" style="1" customWidth="1"/>
    <col min="4779" max="4779" width="6" style="1" customWidth="1"/>
    <col min="4780" max="4780" width="10.5703125" style="1" customWidth="1"/>
    <col min="4781" max="4781" width="4.85546875" style="1" customWidth="1"/>
    <col min="4782" max="4785" width="0" style="1" hidden="1" customWidth="1"/>
    <col min="4786" max="4786" width="6.5703125" style="1" customWidth="1"/>
    <col min="4787" max="4787" width="6.140625" style="1" customWidth="1"/>
    <col min="4788" max="4788" width="10.5703125" style="1" customWidth="1"/>
    <col min="4789" max="4789" width="4.85546875" style="1" customWidth="1"/>
    <col min="4790" max="4791" width="0" style="1" hidden="1" customWidth="1"/>
    <col min="4792" max="4792" width="7.28515625" style="1" customWidth="1"/>
    <col min="4793" max="4793" width="9.42578125" style="1" bestFit="1" customWidth="1"/>
    <col min="4794" max="4794" width="10.42578125" style="1" customWidth="1"/>
    <col min="4795" max="4795" width="5.5703125" style="1" customWidth="1"/>
    <col min="4796" max="4796" width="0" style="1" hidden="1" customWidth="1"/>
    <col min="4797" max="4797" width="7.28515625" style="1" customWidth="1"/>
    <col min="4798" max="4798" width="6" style="1" customWidth="1"/>
    <col min="4799" max="4799" width="10.7109375" style="1" customWidth="1"/>
    <col min="4800" max="4800" width="5.5703125" style="1" customWidth="1"/>
    <col min="4801" max="4801" width="0" style="1" hidden="1" customWidth="1"/>
    <col min="4802" max="4802" width="7.28515625" style="1" customWidth="1"/>
    <col min="4803" max="4803" width="6.7109375" style="1" customWidth="1"/>
    <col min="4804" max="4804" width="10.7109375" style="1" customWidth="1"/>
    <col min="4805" max="4805" width="5.5703125" style="1" customWidth="1"/>
    <col min="4806" max="4806" width="0" style="1" hidden="1" customWidth="1"/>
    <col min="4807" max="4807" width="6.7109375" style="1" customWidth="1"/>
    <col min="4808" max="4808" width="6.42578125" style="1" customWidth="1"/>
    <col min="4809" max="4809" width="12.5703125" style="1" customWidth="1"/>
    <col min="4810" max="4810" width="6.140625" style="1" customWidth="1"/>
    <col min="4811" max="4811" width="0" style="1" hidden="1" customWidth="1"/>
    <col min="4812" max="4812" width="6.42578125" style="1" customWidth="1"/>
    <col min="4813" max="4813" width="6.28515625" style="1" customWidth="1"/>
    <col min="4814" max="4814" width="10.42578125" style="1" customWidth="1"/>
    <col min="4815" max="4815" width="6.5703125" style="1" customWidth="1"/>
    <col min="4816" max="4816" width="0" style="1" hidden="1" customWidth="1"/>
    <col min="4817" max="4818" width="7" style="1" customWidth="1"/>
    <col min="4819" max="4819" width="10.7109375" style="1" customWidth="1"/>
    <col min="4820" max="4820" width="5.85546875" style="1" customWidth="1"/>
    <col min="4821" max="4821" width="0" style="1" hidden="1" customWidth="1"/>
    <col min="4822" max="4822" width="6.42578125" style="1" customWidth="1"/>
    <col min="4823" max="4823" width="7.140625" style="1" customWidth="1"/>
    <col min="4824" max="4824" width="10.28515625" style="1" customWidth="1"/>
    <col min="4825" max="4825" width="5.5703125" style="1" customWidth="1"/>
    <col min="4826" max="4826" width="0" style="1" hidden="1" customWidth="1"/>
    <col min="4827" max="4827" width="6.42578125" style="1" customWidth="1"/>
    <col min="4828" max="4828" width="6.7109375" style="1" customWidth="1"/>
    <col min="4829" max="4829" width="10.28515625" style="1" customWidth="1"/>
    <col min="4830" max="4830" width="5.85546875" style="1" customWidth="1"/>
    <col min="4831" max="4831" width="0" style="1" hidden="1" customWidth="1"/>
    <col min="4832" max="4832" width="6.42578125" style="1" customWidth="1"/>
    <col min="4833" max="4833" width="6.7109375" style="1" customWidth="1"/>
    <col min="4834" max="4834" width="10.5703125" style="1" customWidth="1"/>
    <col min="4835" max="4835" width="6.140625" style="1" customWidth="1"/>
    <col min="4836" max="4836" width="0" style="1" hidden="1" customWidth="1"/>
    <col min="4837" max="4837" width="6" style="1" customWidth="1"/>
    <col min="4838" max="4838" width="7" style="1" customWidth="1"/>
    <col min="4839" max="4839" width="10.28515625" style="1" customWidth="1"/>
    <col min="4840" max="4840" width="6.5703125" style="1" customWidth="1"/>
    <col min="4841" max="4841" width="9.140625" style="1"/>
    <col min="4842" max="4842" width="11" style="1" bestFit="1" customWidth="1"/>
    <col min="4843" max="5029" width="9.140625" style="1"/>
    <col min="5030" max="5030" width="6.140625" style="1" customWidth="1"/>
    <col min="5031" max="5031" width="27.85546875" style="1" customWidth="1"/>
    <col min="5032" max="5033" width="0" style="1" hidden="1" customWidth="1"/>
    <col min="5034" max="5034" width="7.140625" style="1" customWidth="1"/>
    <col min="5035" max="5035" width="6" style="1" customWidth="1"/>
    <col min="5036" max="5036" width="10.5703125" style="1" customWidth="1"/>
    <col min="5037" max="5037" width="4.85546875" style="1" customWidth="1"/>
    <col min="5038" max="5041" width="0" style="1" hidden="1" customWidth="1"/>
    <col min="5042" max="5042" width="6.5703125" style="1" customWidth="1"/>
    <col min="5043" max="5043" width="6.140625" style="1" customWidth="1"/>
    <col min="5044" max="5044" width="10.5703125" style="1" customWidth="1"/>
    <col min="5045" max="5045" width="4.85546875" style="1" customWidth="1"/>
    <col min="5046" max="5047" width="0" style="1" hidden="1" customWidth="1"/>
    <col min="5048" max="5048" width="7.28515625" style="1" customWidth="1"/>
    <col min="5049" max="5049" width="9.42578125" style="1" bestFit="1" customWidth="1"/>
    <col min="5050" max="5050" width="10.42578125" style="1" customWidth="1"/>
    <col min="5051" max="5051" width="5.5703125" style="1" customWidth="1"/>
    <col min="5052" max="5052" width="0" style="1" hidden="1" customWidth="1"/>
    <col min="5053" max="5053" width="7.28515625" style="1" customWidth="1"/>
    <col min="5054" max="5054" width="6" style="1" customWidth="1"/>
    <col min="5055" max="5055" width="10.7109375" style="1" customWidth="1"/>
    <col min="5056" max="5056" width="5.5703125" style="1" customWidth="1"/>
    <col min="5057" max="5057" width="0" style="1" hidden="1" customWidth="1"/>
    <col min="5058" max="5058" width="7.28515625" style="1" customWidth="1"/>
    <col min="5059" max="5059" width="6.7109375" style="1" customWidth="1"/>
    <col min="5060" max="5060" width="10.7109375" style="1" customWidth="1"/>
    <col min="5061" max="5061" width="5.5703125" style="1" customWidth="1"/>
    <col min="5062" max="5062" width="0" style="1" hidden="1" customWidth="1"/>
    <col min="5063" max="5063" width="6.7109375" style="1" customWidth="1"/>
    <col min="5064" max="5064" width="6.42578125" style="1" customWidth="1"/>
    <col min="5065" max="5065" width="12.5703125" style="1" customWidth="1"/>
    <col min="5066" max="5066" width="6.140625" style="1" customWidth="1"/>
    <col min="5067" max="5067" width="0" style="1" hidden="1" customWidth="1"/>
    <col min="5068" max="5068" width="6.42578125" style="1" customWidth="1"/>
    <col min="5069" max="5069" width="6.28515625" style="1" customWidth="1"/>
    <col min="5070" max="5070" width="10.42578125" style="1" customWidth="1"/>
    <col min="5071" max="5071" width="6.5703125" style="1" customWidth="1"/>
    <col min="5072" max="5072" width="0" style="1" hidden="1" customWidth="1"/>
    <col min="5073" max="5074" width="7" style="1" customWidth="1"/>
    <col min="5075" max="5075" width="10.7109375" style="1" customWidth="1"/>
    <col min="5076" max="5076" width="5.85546875" style="1" customWidth="1"/>
    <col min="5077" max="5077" width="0" style="1" hidden="1" customWidth="1"/>
    <col min="5078" max="5078" width="6.42578125" style="1" customWidth="1"/>
    <col min="5079" max="5079" width="7.140625" style="1" customWidth="1"/>
    <col min="5080" max="5080" width="10.28515625" style="1" customWidth="1"/>
    <col min="5081" max="5081" width="5.5703125" style="1" customWidth="1"/>
    <col min="5082" max="5082" width="0" style="1" hidden="1" customWidth="1"/>
    <col min="5083" max="5083" width="6.42578125" style="1" customWidth="1"/>
    <col min="5084" max="5084" width="6.7109375" style="1" customWidth="1"/>
    <col min="5085" max="5085" width="10.28515625" style="1" customWidth="1"/>
    <col min="5086" max="5086" width="5.85546875" style="1" customWidth="1"/>
    <col min="5087" max="5087" width="0" style="1" hidden="1" customWidth="1"/>
    <col min="5088" max="5088" width="6.42578125" style="1" customWidth="1"/>
    <col min="5089" max="5089" width="6.7109375" style="1" customWidth="1"/>
    <col min="5090" max="5090" width="10.5703125" style="1" customWidth="1"/>
    <col min="5091" max="5091" width="6.140625" style="1" customWidth="1"/>
    <col min="5092" max="5092" width="0" style="1" hidden="1" customWidth="1"/>
    <col min="5093" max="5093" width="6" style="1" customWidth="1"/>
    <col min="5094" max="5094" width="7" style="1" customWidth="1"/>
    <col min="5095" max="5095" width="10.28515625" style="1" customWidth="1"/>
    <col min="5096" max="5096" width="6.5703125" style="1" customWidth="1"/>
    <col min="5097" max="5097" width="9.140625" style="1"/>
    <col min="5098" max="5098" width="11" style="1" bestFit="1" customWidth="1"/>
    <col min="5099" max="5285" width="9.140625" style="1"/>
    <col min="5286" max="5286" width="6.140625" style="1" customWidth="1"/>
    <col min="5287" max="5287" width="27.85546875" style="1" customWidth="1"/>
    <col min="5288" max="5289" width="0" style="1" hidden="1" customWidth="1"/>
    <col min="5290" max="5290" width="7.140625" style="1" customWidth="1"/>
    <col min="5291" max="5291" width="6" style="1" customWidth="1"/>
    <col min="5292" max="5292" width="10.5703125" style="1" customWidth="1"/>
    <col min="5293" max="5293" width="4.85546875" style="1" customWidth="1"/>
    <col min="5294" max="5297" width="0" style="1" hidden="1" customWidth="1"/>
    <col min="5298" max="5298" width="6.5703125" style="1" customWidth="1"/>
    <col min="5299" max="5299" width="6.140625" style="1" customWidth="1"/>
    <col min="5300" max="5300" width="10.5703125" style="1" customWidth="1"/>
    <col min="5301" max="5301" width="4.85546875" style="1" customWidth="1"/>
    <col min="5302" max="5303" width="0" style="1" hidden="1" customWidth="1"/>
    <col min="5304" max="5304" width="7.28515625" style="1" customWidth="1"/>
    <col min="5305" max="5305" width="9.42578125" style="1" bestFit="1" customWidth="1"/>
    <col min="5306" max="5306" width="10.42578125" style="1" customWidth="1"/>
    <col min="5307" max="5307" width="5.5703125" style="1" customWidth="1"/>
    <col min="5308" max="5308" width="0" style="1" hidden="1" customWidth="1"/>
    <col min="5309" max="5309" width="7.28515625" style="1" customWidth="1"/>
    <col min="5310" max="5310" width="6" style="1" customWidth="1"/>
    <col min="5311" max="5311" width="10.7109375" style="1" customWidth="1"/>
    <col min="5312" max="5312" width="5.5703125" style="1" customWidth="1"/>
    <col min="5313" max="5313" width="0" style="1" hidden="1" customWidth="1"/>
    <col min="5314" max="5314" width="7.28515625" style="1" customWidth="1"/>
    <col min="5315" max="5315" width="6.7109375" style="1" customWidth="1"/>
    <col min="5316" max="5316" width="10.7109375" style="1" customWidth="1"/>
    <col min="5317" max="5317" width="5.5703125" style="1" customWidth="1"/>
    <col min="5318" max="5318" width="0" style="1" hidden="1" customWidth="1"/>
    <col min="5319" max="5319" width="6.7109375" style="1" customWidth="1"/>
    <col min="5320" max="5320" width="6.42578125" style="1" customWidth="1"/>
    <col min="5321" max="5321" width="12.5703125" style="1" customWidth="1"/>
    <col min="5322" max="5322" width="6.140625" style="1" customWidth="1"/>
    <col min="5323" max="5323" width="0" style="1" hidden="1" customWidth="1"/>
    <col min="5324" max="5324" width="6.42578125" style="1" customWidth="1"/>
    <col min="5325" max="5325" width="6.28515625" style="1" customWidth="1"/>
    <col min="5326" max="5326" width="10.42578125" style="1" customWidth="1"/>
    <col min="5327" max="5327" width="6.5703125" style="1" customWidth="1"/>
    <col min="5328" max="5328" width="0" style="1" hidden="1" customWidth="1"/>
    <col min="5329" max="5330" width="7" style="1" customWidth="1"/>
    <col min="5331" max="5331" width="10.7109375" style="1" customWidth="1"/>
    <col min="5332" max="5332" width="5.85546875" style="1" customWidth="1"/>
    <col min="5333" max="5333" width="0" style="1" hidden="1" customWidth="1"/>
    <col min="5334" max="5334" width="6.42578125" style="1" customWidth="1"/>
    <col min="5335" max="5335" width="7.140625" style="1" customWidth="1"/>
    <col min="5336" max="5336" width="10.28515625" style="1" customWidth="1"/>
    <col min="5337" max="5337" width="5.5703125" style="1" customWidth="1"/>
    <col min="5338" max="5338" width="0" style="1" hidden="1" customWidth="1"/>
    <col min="5339" max="5339" width="6.42578125" style="1" customWidth="1"/>
    <col min="5340" max="5340" width="6.7109375" style="1" customWidth="1"/>
    <col min="5341" max="5341" width="10.28515625" style="1" customWidth="1"/>
    <col min="5342" max="5342" width="5.85546875" style="1" customWidth="1"/>
    <col min="5343" max="5343" width="0" style="1" hidden="1" customWidth="1"/>
    <col min="5344" max="5344" width="6.42578125" style="1" customWidth="1"/>
    <col min="5345" max="5345" width="6.7109375" style="1" customWidth="1"/>
    <col min="5346" max="5346" width="10.5703125" style="1" customWidth="1"/>
    <col min="5347" max="5347" width="6.140625" style="1" customWidth="1"/>
    <col min="5348" max="5348" width="0" style="1" hidden="1" customWidth="1"/>
    <col min="5349" max="5349" width="6" style="1" customWidth="1"/>
    <col min="5350" max="5350" width="7" style="1" customWidth="1"/>
    <col min="5351" max="5351" width="10.28515625" style="1" customWidth="1"/>
    <col min="5352" max="5352" width="6.5703125" style="1" customWidth="1"/>
    <col min="5353" max="5353" width="9.140625" style="1"/>
    <col min="5354" max="5354" width="11" style="1" bestFit="1" customWidth="1"/>
    <col min="5355" max="5541" width="9.140625" style="1"/>
    <col min="5542" max="5542" width="6.140625" style="1" customWidth="1"/>
    <col min="5543" max="5543" width="27.85546875" style="1" customWidth="1"/>
    <col min="5544" max="5545" width="0" style="1" hidden="1" customWidth="1"/>
    <col min="5546" max="5546" width="7.140625" style="1" customWidth="1"/>
    <col min="5547" max="5547" width="6" style="1" customWidth="1"/>
    <col min="5548" max="5548" width="10.5703125" style="1" customWidth="1"/>
    <col min="5549" max="5549" width="4.85546875" style="1" customWidth="1"/>
    <col min="5550" max="5553" width="0" style="1" hidden="1" customWidth="1"/>
    <col min="5554" max="5554" width="6.5703125" style="1" customWidth="1"/>
    <col min="5555" max="5555" width="6.140625" style="1" customWidth="1"/>
    <col min="5556" max="5556" width="10.5703125" style="1" customWidth="1"/>
    <col min="5557" max="5557" width="4.85546875" style="1" customWidth="1"/>
    <col min="5558" max="5559" width="0" style="1" hidden="1" customWidth="1"/>
    <col min="5560" max="5560" width="7.28515625" style="1" customWidth="1"/>
    <col min="5561" max="5561" width="9.42578125" style="1" bestFit="1" customWidth="1"/>
    <col min="5562" max="5562" width="10.42578125" style="1" customWidth="1"/>
    <col min="5563" max="5563" width="5.5703125" style="1" customWidth="1"/>
    <col min="5564" max="5564" width="0" style="1" hidden="1" customWidth="1"/>
    <col min="5565" max="5565" width="7.28515625" style="1" customWidth="1"/>
    <col min="5566" max="5566" width="6" style="1" customWidth="1"/>
    <col min="5567" max="5567" width="10.7109375" style="1" customWidth="1"/>
    <col min="5568" max="5568" width="5.5703125" style="1" customWidth="1"/>
    <col min="5569" max="5569" width="0" style="1" hidden="1" customWidth="1"/>
    <col min="5570" max="5570" width="7.28515625" style="1" customWidth="1"/>
    <col min="5571" max="5571" width="6.7109375" style="1" customWidth="1"/>
    <col min="5572" max="5572" width="10.7109375" style="1" customWidth="1"/>
    <col min="5573" max="5573" width="5.5703125" style="1" customWidth="1"/>
    <col min="5574" max="5574" width="0" style="1" hidden="1" customWidth="1"/>
    <col min="5575" max="5575" width="6.7109375" style="1" customWidth="1"/>
    <col min="5576" max="5576" width="6.42578125" style="1" customWidth="1"/>
    <col min="5577" max="5577" width="12.5703125" style="1" customWidth="1"/>
    <col min="5578" max="5578" width="6.140625" style="1" customWidth="1"/>
    <col min="5579" max="5579" width="0" style="1" hidden="1" customWidth="1"/>
    <col min="5580" max="5580" width="6.42578125" style="1" customWidth="1"/>
    <col min="5581" max="5581" width="6.28515625" style="1" customWidth="1"/>
    <col min="5582" max="5582" width="10.42578125" style="1" customWidth="1"/>
    <col min="5583" max="5583" width="6.5703125" style="1" customWidth="1"/>
    <col min="5584" max="5584" width="0" style="1" hidden="1" customWidth="1"/>
    <col min="5585" max="5586" width="7" style="1" customWidth="1"/>
    <col min="5587" max="5587" width="10.7109375" style="1" customWidth="1"/>
    <col min="5588" max="5588" width="5.85546875" style="1" customWidth="1"/>
    <col min="5589" max="5589" width="0" style="1" hidden="1" customWidth="1"/>
    <col min="5590" max="5590" width="6.42578125" style="1" customWidth="1"/>
    <col min="5591" max="5591" width="7.140625" style="1" customWidth="1"/>
    <col min="5592" max="5592" width="10.28515625" style="1" customWidth="1"/>
    <col min="5593" max="5593" width="5.5703125" style="1" customWidth="1"/>
    <col min="5594" max="5594" width="0" style="1" hidden="1" customWidth="1"/>
    <col min="5595" max="5595" width="6.42578125" style="1" customWidth="1"/>
    <col min="5596" max="5596" width="6.7109375" style="1" customWidth="1"/>
    <col min="5597" max="5597" width="10.28515625" style="1" customWidth="1"/>
    <col min="5598" max="5598" width="5.85546875" style="1" customWidth="1"/>
    <col min="5599" max="5599" width="0" style="1" hidden="1" customWidth="1"/>
    <col min="5600" max="5600" width="6.42578125" style="1" customWidth="1"/>
    <col min="5601" max="5601" width="6.7109375" style="1" customWidth="1"/>
    <col min="5602" max="5602" width="10.5703125" style="1" customWidth="1"/>
    <col min="5603" max="5603" width="6.140625" style="1" customWidth="1"/>
    <col min="5604" max="5604" width="0" style="1" hidden="1" customWidth="1"/>
    <col min="5605" max="5605" width="6" style="1" customWidth="1"/>
    <col min="5606" max="5606" width="7" style="1" customWidth="1"/>
    <col min="5607" max="5607" width="10.28515625" style="1" customWidth="1"/>
    <col min="5608" max="5608" width="6.5703125" style="1" customWidth="1"/>
    <col min="5609" max="5609" width="9.140625" style="1"/>
    <col min="5610" max="5610" width="11" style="1" bestFit="1" customWidth="1"/>
    <col min="5611" max="5797" width="9.140625" style="1"/>
    <col min="5798" max="5798" width="6.140625" style="1" customWidth="1"/>
    <col min="5799" max="5799" width="27.85546875" style="1" customWidth="1"/>
    <col min="5800" max="5801" width="0" style="1" hidden="1" customWidth="1"/>
    <col min="5802" max="5802" width="7.140625" style="1" customWidth="1"/>
    <col min="5803" max="5803" width="6" style="1" customWidth="1"/>
    <col min="5804" max="5804" width="10.5703125" style="1" customWidth="1"/>
    <col min="5805" max="5805" width="4.85546875" style="1" customWidth="1"/>
    <col min="5806" max="5809" width="0" style="1" hidden="1" customWidth="1"/>
    <col min="5810" max="5810" width="6.5703125" style="1" customWidth="1"/>
    <col min="5811" max="5811" width="6.140625" style="1" customWidth="1"/>
    <col min="5812" max="5812" width="10.5703125" style="1" customWidth="1"/>
    <col min="5813" max="5813" width="4.85546875" style="1" customWidth="1"/>
    <col min="5814" max="5815" width="0" style="1" hidden="1" customWidth="1"/>
    <col min="5816" max="5816" width="7.28515625" style="1" customWidth="1"/>
    <col min="5817" max="5817" width="9.42578125" style="1" bestFit="1" customWidth="1"/>
    <col min="5818" max="5818" width="10.42578125" style="1" customWidth="1"/>
    <col min="5819" max="5819" width="5.5703125" style="1" customWidth="1"/>
    <col min="5820" max="5820" width="0" style="1" hidden="1" customWidth="1"/>
    <col min="5821" max="5821" width="7.28515625" style="1" customWidth="1"/>
    <col min="5822" max="5822" width="6" style="1" customWidth="1"/>
    <col min="5823" max="5823" width="10.7109375" style="1" customWidth="1"/>
    <col min="5824" max="5824" width="5.5703125" style="1" customWidth="1"/>
    <col min="5825" max="5825" width="0" style="1" hidden="1" customWidth="1"/>
    <col min="5826" max="5826" width="7.28515625" style="1" customWidth="1"/>
    <col min="5827" max="5827" width="6.7109375" style="1" customWidth="1"/>
    <col min="5828" max="5828" width="10.7109375" style="1" customWidth="1"/>
    <col min="5829" max="5829" width="5.5703125" style="1" customWidth="1"/>
    <col min="5830" max="5830" width="0" style="1" hidden="1" customWidth="1"/>
    <col min="5831" max="5831" width="6.7109375" style="1" customWidth="1"/>
    <col min="5832" max="5832" width="6.42578125" style="1" customWidth="1"/>
    <col min="5833" max="5833" width="12.5703125" style="1" customWidth="1"/>
    <col min="5834" max="5834" width="6.140625" style="1" customWidth="1"/>
    <col min="5835" max="5835" width="0" style="1" hidden="1" customWidth="1"/>
    <col min="5836" max="5836" width="6.42578125" style="1" customWidth="1"/>
    <col min="5837" max="5837" width="6.28515625" style="1" customWidth="1"/>
    <col min="5838" max="5838" width="10.42578125" style="1" customWidth="1"/>
    <col min="5839" max="5839" width="6.5703125" style="1" customWidth="1"/>
    <col min="5840" max="5840" width="0" style="1" hidden="1" customWidth="1"/>
    <col min="5841" max="5842" width="7" style="1" customWidth="1"/>
    <col min="5843" max="5843" width="10.7109375" style="1" customWidth="1"/>
    <col min="5844" max="5844" width="5.85546875" style="1" customWidth="1"/>
    <col min="5845" max="5845" width="0" style="1" hidden="1" customWidth="1"/>
    <col min="5846" max="5846" width="6.42578125" style="1" customWidth="1"/>
    <col min="5847" max="5847" width="7.140625" style="1" customWidth="1"/>
    <col min="5848" max="5848" width="10.28515625" style="1" customWidth="1"/>
    <col min="5849" max="5849" width="5.5703125" style="1" customWidth="1"/>
    <col min="5850" max="5850" width="0" style="1" hidden="1" customWidth="1"/>
    <col min="5851" max="5851" width="6.42578125" style="1" customWidth="1"/>
    <col min="5852" max="5852" width="6.7109375" style="1" customWidth="1"/>
    <col min="5853" max="5853" width="10.28515625" style="1" customWidth="1"/>
    <col min="5854" max="5854" width="5.85546875" style="1" customWidth="1"/>
    <col min="5855" max="5855" width="0" style="1" hidden="1" customWidth="1"/>
    <col min="5856" max="5856" width="6.42578125" style="1" customWidth="1"/>
    <col min="5857" max="5857" width="6.7109375" style="1" customWidth="1"/>
    <col min="5858" max="5858" width="10.5703125" style="1" customWidth="1"/>
    <col min="5859" max="5859" width="6.140625" style="1" customWidth="1"/>
    <col min="5860" max="5860" width="0" style="1" hidden="1" customWidth="1"/>
    <col min="5861" max="5861" width="6" style="1" customWidth="1"/>
    <col min="5862" max="5862" width="7" style="1" customWidth="1"/>
    <col min="5863" max="5863" width="10.28515625" style="1" customWidth="1"/>
    <col min="5864" max="5864" width="6.5703125" style="1" customWidth="1"/>
    <col min="5865" max="5865" width="9.140625" style="1"/>
    <col min="5866" max="5866" width="11" style="1" bestFit="1" customWidth="1"/>
    <col min="5867" max="6053" width="9.140625" style="1"/>
    <col min="6054" max="6054" width="6.140625" style="1" customWidth="1"/>
    <col min="6055" max="6055" width="27.85546875" style="1" customWidth="1"/>
    <col min="6056" max="6057" width="0" style="1" hidden="1" customWidth="1"/>
    <col min="6058" max="6058" width="7.140625" style="1" customWidth="1"/>
    <col min="6059" max="6059" width="6" style="1" customWidth="1"/>
    <col min="6060" max="6060" width="10.5703125" style="1" customWidth="1"/>
    <col min="6061" max="6061" width="4.85546875" style="1" customWidth="1"/>
    <col min="6062" max="6065" width="0" style="1" hidden="1" customWidth="1"/>
    <col min="6066" max="6066" width="6.5703125" style="1" customWidth="1"/>
    <col min="6067" max="6067" width="6.140625" style="1" customWidth="1"/>
    <col min="6068" max="6068" width="10.5703125" style="1" customWidth="1"/>
    <col min="6069" max="6069" width="4.85546875" style="1" customWidth="1"/>
    <col min="6070" max="6071" width="0" style="1" hidden="1" customWidth="1"/>
    <col min="6072" max="6072" width="7.28515625" style="1" customWidth="1"/>
    <col min="6073" max="6073" width="9.42578125" style="1" bestFit="1" customWidth="1"/>
    <col min="6074" max="6074" width="10.42578125" style="1" customWidth="1"/>
    <col min="6075" max="6075" width="5.5703125" style="1" customWidth="1"/>
    <col min="6076" max="6076" width="0" style="1" hidden="1" customWidth="1"/>
    <col min="6077" max="6077" width="7.28515625" style="1" customWidth="1"/>
    <col min="6078" max="6078" width="6" style="1" customWidth="1"/>
    <col min="6079" max="6079" width="10.7109375" style="1" customWidth="1"/>
    <col min="6080" max="6080" width="5.5703125" style="1" customWidth="1"/>
    <col min="6081" max="6081" width="0" style="1" hidden="1" customWidth="1"/>
    <col min="6082" max="6082" width="7.28515625" style="1" customWidth="1"/>
    <col min="6083" max="6083" width="6.7109375" style="1" customWidth="1"/>
    <col min="6084" max="6084" width="10.7109375" style="1" customWidth="1"/>
    <col min="6085" max="6085" width="5.5703125" style="1" customWidth="1"/>
    <col min="6086" max="6086" width="0" style="1" hidden="1" customWidth="1"/>
    <col min="6087" max="6087" width="6.7109375" style="1" customWidth="1"/>
    <col min="6088" max="6088" width="6.42578125" style="1" customWidth="1"/>
    <col min="6089" max="6089" width="12.5703125" style="1" customWidth="1"/>
    <col min="6090" max="6090" width="6.140625" style="1" customWidth="1"/>
    <col min="6091" max="6091" width="0" style="1" hidden="1" customWidth="1"/>
    <col min="6092" max="6092" width="6.42578125" style="1" customWidth="1"/>
    <col min="6093" max="6093" width="6.28515625" style="1" customWidth="1"/>
    <col min="6094" max="6094" width="10.42578125" style="1" customWidth="1"/>
    <col min="6095" max="6095" width="6.5703125" style="1" customWidth="1"/>
    <col min="6096" max="6096" width="0" style="1" hidden="1" customWidth="1"/>
    <col min="6097" max="6098" width="7" style="1" customWidth="1"/>
    <col min="6099" max="6099" width="10.7109375" style="1" customWidth="1"/>
    <col min="6100" max="6100" width="5.85546875" style="1" customWidth="1"/>
    <col min="6101" max="6101" width="0" style="1" hidden="1" customWidth="1"/>
    <col min="6102" max="6102" width="6.42578125" style="1" customWidth="1"/>
    <col min="6103" max="6103" width="7.140625" style="1" customWidth="1"/>
    <col min="6104" max="6104" width="10.28515625" style="1" customWidth="1"/>
    <col min="6105" max="6105" width="5.5703125" style="1" customWidth="1"/>
    <col min="6106" max="6106" width="0" style="1" hidden="1" customWidth="1"/>
    <col min="6107" max="6107" width="6.42578125" style="1" customWidth="1"/>
    <col min="6108" max="6108" width="6.7109375" style="1" customWidth="1"/>
    <col min="6109" max="6109" width="10.28515625" style="1" customWidth="1"/>
    <col min="6110" max="6110" width="5.85546875" style="1" customWidth="1"/>
    <col min="6111" max="6111" width="0" style="1" hidden="1" customWidth="1"/>
    <col min="6112" max="6112" width="6.42578125" style="1" customWidth="1"/>
    <col min="6113" max="6113" width="6.7109375" style="1" customWidth="1"/>
    <col min="6114" max="6114" width="10.5703125" style="1" customWidth="1"/>
    <col min="6115" max="6115" width="6.140625" style="1" customWidth="1"/>
    <col min="6116" max="6116" width="0" style="1" hidden="1" customWidth="1"/>
    <col min="6117" max="6117" width="6" style="1" customWidth="1"/>
    <col min="6118" max="6118" width="7" style="1" customWidth="1"/>
    <col min="6119" max="6119" width="10.28515625" style="1" customWidth="1"/>
    <col min="6120" max="6120" width="6.5703125" style="1" customWidth="1"/>
    <col min="6121" max="6121" width="9.140625" style="1"/>
    <col min="6122" max="6122" width="11" style="1" bestFit="1" customWidth="1"/>
    <col min="6123" max="6309" width="9.140625" style="1"/>
    <col min="6310" max="6310" width="6.140625" style="1" customWidth="1"/>
    <col min="6311" max="6311" width="27.85546875" style="1" customWidth="1"/>
    <col min="6312" max="6313" width="0" style="1" hidden="1" customWidth="1"/>
    <col min="6314" max="6314" width="7.140625" style="1" customWidth="1"/>
    <col min="6315" max="6315" width="6" style="1" customWidth="1"/>
    <col min="6316" max="6316" width="10.5703125" style="1" customWidth="1"/>
    <col min="6317" max="6317" width="4.85546875" style="1" customWidth="1"/>
    <col min="6318" max="6321" width="0" style="1" hidden="1" customWidth="1"/>
    <col min="6322" max="6322" width="6.5703125" style="1" customWidth="1"/>
    <col min="6323" max="6323" width="6.140625" style="1" customWidth="1"/>
    <col min="6324" max="6324" width="10.5703125" style="1" customWidth="1"/>
    <col min="6325" max="6325" width="4.85546875" style="1" customWidth="1"/>
    <col min="6326" max="6327" width="0" style="1" hidden="1" customWidth="1"/>
    <col min="6328" max="6328" width="7.28515625" style="1" customWidth="1"/>
    <col min="6329" max="6329" width="9.42578125" style="1" bestFit="1" customWidth="1"/>
    <col min="6330" max="6330" width="10.42578125" style="1" customWidth="1"/>
    <col min="6331" max="6331" width="5.5703125" style="1" customWidth="1"/>
    <col min="6332" max="6332" width="0" style="1" hidden="1" customWidth="1"/>
    <col min="6333" max="6333" width="7.28515625" style="1" customWidth="1"/>
    <col min="6334" max="6334" width="6" style="1" customWidth="1"/>
    <col min="6335" max="6335" width="10.7109375" style="1" customWidth="1"/>
    <col min="6336" max="6336" width="5.5703125" style="1" customWidth="1"/>
    <col min="6337" max="6337" width="0" style="1" hidden="1" customWidth="1"/>
    <col min="6338" max="6338" width="7.28515625" style="1" customWidth="1"/>
    <col min="6339" max="6339" width="6.7109375" style="1" customWidth="1"/>
    <col min="6340" max="6340" width="10.7109375" style="1" customWidth="1"/>
    <col min="6341" max="6341" width="5.5703125" style="1" customWidth="1"/>
    <col min="6342" max="6342" width="0" style="1" hidden="1" customWidth="1"/>
    <col min="6343" max="6343" width="6.7109375" style="1" customWidth="1"/>
    <col min="6344" max="6344" width="6.42578125" style="1" customWidth="1"/>
    <col min="6345" max="6345" width="12.5703125" style="1" customWidth="1"/>
    <col min="6346" max="6346" width="6.140625" style="1" customWidth="1"/>
    <col min="6347" max="6347" width="0" style="1" hidden="1" customWidth="1"/>
    <col min="6348" max="6348" width="6.42578125" style="1" customWidth="1"/>
    <col min="6349" max="6349" width="6.28515625" style="1" customWidth="1"/>
    <col min="6350" max="6350" width="10.42578125" style="1" customWidth="1"/>
    <col min="6351" max="6351" width="6.5703125" style="1" customWidth="1"/>
    <col min="6352" max="6352" width="0" style="1" hidden="1" customWidth="1"/>
    <col min="6353" max="6354" width="7" style="1" customWidth="1"/>
    <col min="6355" max="6355" width="10.7109375" style="1" customWidth="1"/>
    <col min="6356" max="6356" width="5.85546875" style="1" customWidth="1"/>
    <col min="6357" max="6357" width="0" style="1" hidden="1" customWidth="1"/>
    <col min="6358" max="6358" width="6.42578125" style="1" customWidth="1"/>
    <col min="6359" max="6359" width="7.140625" style="1" customWidth="1"/>
    <col min="6360" max="6360" width="10.28515625" style="1" customWidth="1"/>
    <col min="6361" max="6361" width="5.5703125" style="1" customWidth="1"/>
    <col min="6362" max="6362" width="0" style="1" hidden="1" customWidth="1"/>
    <col min="6363" max="6363" width="6.42578125" style="1" customWidth="1"/>
    <col min="6364" max="6364" width="6.7109375" style="1" customWidth="1"/>
    <col min="6365" max="6365" width="10.28515625" style="1" customWidth="1"/>
    <col min="6366" max="6366" width="5.85546875" style="1" customWidth="1"/>
    <col min="6367" max="6367" width="0" style="1" hidden="1" customWidth="1"/>
    <col min="6368" max="6368" width="6.42578125" style="1" customWidth="1"/>
    <col min="6369" max="6369" width="6.7109375" style="1" customWidth="1"/>
    <col min="6370" max="6370" width="10.5703125" style="1" customWidth="1"/>
    <col min="6371" max="6371" width="6.140625" style="1" customWidth="1"/>
    <col min="6372" max="6372" width="0" style="1" hidden="1" customWidth="1"/>
    <col min="6373" max="6373" width="6" style="1" customWidth="1"/>
    <col min="6374" max="6374" width="7" style="1" customWidth="1"/>
    <col min="6375" max="6375" width="10.28515625" style="1" customWidth="1"/>
    <col min="6376" max="6376" width="6.5703125" style="1" customWidth="1"/>
    <col min="6377" max="6377" width="9.140625" style="1"/>
    <col min="6378" max="6378" width="11" style="1" bestFit="1" customWidth="1"/>
    <col min="6379" max="6565" width="9.140625" style="1"/>
    <col min="6566" max="6566" width="6.140625" style="1" customWidth="1"/>
    <col min="6567" max="6567" width="27.85546875" style="1" customWidth="1"/>
    <col min="6568" max="6569" width="0" style="1" hidden="1" customWidth="1"/>
    <col min="6570" max="6570" width="7.140625" style="1" customWidth="1"/>
    <col min="6571" max="6571" width="6" style="1" customWidth="1"/>
    <col min="6572" max="6572" width="10.5703125" style="1" customWidth="1"/>
    <col min="6573" max="6573" width="4.85546875" style="1" customWidth="1"/>
    <col min="6574" max="6577" width="0" style="1" hidden="1" customWidth="1"/>
    <col min="6578" max="6578" width="6.5703125" style="1" customWidth="1"/>
    <col min="6579" max="6579" width="6.140625" style="1" customWidth="1"/>
    <col min="6580" max="6580" width="10.5703125" style="1" customWidth="1"/>
    <col min="6581" max="6581" width="4.85546875" style="1" customWidth="1"/>
    <col min="6582" max="6583" width="0" style="1" hidden="1" customWidth="1"/>
    <col min="6584" max="6584" width="7.28515625" style="1" customWidth="1"/>
    <col min="6585" max="6585" width="9.42578125" style="1" bestFit="1" customWidth="1"/>
    <col min="6586" max="6586" width="10.42578125" style="1" customWidth="1"/>
    <col min="6587" max="6587" width="5.5703125" style="1" customWidth="1"/>
    <col min="6588" max="6588" width="0" style="1" hidden="1" customWidth="1"/>
    <col min="6589" max="6589" width="7.28515625" style="1" customWidth="1"/>
    <col min="6590" max="6590" width="6" style="1" customWidth="1"/>
    <col min="6591" max="6591" width="10.7109375" style="1" customWidth="1"/>
    <col min="6592" max="6592" width="5.5703125" style="1" customWidth="1"/>
    <col min="6593" max="6593" width="0" style="1" hidden="1" customWidth="1"/>
    <col min="6594" max="6594" width="7.28515625" style="1" customWidth="1"/>
    <col min="6595" max="6595" width="6.7109375" style="1" customWidth="1"/>
    <col min="6596" max="6596" width="10.7109375" style="1" customWidth="1"/>
    <col min="6597" max="6597" width="5.5703125" style="1" customWidth="1"/>
    <col min="6598" max="6598" width="0" style="1" hidden="1" customWidth="1"/>
    <col min="6599" max="6599" width="6.7109375" style="1" customWidth="1"/>
    <col min="6600" max="6600" width="6.42578125" style="1" customWidth="1"/>
    <col min="6601" max="6601" width="12.5703125" style="1" customWidth="1"/>
    <col min="6602" max="6602" width="6.140625" style="1" customWidth="1"/>
    <col min="6603" max="6603" width="0" style="1" hidden="1" customWidth="1"/>
    <col min="6604" max="6604" width="6.42578125" style="1" customWidth="1"/>
    <col min="6605" max="6605" width="6.28515625" style="1" customWidth="1"/>
    <col min="6606" max="6606" width="10.42578125" style="1" customWidth="1"/>
    <col min="6607" max="6607" width="6.5703125" style="1" customWidth="1"/>
    <col min="6608" max="6608" width="0" style="1" hidden="1" customWidth="1"/>
    <col min="6609" max="6610" width="7" style="1" customWidth="1"/>
    <col min="6611" max="6611" width="10.7109375" style="1" customWidth="1"/>
    <col min="6612" max="6612" width="5.85546875" style="1" customWidth="1"/>
    <col min="6613" max="6613" width="0" style="1" hidden="1" customWidth="1"/>
    <col min="6614" max="6614" width="6.42578125" style="1" customWidth="1"/>
    <col min="6615" max="6615" width="7.140625" style="1" customWidth="1"/>
    <col min="6616" max="6616" width="10.28515625" style="1" customWidth="1"/>
    <col min="6617" max="6617" width="5.5703125" style="1" customWidth="1"/>
    <col min="6618" max="6618" width="0" style="1" hidden="1" customWidth="1"/>
    <col min="6619" max="6619" width="6.42578125" style="1" customWidth="1"/>
    <col min="6620" max="6620" width="6.7109375" style="1" customWidth="1"/>
    <col min="6621" max="6621" width="10.28515625" style="1" customWidth="1"/>
    <col min="6622" max="6622" width="5.85546875" style="1" customWidth="1"/>
    <col min="6623" max="6623" width="0" style="1" hidden="1" customWidth="1"/>
    <col min="6624" max="6624" width="6.42578125" style="1" customWidth="1"/>
    <col min="6625" max="6625" width="6.7109375" style="1" customWidth="1"/>
    <col min="6626" max="6626" width="10.5703125" style="1" customWidth="1"/>
    <col min="6627" max="6627" width="6.140625" style="1" customWidth="1"/>
    <col min="6628" max="6628" width="0" style="1" hidden="1" customWidth="1"/>
    <col min="6629" max="6629" width="6" style="1" customWidth="1"/>
    <col min="6630" max="6630" width="7" style="1" customWidth="1"/>
    <col min="6631" max="6631" width="10.28515625" style="1" customWidth="1"/>
    <col min="6632" max="6632" width="6.5703125" style="1" customWidth="1"/>
    <col min="6633" max="6633" width="9.140625" style="1"/>
    <col min="6634" max="6634" width="11" style="1" bestFit="1" customWidth="1"/>
    <col min="6635" max="6821" width="9.140625" style="1"/>
    <col min="6822" max="6822" width="6.140625" style="1" customWidth="1"/>
    <col min="6823" max="6823" width="27.85546875" style="1" customWidth="1"/>
    <col min="6824" max="6825" width="0" style="1" hidden="1" customWidth="1"/>
    <col min="6826" max="6826" width="7.140625" style="1" customWidth="1"/>
    <col min="6827" max="6827" width="6" style="1" customWidth="1"/>
    <col min="6828" max="6828" width="10.5703125" style="1" customWidth="1"/>
    <col min="6829" max="6829" width="4.85546875" style="1" customWidth="1"/>
    <col min="6830" max="6833" width="0" style="1" hidden="1" customWidth="1"/>
    <col min="6834" max="6834" width="6.5703125" style="1" customWidth="1"/>
    <col min="6835" max="6835" width="6.140625" style="1" customWidth="1"/>
    <col min="6836" max="6836" width="10.5703125" style="1" customWidth="1"/>
    <col min="6837" max="6837" width="4.85546875" style="1" customWidth="1"/>
    <col min="6838" max="6839" width="0" style="1" hidden="1" customWidth="1"/>
    <col min="6840" max="6840" width="7.28515625" style="1" customWidth="1"/>
    <col min="6841" max="6841" width="9.42578125" style="1" bestFit="1" customWidth="1"/>
    <col min="6842" max="6842" width="10.42578125" style="1" customWidth="1"/>
    <col min="6843" max="6843" width="5.5703125" style="1" customWidth="1"/>
    <col min="6844" max="6844" width="0" style="1" hidden="1" customWidth="1"/>
    <col min="6845" max="6845" width="7.28515625" style="1" customWidth="1"/>
    <col min="6846" max="6846" width="6" style="1" customWidth="1"/>
    <col min="6847" max="6847" width="10.7109375" style="1" customWidth="1"/>
    <col min="6848" max="6848" width="5.5703125" style="1" customWidth="1"/>
    <col min="6849" max="6849" width="0" style="1" hidden="1" customWidth="1"/>
    <col min="6850" max="6850" width="7.28515625" style="1" customWidth="1"/>
    <col min="6851" max="6851" width="6.7109375" style="1" customWidth="1"/>
    <col min="6852" max="6852" width="10.7109375" style="1" customWidth="1"/>
    <col min="6853" max="6853" width="5.5703125" style="1" customWidth="1"/>
    <col min="6854" max="6854" width="0" style="1" hidden="1" customWidth="1"/>
    <col min="6855" max="6855" width="6.7109375" style="1" customWidth="1"/>
    <col min="6856" max="6856" width="6.42578125" style="1" customWidth="1"/>
    <col min="6857" max="6857" width="12.5703125" style="1" customWidth="1"/>
    <col min="6858" max="6858" width="6.140625" style="1" customWidth="1"/>
    <col min="6859" max="6859" width="0" style="1" hidden="1" customWidth="1"/>
    <col min="6860" max="6860" width="6.42578125" style="1" customWidth="1"/>
    <col min="6861" max="6861" width="6.28515625" style="1" customWidth="1"/>
    <col min="6862" max="6862" width="10.42578125" style="1" customWidth="1"/>
    <col min="6863" max="6863" width="6.5703125" style="1" customWidth="1"/>
    <col min="6864" max="6864" width="0" style="1" hidden="1" customWidth="1"/>
    <col min="6865" max="6866" width="7" style="1" customWidth="1"/>
    <col min="6867" max="6867" width="10.7109375" style="1" customWidth="1"/>
    <col min="6868" max="6868" width="5.85546875" style="1" customWidth="1"/>
    <col min="6869" max="6869" width="0" style="1" hidden="1" customWidth="1"/>
    <col min="6870" max="6870" width="6.42578125" style="1" customWidth="1"/>
    <col min="6871" max="6871" width="7.140625" style="1" customWidth="1"/>
    <col min="6872" max="6872" width="10.28515625" style="1" customWidth="1"/>
    <col min="6873" max="6873" width="5.5703125" style="1" customWidth="1"/>
    <col min="6874" max="6874" width="0" style="1" hidden="1" customWidth="1"/>
    <col min="6875" max="6875" width="6.42578125" style="1" customWidth="1"/>
    <col min="6876" max="6876" width="6.7109375" style="1" customWidth="1"/>
    <col min="6877" max="6877" width="10.28515625" style="1" customWidth="1"/>
    <col min="6878" max="6878" width="5.85546875" style="1" customWidth="1"/>
    <col min="6879" max="6879" width="0" style="1" hidden="1" customWidth="1"/>
    <col min="6880" max="6880" width="6.42578125" style="1" customWidth="1"/>
    <col min="6881" max="6881" width="6.7109375" style="1" customWidth="1"/>
    <col min="6882" max="6882" width="10.5703125" style="1" customWidth="1"/>
    <col min="6883" max="6883" width="6.140625" style="1" customWidth="1"/>
    <col min="6884" max="6884" width="0" style="1" hidden="1" customWidth="1"/>
    <col min="6885" max="6885" width="6" style="1" customWidth="1"/>
    <col min="6886" max="6886" width="7" style="1" customWidth="1"/>
    <col min="6887" max="6887" width="10.28515625" style="1" customWidth="1"/>
    <col min="6888" max="6888" width="6.5703125" style="1" customWidth="1"/>
    <col min="6889" max="6889" width="9.140625" style="1"/>
    <col min="6890" max="6890" width="11" style="1" bestFit="1" customWidth="1"/>
    <col min="6891" max="7077" width="9.140625" style="1"/>
    <col min="7078" max="7078" width="6.140625" style="1" customWidth="1"/>
    <col min="7079" max="7079" width="27.85546875" style="1" customWidth="1"/>
    <col min="7080" max="7081" width="0" style="1" hidden="1" customWidth="1"/>
    <col min="7082" max="7082" width="7.140625" style="1" customWidth="1"/>
    <col min="7083" max="7083" width="6" style="1" customWidth="1"/>
    <col min="7084" max="7084" width="10.5703125" style="1" customWidth="1"/>
    <col min="7085" max="7085" width="4.85546875" style="1" customWidth="1"/>
    <col min="7086" max="7089" width="0" style="1" hidden="1" customWidth="1"/>
    <col min="7090" max="7090" width="6.5703125" style="1" customWidth="1"/>
    <col min="7091" max="7091" width="6.140625" style="1" customWidth="1"/>
    <col min="7092" max="7092" width="10.5703125" style="1" customWidth="1"/>
    <col min="7093" max="7093" width="4.85546875" style="1" customWidth="1"/>
    <col min="7094" max="7095" width="0" style="1" hidden="1" customWidth="1"/>
    <col min="7096" max="7096" width="7.28515625" style="1" customWidth="1"/>
    <col min="7097" max="7097" width="9.42578125" style="1" bestFit="1" customWidth="1"/>
    <col min="7098" max="7098" width="10.42578125" style="1" customWidth="1"/>
    <col min="7099" max="7099" width="5.5703125" style="1" customWidth="1"/>
    <col min="7100" max="7100" width="0" style="1" hidden="1" customWidth="1"/>
    <col min="7101" max="7101" width="7.28515625" style="1" customWidth="1"/>
    <col min="7102" max="7102" width="6" style="1" customWidth="1"/>
    <col min="7103" max="7103" width="10.7109375" style="1" customWidth="1"/>
    <col min="7104" max="7104" width="5.5703125" style="1" customWidth="1"/>
    <col min="7105" max="7105" width="0" style="1" hidden="1" customWidth="1"/>
    <col min="7106" max="7106" width="7.28515625" style="1" customWidth="1"/>
    <col min="7107" max="7107" width="6.7109375" style="1" customWidth="1"/>
    <col min="7108" max="7108" width="10.7109375" style="1" customWidth="1"/>
    <col min="7109" max="7109" width="5.5703125" style="1" customWidth="1"/>
    <col min="7110" max="7110" width="0" style="1" hidden="1" customWidth="1"/>
    <col min="7111" max="7111" width="6.7109375" style="1" customWidth="1"/>
    <col min="7112" max="7112" width="6.42578125" style="1" customWidth="1"/>
    <col min="7113" max="7113" width="12.5703125" style="1" customWidth="1"/>
    <col min="7114" max="7114" width="6.140625" style="1" customWidth="1"/>
    <col min="7115" max="7115" width="0" style="1" hidden="1" customWidth="1"/>
    <col min="7116" max="7116" width="6.42578125" style="1" customWidth="1"/>
    <col min="7117" max="7117" width="6.28515625" style="1" customWidth="1"/>
    <col min="7118" max="7118" width="10.42578125" style="1" customWidth="1"/>
    <col min="7119" max="7119" width="6.5703125" style="1" customWidth="1"/>
    <col min="7120" max="7120" width="0" style="1" hidden="1" customWidth="1"/>
    <col min="7121" max="7122" width="7" style="1" customWidth="1"/>
    <col min="7123" max="7123" width="10.7109375" style="1" customWidth="1"/>
    <col min="7124" max="7124" width="5.85546875" style="1" customWidth="1"/>
    <col min="7125" max="7125" width="0" style="1" hidden="1" customWidth="1"/>
    <col min="7126" max="7126" width="6.42578125" style="1" customWidth="1"/>
    <col min="7127" max="7127" width="7.140625" style="1" customWidth="1"/>
    <col min="7128" max="7128" width="10.28515625" style="1" customWidth="1"/>
    <col min="7129" max="7129" width="5.5703125" style="1" customWidth="1"/>
    <col min="7130" max="7130" width="0" style="1" hidden="1" customWidth="1"/>
    <col min="7131" max="7131" width="6.42578125" style="1" customWidth="1"/>
    <col min="7132" max="7132" width="6.7109375" style="1" customWidth="1"/>
    <col min="7133" max="7133" width="10.28515625" style="1" customWidth="1"/>
    <col min="7134" max="7134" width="5.85546875" style="1" customWidth="1"/>
    <col min="7135" max="7135" width="0" style="1" hidden="1" customWidth="1"/>
    <col min="7136" max="7136" width="6.42578125" style="1" customWidth="1"/>
    <col min="7137" max="7137" width="6.7109375" style="1" customWidth="1"/>
    <col min="7138" max="7138" width="10.5703125" style="1" customWidth="1"/>
    <col min="7139" max="7139" width="6.140625" style="1" customWidth="1"/>
    <col min="7140" max="7140" width="0" style="1" hidden="1" customWidth="1"/>
    <col min="7141" max="7141" width="6" style="1" customWidth="1"/>
    <col min="7142" max="7142" width="7" style="1" customWidth="1"/>
    <col min="7143" max="7143" width="10.28515625" style="1" customWidth="1"/>
    <col min="7144" max="7144" width="6.5703125" style="1" customWidth="1"/>
    <col min="7145" max="7145" width="9.140625" style="1"/>
    <col min="7146" max="7146" width="11" style="1" bestFit="1" customWidth="1"/>
    <col min="7147" max="7333" width="9.140625" style="1"/>
    <col min="7334" max="7334" width="6.140625" style="1" customWidth="1"/>
    <col min="7335" max="7335" width="27.85546875" style="1" customWidth="1"/>
    <col min="7336" max="7337" width="0" style="1" hidden="1" customWidth="1"/>
    <col min="7338" max="7338" width="7.140625" style="1" customWidth="1"/>
    <col min="7339" max="7339" width="6" style="1" customWidth="1"/>
    <col min="7340" max="7340" width="10.5703125" style="1" customWidth="1"/>
    <col min="7341" max="7341" width="4.85546875" style="1" customWidth="1"/>
    <col min="7342" max="7345" width="0" style="1" hidden="1" customWidth="1"/>
    <col min="7346" max="7346" width="6.5703125" style="1" customWidth="1"/>
    <col min="7347" max="7347" width="6.140625" style="1" customWidth="1"/>
    <col min="7348" max="7348" width="10.5703125" style="1" customWidth="1"/>
    <col min="7349" max="7349" width="4.85546875" style="1" customWidth="1"/>
    <col min="7350" max="7351" width="0" style="1" hidden="1" customWidth="1"/>
    <col min="7352" max="7352" width="7.28515625" style="1" customWidth="1"/>
    <col min="7353" max="7353" width="9.42578125" style="1" bestFit="1" customWidth="1"/>
    <col min="7354" max="7354" width="10.42578125" style="1" customWidth="1"/>
    <col min="7355" max="7355" width="5.5703125" style="1" customWidth="1"/>
    <col min="7356" max="7356" width="0" style="1" hidden="1" customWidth="1"/>
    <col min="7357" max="7357" width="7.28515625" style="1" customWidth="1"/>
    <col min="7358" max="7358" width="6" style="1" customWidth="1"/>
    <col min="7359" max="7359" width="10.7109375" style="1" customWidth="1"/>
    <col min="7360" max="7360" width="5.5703125" style="1" customWidth="1"/>
    <col min="7361" max="7361" width="0" style="1" hidden="1" customWidth="1"/>
    <col min="7362" max="7362" width="7.28515625" style="1" customWidth="1"/>
    <col min="7363" max="7363" width="6.7109375" style="1" customWidth="1"/>
    <col min="7364" max="7364" width="10.7109375" style="1" customWidth="1"/>
    <col min="7365" max="7365" width="5.5703125" style="1" customWidth="1"/>
    <col min="7366" max="7366" width="0" style="1" hidden="1" customWidth="1"/>
    <col min="7367" max="7367" width="6.7109375" style="1" customWidth="1"/>
    <col min="7368" max="7368" width="6.42578125" style="1" customWidth="1"/>
    <col min="7369" max="7369" width="12.5703125" style="1" customWidth="1"/>
    <col min="7370" max="7370" width="6.140625" style="1" customWidth="1"/>
    <col min="7371" max="7371" width="0" style="1" hidden="1" customWidth="1"/>
    <col min="7372" max="7372" width="6.42578125" style="1" customWidth="1"/>
    <col min="7373" max="7373" width="6.28515625" style="1" customWidth="1"/>
    <col min="7374" max="7374" width="10.42578125" style="1" customWidth="1"/>
    <col min="7375" max="7375" width="6.5703125" style="1" customWidth="1"/>
    <col min="7376" max="7376" width="0" style="1" hidden="1" customWidth="1"/>
    <col min="7377" max="7378" width="7" style="1" customWidth="1"/>
    <col min="7379" max="7379" width="10.7109375" style="1" customWidth="1"/>
    <col min="7380" max="7380" width="5.85546875" style="1" customWidth="1"/>
    <col min="7381" max="7381" width="0" style="1" hidden="1" customWidth="1"/>
    <col min="7382" max="7382" width="6.42578125" style="1" customWidth="1"/>
    <col min="7383" max="7383" width="7.140625" style="1" customWidth="1"/>
    <col min="7384" max="7384" width="10.28515625" style="1" customWidth="1"/>
    <col min="7385" max="7385" width="5.5703125" style="1" customWidth="1"/>
    <col min="7386" max="7386" width="0" style="1" hidden="1" customWidth="1"/>
    <col min="7387" max="7387" width="6.42578125" style="1" customWidth="1"/>
    <col min="7388" max="7388" width="6.7109375" style="1" customWidth="1"/>
    <col min="7389" max="7389" width="10.28515625" style="1" customWidth="1"/>
    <col min="7390" max="7390" width="5.85546875" style="1" customWidth="1"/>
    <col min="7391" max="7391" width="0" style="1" hidden="1" customWidth="1"/>
    <col min="7392" max="7392" width="6.42578125" style="1" customWidth="1"/>
    <col min="7393" max="7393" width="6.7109375" style="1" customWidth="1"/>
    <col min="7394" max="7394" width="10.5703125" style="1" customWidth="1"/>
    <col min="7395" max="7395" width="6.140625" style="1" customWidth="1"/>
    <col min="7396" max="7396" width="0" style="1" hidden="1" customWidth="1"/>
    <col min="7397" max="7397" width="6" style="1" customWidth="1"/>
    <col min="7398" max="7398" width="7" style="1" customWidth="1"/>
    <col min="7399" max="7399" width="10.28515625" style="1" customWidth="1"/>
    <col min="7400" max="7400" width="6.5703125" style="1" customWidth="1"/>
    <col min="7401" max="7401" width="9.140625" style="1"/>
    <col min="7402" max="7402" width="11" style="1" bestFit="1" customWidth="1"/>
    <col min="7403" max="7589" width="9.140625" style="1"/>
    <col min="7590" max="7590" width="6.140625" style="1" customWidth="1"/>
    <col min="7591" max="7591" width="27.85546875" style="1" customWidth="1"/>
    <col min="7592" max="7593" width="0" style="1" hidden="1" customWidth="1"/>
    <col min="7594" max="7594" width="7.140625" style="1" customWidth="1"/>
    <col min="7595" max="7595" width="6" style="1" customWidth="1"/>
    <col min="7596" max="7596" width="10.5703125" style="1" customWidth="1"/>
    <col min="7597" max="7597" width="4.85546875" style="1" customWidth="1"/>
    <col min="7598" max="7601" width="0" style="1" hidden="1" customWidth="1"/>
    <col min="7602" max="7602" width="6.5703125" style="1" customWidth="1"/>
    <col min="7603" max="7603" width="6.140625" style="1" customWidth="1"/>
    <col min="7604" max="7604" width="10.5703125" style="1" customWidth="1"/>
    <col min="7605" max="7605" width="4.85546875" style="1" customWidth="1"/>
    <col min="7606" max="7607" width="0" style="1" hidden="1" customWidth="1"/>
    <col min="7608" max="7608" width="7.28515625" style="1" customWidth="1"/>
    <col min="7609" max="7609" width="9.42578125" style="1" bestFit="1" customWidth="1"/>
    <col min="7610" max="7610" width="10.42578125" style="1" customWidth="1"/>
    <col min="7611" max="7611" width="5.5703125" style="1" customWidth="1"/>
    <col min="7612" max="7612" width="0" style="1" hidden="1" customWidth="1"/>
    <col min="7613" max="7613" width="7.28515625" style="1" customWidth="1"/>
    <col min="7614" max="7614" width="6" style="1" customWidth="1"/>
    <col min="7615" max="7615" width="10.7109375" style="1" customWidth="1"/>
    <col min="7616" max="7616" width="5.5703125" style="1" customWidth="1"/>
    <col min="7617" max="7617" width="0" style="1" hidden="1" customWidth="1"/>
    <col min="7618" max="7618" width="7.28515625" style="1" customWidth="1"/>
    <col min="7619" max="7619" width="6.7109375" style="1" customWidth="1"/>
    <col min="7620" max="7620" width="10.7109375" style="1" customWidth="1"/>
    <col min="7621" max="7621" width="5.5703125" style="1" customWidth="1"/>
    <col min="7622" max="7622" width="0" style="1" hidden="1" customWidth="1"/>
    <col min="7623" max="7623" width="6.7109375" style="1" customWidth="1"/>
    <col min="7624" max="7624" width="6.42578125" style="1" customWidth="1"/>
    <col min="7625" max="7625" width="12.5703125" style="1" customWidth="1"/>
    <col min="7626" max="7626" width="6.140625" style="1" customWidth="1"/>
    <col min="7627" max="7627" width="0" style="1" hidden="1" customWidth="1"/>
    <col min="7628" max="7628" width="6.42578125" style="1" customWidth="1"/>
    <col min="7629" max="7629" width="6.28515625" style="1" customWidth="1"/>
    <col min="7630" max="7630" width="10.42578125" style="1" customWidth="1"/>
    <col min="7631" max="7631" width="6.5703125" style="1" customWidth="1"/>
    <col min="7632" max="7632" width="0" style="1" hidden="1" customWidth="1"/>
    <col min="7633" max="7634" width="7" style="1" customWidth="1"/>
    <col min="7635" max="7635" width="10.7109375" style="1" customWidth="1"/>
    <col min="7636" max="7636" width="5.85546875" style="1" customWidth="1"/>
    <col min="7637" max="7637" width="0" style="1" hidden="1" customWidth="1"/>
    <col min="7638" max="7638" width="6.42578125" style="1" customWidth="1"/>
    <col min="7639" max="7639" width="7.140625" style="1" customWidth="1"/>
    <col min="7640" max="7640" width="10.28515625" style="1" customWidth="1"/>
    <col min="7641" max="7641" width="5.5703125" style="1" customWidth="1"/>
    <col min="7642" max="7642" width="0" style="1" hidden="1" customWidth="1"/>
    <col min="7643" max="7643" width="6.42578125" style="1" customWidth="1"/>
    <col min="7644" max="7644" width="6.7109375" style="1" customWidth="1"/>
    <col min="7645" max="7645" width="10.28515625" style="1" customWidth="1"/>
    <col min="7646" max="7646" width="5.85546875" style="1" customWidth="1"/>
    <col min="7647" max="7647" width="0" style="1" hidden="1" customWidth="1"/>
    <col min="7648" max="7648" width="6.42578125" style="1" customWidth="1"/>
    <col min="7649" max="7649" width="6.7109375" style="1" customWidth="1"/>
    <col min="7650" max="7650" width="10.5703125" style="1" customWidth="1"/>
    <col min="7651" max="7651" width="6.140625" style="1" customWidth="1"/>
    <col min="7652" max="7652" width="0" style="1" hidden="1" customWidth="1"/>
    <col min="7653" max="7653" width="6" style="1" customWidth="1"/>
    <col min="7654" max="7654" width="7" style="1" customWidth="1"/>
    <col min="7655" max="7655" width="10.28515625" style="1" customWidth="1"/>
    <col min="7656" max="7656" width="6.5703125" style="1" customWidth="1"/>
    <col min="7657" max="7657" width="9.140625" style="1"/>
    <col min="7658" max="7658" width="11" style="1" bestFit="1" customWidth="1"/>
    <col min="7659" max="7845" width="9.140625" style="1"/>
    <col min="7846" max="7846" width="6.140625" style="1" customWidth="1"/>
    <col min="7847" max="7847" width="27.85546875" style="1" customWidth="1"/>
    <col min="7848" max="7849" width="0" style="1" hidden="1" customWidth="1"/>
    <col min="7850" max="7850" width="7.140625" style="1" customWidth="1"/>
    <col min="7851" max="7851" width="6" style="1" customWidth="1"/>
    <col min="7852" max="7852" width="10.5703125" style="1" customWidth="1"/>
    <col min="7853" max="7853" width="4.85546875" style="1" customWidth="1"/>
    <col min="7854" max="7857" width="0" style="1" hidden="1" customWidth="1"/>
    <col min="7858" max="7858" width="6.5703125" style="1" customWidth="1"/>
    <col min="7859" max="7859" width="6.140625" style="1" customWidth="1"/>
    <col min="7860" max="7860" width="10.5703125" style="1" customWidth="1"/>
    <col min="7861" max="7861" width="4.85546875" style="1" customWidth="1"/>
    <col min="7862" max="7863" width="0" style="1" hidden="1" customWidth="1"/>
    <col min="7864" max="7864" width="7.28515625" style="1" customWidth="1"/>
    <col min="7865" max="7865" width="9.42578125" style="1" bestFit="1" customWidth="1"/>
    <col min="7866" max="7866" width="10.42578125" style="1" customWidth="1"/>
    <col min="7867" max="7867" width="5.5703125" style="1" customWidth="1"/>
    <col min="7868" max="7868" width="0" style="1" hidden="1" customWidth="1"/>
    <col min="7869" max="7869" width="7.28515625" style="1" customWidth="1"/>
    <col min="7870" max="7870" width="6" style="1" customWidth="1"/>
    <col min="7871" max="7871" width="10.7109375" style="1" customWidth="1"/>
    <col min="7872" max="7872" width="5.5703125" style="1" customWidth="1"/>
    <col min="7873" max="7873" width="0" style="1" hidden="1" customWidth="1"/>
    <col min="7874" max="7874" width="7.28515625" style="1" customWidth="1"/>
    <col min="7875" max="7875" width="6.7109375" style="1" customWidth="1"/>
    <col min="7876" max="7876" width="10.7109375" style="1" customWidth="1"/>
    <col min="7877" max="7877" width="5.5703125" style="1" customWidth="1"/>
    <col min="7878" max="7878" width="0" style="1" hidden="1" customWidth="1"/>
    <col min="7879" max="7879" width="6.7109375" style="1" customWidth="1"/>
    <col min="7880" max="7880" width="6.42578125" style="1" customWidth="1"/>
    <col min="7881" max="7881" width="12.5703125" style="1" customWidth="1"/>
    <col min="7882" max="7882" width="6.140625" style="1" customWidth="1"/>
    <col min="7883" max="7883" width="0" style="1" hidden="1" customWidth="1"/>
    <col min="7884" max="7884" width="6.42578125" style="1" customWidth="1"/>
    <col min="7885" max="7885" width="6.28515625" style="1" customWidth="1"/>
    <col min="7886" max="7886" width="10.42578125" style="1" customWidth="1"/>
    <col min="7887" max="7887" width="6.5703125" style="1" customWidth="1"/>
    <col min="7888" max="7888" width="0" style="1" hidden="1" customWidth="1"/>
    <col min="7889" max="7890" width="7" style="1" customWidth="1"/>
    <col min="7891" max="7891" width="10.7109375" style="1" customWidth="1"/>
    <col min="7892" max="7892" width="5.85546875" style="1" customWidth="1"/>
    <col min="7893" max="7893" width="0" style="1" hidden="1" customWidth="1"/>
    <col min="7894" max="7894" width="6.42578125" style="1" customWidth="1"/>
    <col min="7895" max="7895" width="7.140625" style="1" customWidth="1"/>
    <col min="7896" max="7896" width="10.28515625" style="1" customWidth="1"/>
    <col min="7897" max="7897" width="5.5703125" style="1" customWidth="1"/>
    <col min="7898" max="7898" width="0" style="1" hidden="1" customWidth="1"/>
    <col min="7899" max="7899" width="6.42578125" style="1" customWidth="1"/>
    <col min="7900" max="7900" width="6.7109375" style="1" customWidth="1"/>
    <col min="7901" max="7901" width="10.28515625" style="1" customWidth="1"/>
    <col min="7902" max="7902" width="5.85546875" style="1" customWidth="1"/>
    <col min="7903" max="7903" width="0" style="1" hidden="1" customWidth="1"/>
    <col min="7904" max="7904" width="6.42578125" style="1" customWidth="1"/>
    <col min="7905" max="7905" width="6.7109375" style="1" customWidth="1"/>
    <col min="7906" max="7906" width="10.5703125" style="1" customWidth="1"/>
    <col min="7907" max="7907" width="6.140625" style="1" customWidth="1"/>
    <col min="7908" max="7908" width="0" style="1" hidden="1" customWidth="1"/>
    <col min="7909" max="7909" width="6" style="1" customWidth="1"/>
    <col min="7910" max="7910" width="7" style="1" customWidth="1"/>
    <col min="7911" max="7911" width="10.28515625" style="1" customWidth="1"/>
    <col min="7912" max="7912" width="6.5703125" style="1" customWidth="1"/>
    <col min="7913" max="7913" width="9.140625" style="1"/>
    <col min="7914" max="7914" width="11" style="1" bestFit="1" customWidth="1"/>
    <col min="7915" max="8101" width="9.140625" style="1"/>
    <col min="8102" max="8102" width="6.140625" style="1" customWidth="1"/>
    <col min="8103" max="8103" width="27.85546875" style="1" customWidth="1"/>
    <col min="8104" max="8105" width="0" style="1" hidden="1" customWidth="1"/>
    <col min="8106" max="8106" width="7.140625" style="1" customWidth="1"/>
    <col min="8107" max="8107" width="6" style="1" customWidth="1"/>
    <col min="8108" max="8108" width="10.5703125" style="1" customWidth="1"/>
    <col min="8109" max="8109" width="4.85546875" style="1" customWidth="1"/>
    <col min="8110" max="8113" width="0" style="1" hidden="1" customWidth="1"/>
    <col min="8114" max="8114" width="6.5703125" style="1" customWidth="1"/>
    <col min="8115" max="8115" width="6.140625" style="1" customWidth="1"/>
    <col min="8116" max="8116" width="10.5703125" style="1" customWidth="1"/>
    <col min="8117" max="8117" width="4.85546875" style="1" customWidth="1"/>
    <col min="8118" max="8119" width="0" style="1" hidden="1" customWidth="1"/>
    <col min="8120" max="8120" width="7.28515625" style="1" customWidth="1"/>
    <col min="8121" max="8121" width="9.42578125" style="1" bestFit="1" customWidth="1"/>
    <col min="8122" max="8122" width="10.42578125" style="1" customWidth="1"/>
    <col min="8123" max="8123" width="5.5703125" style="1" customWidth="1"/>
    <col min="8124" max="8124" width="0" style="1" hidden="1" customWidth="1"/>
    <col min="8125" max="8125" width="7.28515625" style="1" customWidth="1"/>
    <col min="8126" max="8126" width="6" style="1" customWidth="1"/>
    <col min="8127" max="8127" width="10.7109375" style="1" customWidth="1"/>
    <col min="8128" max="8128" width="5.5703125" style="1" customWidth="1"/>
    <col min="8129" max="8129" width="0" style="1" hidden="1" customWidth="1"/>
    <col min="8130" max="8130" width="7.28515625" style="1" customWidth="1"/>
    <col min="8131" max="8131" width="6.7109375" style="1" customWidth="1"/>
    <col min="8132" max="8132" width="10.7109375" style="1" customWidth="1"/>
    <col min="8133" max="8133" width="5.5703125" style="1" customWidth="1"/>
    <col min="8134" max="8134" width="0" style="1" hidden="1" customWidth="1"/>
    <col min="8135" max="8135" width="6.7109375" style="1" customWidth="1"/>
    <col min="8136" max="8136" width="6.42578125" style="1" customWidth="1"/>
    <col min="8137" max="8137" width="12.5703125" style="1" customWidth="1"/>
    <col min="8138" max="8138" width="6.140625" style="1" customWidth="1"/>
    <col min="8139" max="8139" width="0" style="1" hidden="1" customWidth="1"/>
    <col min="8140" max="8140" width="6.42578125" style="1" customWidth="1"/>
    <col min="8141" max="8141" width="6.28515625" style="1" customWidth="1"/>
    <col min="8142" max="8142" width="10.42578125" style="1" customWidth="1"/>
    <col min="8143" max="8143" width="6.5703125" style="1" customWidth="1"/>
    <col min="8144" max="8144" width="0" style="1" hidden="1" customWidth="1"/>
    <col min="8145" max="8146" width="7" style="1" customWidth="1"/>
    <col min="8147" max="8147" width="10.7109375" style="1" customWidth="1"/>
    <col min="8148" max="8148" width="5.85546875" style="1" customWidth="1"/>
    <col min="8149" max="8149" width="0" style="1" hidden="1" customWidth="1"/>
    <col min="8150" max="8150" width="6.42578125" style="1" customWidth="1"/>
    <col min="8151" max="8151" width="7.140625" style="1" customWidth="1"/>
    <col min="8152" max="8152" width="10.28515625" style="1" customWidth="1"/>
    <col min="8153" max="8153" width="5.5703125" style="1" customWidth="1"/>
    <col min="8154" max="8154" width="0" style="1" hidden="1" customWidth="1"/>
    <col min="8155" max="8155" width="6.42578125" style="1" customWidth="1"/>
    <col min="8156" max="8156" width="6.7109375" style="1" customWidth="1"/>
    <col min="8157" max="8157" width="10.28515625" style="1" customWidth="1"/>
    <col min="8158" max="8158" width="5.85546875" style="1" customWidth="1"/>
    <col min="8159" max="8159" width="0" style="1" hidden="1" customWidth="1"/>
    <col min="8160" max="8160" width="6.42578125" style="1" customWidth="1"/>
    <col min="8161" max="8161" width="6.7109375" style="1" customWidth="1"/>
    <col min="8162" max="8162" width="10.5703125" style="1" customWidth="1"/>
    <col min="8163" max="8163" width="6.140625" style="1" customWidth="1"/>
    <col min="8164" max="8164" width="0" style="1" hidden="1" customWidth="1"/>
    <col min="8165" max="8165" width="6" style="1" customWidth="1"/>
    <col min="8166" max="8166" width="7" style="1" customWidth="1"/>
    <col min="8167" max="8167" width="10.28515625" style="1" customWidth="1"/>
    <col min="8168" max="8168" width="6.5703125" style="1" customWidth="1"/>
    <col min="8169" max="8169" width="9.140625" style="1"/>
    <col min="8170" max="8170" width="11" style="1" bestFit="1" customWidth="1"/>
    <col min="8171" max="8357" width="9.140625" style="1"/>
    <col min="8358" max="8358" width="6.140625" style="1" customWidth="1"/>
    <col min="8359" max="8359" width="27.85546875" style="1" customWidth="1"/>
    <col min="8360" max="8361" width="0" style="1" hidden="1" customWidth="1"/>
    <col min="8362" max="8362" width="7.140625" style="1" customWidth="1"/>
    <col min="8363" max="8363" width="6" style="1" customWidth="1"/>
    <col min="8364" max="8364" width="10.5703125" style="1" customWidth="1"/>
    <col min="8365" max="8365" width="4.85546875" style="1" customWidth="1"/>
    <col min="8366" max="8369" width="0" style="1" hidden="1" customWidth="1"/>
    <col min="8370" max="8370" width="6.5703125" style="1" customWidth="1"/>
    <col min="8371" max="8371" width="6.140625" style="1" customWidth="1"/>
    <col min="8372" max="8372" width="10.5703125" style="1" customWidth="1"/>
    <col min="8373" max="8373" width="4.85546875" style="1" customWidth="1"/>
    <col min="8374" max="8375" width="0" style="1" hidden="1" customWidth="1"/>
    <col min="8376" max="8376" width="7.28515625" style="1" customWidth="1"/>
    <col min="8377" max="8377" width="9.42578125" style="1" bestFit="1" customWidth="1"/>
    <col min="8378" max="8378" width="10.42578125" style="1" customWidth="1"/>
    <col min="8379" max="8379" width="5.5703125" style="1" customWidth="1"/>
    <col min="8380" max="8380" width="0" style="1" hidden="1" customWidth="1"/>
    <col min="8381" max="8381" width="7.28515625" style="1" customWidth="1"/>
    <col min="8382" max="8382" width="6" style="1" customWidth="1"/>
    <col min="8383" max="8383" width="10.7109375" style="1" customWidth="1"/>
    <col min="8384" max="8384" width="5.5703125" style="1" customWidth="1"/>
    <col min="8385" max="8385" width="0" style="1" hidden="1" customWidth="1"/>
    <col min="8386" max="8386" width="7.28515625" style="1" customWidth="1"/>
    <col min="8387" max="8387" width="6.7109375" style="1" customWidth="1"/>
    <col min="8388" max="8388" width="10.7109375" style="1" customWidth="1"/>
    <col min="8389" max="8389" width="5.5703125" style="1" customWidth="1"/>
    <col min="8390" max="8390" width="0" style="1" hidden="1" customWidth="1"/>
    <col min="8391" max="8391" width="6.7109375" style="1" customWidth="1"/>
    <col min="8392" max="8392" width="6.42578125" style="1" customWidth="1"/>
    <col min="8393" max="8393" width="12.5703125" style="1" customWidth="1"/>
    <col min="8394" max="8394" width="6.140625" style="1" customWidth="1"/>
    <col min="8395" max="8395" width="0" style="1" hidden="1" customWidth="1"/>
    <col min="8396" max="8396" width="6.42578125" style="1" customWidth="1"/>
    <col min="8397" max="8397" width="6.28515625" style="1" customWidth="1"/>
    <col min="8398" max="8398" width="10.42578125" style="1" customWidth="1"/>
    <col min="8399" max="8399" width="6.5703125" style="1" customWidth="1"/>
    <col min="8400" max="8400" width="0" style="1" hidden="1" customWidth="1"/>
    <col min="8401" max="8402" width="7" style="1" customWidth="1"/>
    <col min="8403" max="8403" width="10.7109375" style="1" customWidth="1"/>
    <col min="8404" max="8404" width="5.85546875" style="1" customWidth="1"/>
    <col min="8405" max="8405" width="0" style="1" hidden="1" customWidth="1"/>
    <col min="8406" max="8406" width="6.42578125" style="1" customWidth="1"/>
    <col min="8407" max="8407" width="7.140625" style="1" customWidth="1"/>
    <col min="8408" max="8408" width="10.28515625" style="1" customWidth="1"/>
    <col min="8409" max="8409" width="5.5703125" style="1" customWidth="1"/>
    <col min="8410" max="8410" width="0" style="1" hidden="1" customWidth="1"/>
    <col min="8411" max="8411" width="6.42578125" style="1" customWidth="1"/>
    <col min="8412" max="8412" width="6.7109375" style="1" customWidth="1"/>
    <col min="8413" max="8413" width="10.28515625" style="1" customWidth="1"/>
    <col min="8414" max="8414" width="5.85546875" style="1" customWidth="1"/>
    <col min="8415" max="8415" width="0" style="1" hidden="1" customWidth="1"/>
    <col min="8416" max="8416" width="6.42578125" style="1" customWidth="1"/>
    <col min="8417" max="8417" width="6.7109375" style="1" customWidth="1"/>
    <col min="8418" max="8418" width="10.5703125" style="1" customWidth="1"/>
    <col min="8419" max="8419" width="6.140625" style="1" customWidth="1"/>
    <col min="8420" max="8420" width="0" style="1" hidden="1" customWidth="1"/>
    <col min="8421" max="8421" width="6" style="1" customWidth="1"/>
    <col min="8422" max="8422" width="7" style="1" customWidth="1"/>
    <col min="8423" max="8423" width="10.28515625" style="1" customWidth="1"/>
    <col min="8424" max="8424" width="6.5703125" style="1" customWidth="1"/>
    <col min="8425" max="8425" width="9.140625" style="1"/>
    <col min="8426" max="8426" width="11" style="1" bestFit="1" customWidth="1"/>
    <col min="8427" max="8613" width="9.140625" style="1"/>
    <col min="8614" max="8614" width="6.140625" style="1" customWidth="1"/>
    <col min="8615" max="8615" width="27.85546875" style="1" customWidth="1"/>
    <col min="8616" max="8617" width="0" style="1" hidden="1" customWidth="1"/>
    <col min="8618" max="8618" width="7.140625" style="1" customWidth="1"/>
    <col min="8619" max="8619" width="6" style="1" customWidth="1"/>
    <col min="8620" max="8620" width="10.5703125" style="1" customWidth="1"/>
    <col min="8621" max="8621" width="4.85546875" style="1" customWidth="1"/>
    <col min="8622" max="8625" width="0" style="1" hidden="1" customWidth="1"/>
    <col min="8626" max="8626" width="6.5703125" style="1" customWidth="1"/>
    <col min="8627" max="8627" width="6.140625" style="1" customWidth="1"/>
    <col min="8628" max="8628" width="10.5703125" style="1" customWidth="1"/>
    <col min="8629" max="8629" width="4.85546875" style="1" customWidth="1"/>
    <col min="8630" max="8631" width="0" style="1" hidden="1" customWidth="1"/>
    <col min="8632" max="8632" width="7.28515625" style="1" customWidth="1"/>
    <col min="8633" max="8633" width="9.42578125" style="1" bestFit="1" customWidth="1"/>
    <col min="8634" max="8634" width="10.42578125" style="1" customWidth="1"/>
    <col min="8635" max="8635" width="5.5703125" style="1" customWidth="1"/>
    <col min="8636" max="8636" width="0" style="1" hidden="1" customWidth="1"/>
    <col min="8637" max="8637" width="7.28515625" style="1" customWidth="1"/>
    <col min="8638" max="8638" width="6" style="1" customWidth="1"/>
    <col min="8639" max="8639" width="10.7109375" style="1" customWidth="1"/>
    <col min="8640" max="8640" width="5.5703125" style="1" customWidth="1"/>
    <col min="8641" max="8641" width="0" style="1" hidden="1" customWidth="1"/>
    <col min="8642" max="8642" width="7.28515625" style="1" customWidth="1"/>
    <col min="8643" max="8643" width="6.7109375" style="1" customWidth="1"/>
    <col min="8644" max="8644" width="10.7109375" style="1" customWidth="1"/>
    <col min="8645" max="8645" width="5.5703125" style="1" customWidth="1"/>
    <col min="8646" max="8646" width="0" style="1" hidden="1" customWidth="1"/>
    <col min="8647" max="8647" width="6.7109375" style="1" customWidth="1"/>
    <col min="8648" max="8648" width="6.42578125" style="1" customWidth="1"/>
    <col min="8649" max="8649" width="12.5703125" style="1" customWidth="1"/>
    <col min="8650" max="8650" width="6.140625" style="1" customWidth="1"/>
    <col min="8651" max="8651" width="0" style="1" hidden="1" customWidth="1"/>
    <col min="8652" max="8652" width="6.42578125" style="1" customWidth="1"/>
    <col min="8653" max="8653" width="6.28515625" style="1" customWidth="1"/>
    <col min="8654" max="8654" width="10.42578125" style="1" customWidth="1"/>
    <col min="8655" max="8655" width="6.5703125" style="1" customWidth="1"/>
    <col min="8656" max="8656" width="0" style="1" hidden="1" customWidth="1"/>
    <col min="8657" max="8658" width="7" style="1" customWidth="1"/>
    <col min="8659" max="8659" width="10.7109375" style="1" customWidth="1"/>
    <col min="8660" max="8660" width="5.85546875" style="1" customWidth="1"/>
    <col min="8661" max="8661" width="0" style="1" hidden="1" customWidth="1"/>
    <col min="8662" max="8662" width="6.42578125" style="1" customWidth="1"/>
    <col min="8663" max="8663" width="7.140625" style="1" customWidth="1"/>
    <col min="8664" max="8664" width="10.28515625" style="1" customWidth="1"/>
    <col min="8665" max="8665" width="5.5703125" style="1" customWidth="1"/>
    <col min="8666" max="8666" width="0" style="1" hidden="1" customWidth="1"/>
    <col min="8667" max="8667" width="6.42578125" style="1" customWidth="1"/>
    <col min="8668" max="8668" width="6.7109375" style="1" customWidth="1"/>
    <col min="8669" max="8669" width="10.28515625" style="1" customWidth="1"/>
    <col min="8670" max="8670" width="5.85546875" style="1" customWidth="1"/>
    <col min="8671" max="8671" width="0" style="1" hidden="1" customWidth="1"/>
    <col min="8672" max="8672" width="6.42578125" style="1" customWidth="1"/>
    <col min="8673" max="8673" width="6.7109375" style="1" customWidth="1"/>
    <col min="8674" max="8674" width="10.5703125" style="1" customWidth="1"/>
    <col min="8675" max="8675" width="6.140625" style="1" customWidth="1"/>
    <col min="8676" max="8676" width="0" style="1" hidden="1" customWidth="1"/>
    <col min="8677" max="8677" width="6" style="1" customWidth="1"/>
    <col min="8678" max="8678" width="7" style="1" customWidth="1"/>
    <col min="8679" max="8679" width="10.28515625" style="1" customWidth="1"/>
    <col min="8680" max="8680" width="6.5703125" style="1" customWidth="1"/>
    <col min="8681" max="8681" width="9.140625" style="1"/>
    <col min="8682" max="8682" width="11" style="1" bestFit="1" customWidth="1"/>
    <col min="8683" max="8869" width="9.140625" style="1"/>
    <col min="8870" max="8870" width="6.140625" style="1" customWidth="1"/>
    <col min="8871" max="8871" width="27.85546875" style="1" customWidth="1"/>
    <col min="8872" max="8873" width="0" style="1" hidden="1" customWidth="1"/>
    <col min="8874" max="8874" width="7.140625" style="1" customWidth="1"/>
    <col min="8875" max="8875" width="6" style="1" customWidth="1"/>
    <col min="8876" max="8876" width="10.5703125" style="1" customWidth="1"/>
    <col min="8877" max="8877" width="4.85546875" style="1" customWidth="1"/>
    <col min="8878" max="8881" width="0" style="1" hidden="1" customWidth="1"/>
    <col min="8882" max="8882" width="6.5703125" style="1" customWidth="1"/>
    <col min="8883" max="8883" width="6.140625" style="1" customWidth="1"/>
    <col min="8884" max="8884" width="10.5703125" style="1" customWidth="1"/>
    <col min="8885" max="8885" width="4.85546875" style="1" customWidth="1"/>
    <col min="8886" max="8887" width="0" style="1" hidden="1" customWidth="1"/>
    <col min="8888" max="8888" width="7.28515625" style="1" customWidth="1"/>
    <col min="8889" max="8889" width="9.42578125" style="1" bestFit="1" customWidth="1"/>
    <col min="8890" max="8890" width="10.42578125" style="1" customWidth="1"/>
    <col min="8891" max="8891" width="5.5703125" style="1" customWidth="1"/>
    <col min="8892" max="8892" width="0" style="1" hidden="1" customWidth="1"/>
    <col min="8893" max="8893" width="7.28515625" style="1" customWidth="1"/>
    <col min="8894" max="8894" width="6" style="1" customWidth="1"/>
    <col min="8895" max="8895" width="10.7109375" style="1" customWidth="1"/>
    <col min="8896" max="8896" width="5.5703125" style="1" customWidth="1"/>
    <col min="8897" max="8897" width="0" style="1" hidden="1" customWidth="1"/>
    <col min="8898" max="8898" width="7.28515625" style="1" customWidth="1"/>
    <col min="8899" max="8899" width="6.7109375" style="1" customWidth="1"/>
    <col min="8900" max="8900" width="10.7109375" style="1" customWidth="1"/>
    <col min="8901" max="8901" width="5.5703125" style="1" customWidth="1"/>
    <col min="8902" max="8902" width="0" style="1" hidden="1" customWidth="1"/>
    <col min="8903" max="8903" width="6.7109375" style="1" customWidth="1"/>
    <col min="8904" max="8904" width="6.42578125" style="1" customWidth="1"/>
    <col min="8905" max="8905" width="12.5703125" style="1" customWidth="1"/>
    <col min="8906" max="8906" width="6.140625" style="1" customWidth="1"/>
    <col min="8907" max="8907" width="0" style="1" hidden="1" customWidth="1"/>
    <col min="8908" max="8908" width="6.42578125" style="1" customWidth="1"/>
    <col min="8909" max="8909" width="6.28515625" style="1" customWidth="1"/>
    <col min="8910" max="8910" width="10.42578125" style="1" customWidth="1"/>
    <col min="8911" max="8911" width="6.5703125" style="1" customWidth="1"/>
    <col min="8912" max="8912" width="0" style="1" hidden="1" customWidth="1"/>
    <col min="8913" max="8914" width="7" style="1" customWidth="1"/>
    <col min="8915" max="8915" width="10.7109375" style="1" customWidth="1"/>
    <col min="8916" max="8916" width="5.85546875" style="1" customWidth="1"/>
    <col min="8917" max="8917" width="0" style="1" hidden="1" customWidth="1"/>
    <col min="8918" max="8918" width="6.42578125" style="1" customWidth="1"/>
    <col min="8919" max="8919" width="7.140625" style="1" customWidth="1"/>
    <col min="8920" max="8920" width="10.28515625" style="1" customWidth="1"/>
    <col min="8921" max="8921" width="5.5703125" style="1" customWidth="1"/>
    <col min="8922" max="8922" width="0" style="1" hidden="1" customWidth="1"/>
    <col min="8923" max="8923" width="6.42578125" style="1" customWidth="1"/>
    <col min="8924" max="8924" width="6.7109375" style="1" customWidth="1"/>
    <col min="8925" max="8925" width="10.28515625" style="1" customWidth="1"/>
    <col min="8926" max="8926" width="5.85546875" style="1" customWidth="1"/>
    <col min="8927" max="8927" width="0" style="1" hidden="1" customWidth="1"/>
    <col min="8928" max="8928" width="6.42578125" style="1" customWidth="1"/>
    <col min="8929" max="8929" width="6.7109375" style="1" customWidth="1"/>
    <col min="8930" max="8930" width="10.5703125" style="1" customWidth="1"/>
    <col min="8931" max="8931" width="6.140625" style="1" customWidth="1"/>
    <col min="8932" max="8932" width="0" style="1" hidden="1" customWidth="1"/>
    <col min="8933" max="8933" width="6" style="1" customWidth="1"/>
    <col min="8934" max="8934" width="7" style="1" customWidth="1"/>
    <col min="8935" max="8935" width="10.28515625" style="1" customWidth="1"/>
    <col min="8936" max="8936" width="6.5703125" style="1" customWidth="1"/>
    <col min="8937" max="8937" width="9.140625" style="1"/>
    <col min="8938" max="8938" width="11" style="1" bestFit="1" customWidth="1"/>
    <col min="8939" max="9125" width="9.140625" style="1"/>
    <col min="9126" max="9126" width="6.140625" style="1" customWidth="1"/>
    <col min="9127" max="9127" width="27.85546875" style="1" customWidth="1"/>
    <col min="9128" max="9129" width="0" style="1" hidden="1" customWidth="1"/>
    <col min="9130" max="9130" width="7.140625" style="1" customWidth="1"/>
    <col min="9131" max="9131" width="6" style="1" customWidth="1"/>
    <col min="9132" max="9132" width="10.5703125" style="1" customWidth="1"/>
    <col min="9133" max="9133" width="4.85546875" style="1" customWidth="1"/>
    <col min="9134" max="9137" width="0" style="1" hidden="1" customWidth="1"/>
    <col min="9138" max="9138" width="6.5703125" style="1" customWidth="1"/>
    <col min="9139" max="9139" width="6.140625" style="1" customWidth="1"/>
    <col min="9140" max="9140" width="10.5703125" style="1" customWidth="1"/>
    <col min="9141" max="9141" width="4.85546875" style="1" customWidth="1"/>
    <col min="9142" max="9143" width="0" style="1" hidden="1" customWidth="1"/>
    <col min="9144" max="9144" width="7.28515625" style="1" customWidth="1"/>
    <col min="9145" max="9145" width="9.42578125" style="1" bestFit="1" customWidth="1"/>
    <col min="9146" max="9146" width="10.42578125" style="1" customWidth="1"/>
    <col min="9147" max="9147" width="5.5703125" style="1" customWidth="1"/>
    <col min="9148" max="9148" width="0" style="1" hidden="1" customWidth="1"/>
    <col min="9149" max="9149" width="7.28515625" style="1" customWidth="1"/>
    <col min="9150" max="9150" width="6" style="1" customWidth="1"/>
    <col min="9151" max="9151" width="10.7109375" style="1" customWidth="1"/>
    <col min="9152" max="9152" width="5.5703125" style="1" customWidth="1"/>
    <col min="9153" max="9153" width="0" style="1" hidden="1" customWidth="1"/>
    <col min="9154" max="9154" width="7.28515625" style="1" customWidth="1"/>
    <col min="9155" max="9155" width="6.7109375" style="1" customWidth="1"/>
    <col min="9156" max="9156" width="10.7109375" style="1" customWidth="1"/>
    <col min="9157" max="9157" width="5.5703125" style="1" customWidth="1"/>
    <col min="9158" max="9158" width="0" style="1" hidden="1" customWidth="1"/>
    <col min="9159" max="9159" width="6.7109375" style="1" customWidth="1"/>
    <col min="9160" max="9160" width="6.42578125" style="1" customWidth="1"/>
    <col min="9161" max="9161" width="12.5703125" style="1" customWidth="1"/>
    <col min="9162" max="9162" width="6.140625" style="1" customWidth="1"/>
    <col min="9163" max="9163" width="0" style="1" hidden="1" customWidth="1"/>
    <col min="9164" max="9164" width="6.42578125" style="1" customWidth="1"/>
    <col min="9165" max="9165" width="6.28515625" style="1" customWidth="1"/>
    <col min="9166" max="9166" width="10.42578125" style="1" customWidth="1"/>
    <col min="9167" max="9167" width="6.5703125" style="1" customWidth="1"/>
    <col min="9168" max="9168" width="0" style="1" hidden="1" customWidth="1"/>
    <col min="9169" max="9170" width="7" style="1" customWidth="1"/>
    <col min="9171" max="9171" width="10.7109375" style="1" customWidth="1"/>
    <col min="9172" max="9172" width="5.85546875" style="1" customWidth="1"/>
    <col min="9173" max="9173" width="0" style="1" hidden="1" customWidth="1"/>
    <col min="9174" max="9174" width="6.42578125" style="1" customWidth="1"/>
    <col min="9175" max="9175" width="7.140625" style="1" customWidth="1"/>
    <col min="9176" max="9176" width="10.28515625" style="1" customWidth="1"/>
    <col min="9177" max="9177" width="5.5703125" style="1" customWidth="1"/>
    <col min="9178" max="9178" width="0" style="1" hidden="1" customWidth="1"/>
    <col min="9179" max="9179" width="6.42578125" style="1" customWidth="1"/>
    <col min="9180" max="9180" width="6.7109375" style="1" customWidth="1"/>
    <col min="9181" max="9181" width="10.28515625" style="1" customWidth="1"/>
    <col min="9182" max="9182" width="5.85546875" style="1" customWidth="1"/>
    <col min="9183" max="9183" width="0" style="1" hidden="1" customWidth="1"/>
    <col min="9184" max="9184" width="6.42578125" style="1" customWidth="1"/>
    <col min="9185" max="9185" width="6.7109375" style="1" customWidth="1"/>
    <col min="9186" max="9186" width="10.5703125" style="1" customWidth="1"/>
    <col min="9187" max="9187" width="6.140625" style="1" customWidth="1"/>
    <col min="9188" max="9188" width="0" style="1" hidden="1" customWidth="1"/>
    <col min="9189" max="9189" width="6" style="1" customWidth="1"/>
    <col min="9190" max="9190" width="7" style="1" customWidth="1"/>
    <col min="9191" max="9191" width="10.28515625" style="1" customWidth="1"/>
    <col min="9192" max="9192" width="6.5703125" style="1" customWidth="1"/>
    <col min="9193" max="9193" width="9.140625" style="1"/>
    <col min="9194" max="9194" width="11" style="1" bestFit="1" customWidth="1"/>
    <col min="9195" max="9381" width="9.140625" style="1"/>
    <col min="9382" max="9382" width="6.140625" style="1" customWidth="1"/>
    <col min="9383" max="9383" width="27.85546875" style="1" customWidth="1"/>
    <col min="9384" max="9385" width="0" style="1" hidden="1" customWidth="1"/>
    <col min="9386" max="9386" width="7.140625" style="1" customWidth="1"/>
    <col min="9387" max="9387" width="6" style="1" customWidth="1"/>
    <col min="9388" max="9388" width="10.5703125" style="1" customWidth="1"/>
    <col min="9389" max="9389" width="4.85546875" style="1" customWidth="1"/>
    <col min="9390" max="9393" width="0" style="1" hidden="1" customWidth="1"/>
    <col min="9394" max="9394" width="6.5703125" style="1" customWidth="1"/>
    <col min="9395" max="9395" width="6.140625" style="1" customWidth="1"/>
    <col min="9396" max="9396" width="10.5703125" style="1" customWidth="1"/>
    <col min="9397" max="9397" width="4.85546875" style="1" customWidth="1"/>
    <col min="9398" max="9399" width="0" style="1" hidden="1" customWidth="1"/>
    <col min="9400" max="9400" width="7.28515625" style="1" customWidth="1"/>
    <col min="9401" max="9401" width="9.42578125" style="1" bestFit="1" customWidth="1"/>
    <col min="9402" max="9402" width="10.42578125" style="1" customWidth="1"/>
    <col min="9403" max="9403" width="5.5703125" style="1" customWidth="1"/>
    <col min="9404" max="9404" width="0" style="1" hidden="1" customWidth="1"/>
    <col min="9405" max="9405" width="7.28515625" style="1" customWidth="1"/>
    <col min="9406" max="9406" width="6" style="1" customWidth="1"/>
    <col min="9407" max="9407" width="10.7109375" style="1" customWidth="1"/>
    <col min="9408" max="9408" width="5.5703125" style="1" customWidth="1"/>
    <col min="9409" max="9409" width="0" style="1" hidden="1" customWidth="1"/>
    <col min="9410" max="9410" width="7.28515625" style="1" customWidth="1"/>
    <col min="9411" max="9411" width="6.7109375" style="1" customWidth="1"/>
    <col min="9412" max="9412" width="10.7109375" style="1" customWidth="1"/>
    <col min="9413" max="9413" width="5.5703125" style="1" customWidth="1"/>
    <col min="9414" max="9414" width="0" style="1" hidden="1" customWidth="1"/>
    <col min="9415" max="9415" width="6.7109375" style="1" customWidth="1"/>
    <col min="9416" max="9416" width="6.42578125" style="1" customWidth="1"/>
    <col min="9417" max="9417" width="12.5703125" style="1" customWidth="1"/>
    <col min="9418" max="9418" width="6.140625" style="1" customWidth="1"/>
    <col min="9419" max="9419" width="0" style="1" hidden="1" customWidth="1"/>
    <col min="9420" max="9420" width="6.42578125" style="1" customWidth="1"/>
    <col min="9421" max="9421" width="6.28515625" style="1" customWidth="1"/>
    <col min="9422" max="9422" width="10.42578125" style="1" customWidth="1"/>
    <col min="9423" max="9423" width="6.5703125" style="1" customWidth="1"/>
    <col min="9424" max="9424" width="0" style="1" hidden="1" customWidth="1"/>
    <col min="9425" max="9426" width="7" style="1" customWidth="1"/>
    <col min="9427" max="9427" width="10.7109375" style="1" customWidth="1"/>
    <col min="9428" max="9428" width="5.85546875" style="1" customWidth="1"/>
    <col min="9429" max="9429" width="0" style="1" hidden="1" customWidth="1"/>
    <col min="9430" max="9430" width="6.42578125" style="1" customWidth="1"/>
    <col min="9431" max="9431" width="7.140625" style="1" customWidth="1"/>
    <col min="9432" max="9432" width="10.28515625" style="1" customWidth="1"/>
    <col min="9433" max="9433" width="5.5703125" style="1" customWidth="1"/>
    <col min="9434" max="9434" width="0" style="1" hidden="1" customWidth="1"/>
    <col min="9435" max="9435" width="6.42578125" style="1" customWidth="1"/>
    <col min="9436" max="9436" width="6.7109375" style="1" customWidth="1"/>
    <col min="9437" max="9437" width="10.28515625" style="1" customWidth="1"/>
    <col min="9438" max="9438" width="5.85546875" style="1" customWidth="1"/>
    <col min="9439" max="9439" width="0" style="1" hidden="1" customWidth="1"/>
    <col min="9440" max="9440" width="6.42578125" style="1" customWidth="1"/>
    <col min="9441" max="9441" width="6.7109375" style="1" customWidth="1"/>
    <col min="9442" max="9442" width="10.5703125" style="1" customWidth="1"/>
    <col min="9443" max="9443" width="6.140625" style="1" customWidth="1"/>
    <col min="9444" max="9444" width="0" style="1" hidden="1" customWidth="1"/>
    <col min="9445" max="9445" width="6" style="1" customWidth="1"/>
    <col min="9446" max="9446" width="7" style="1" customWidth="1"/>
    <col min="9447" max="9447" width="10.28515625" style="1" customWidth="1"/>
    <col min="9448" max="9448" width="6.5703125" style="1" customWidth="1"/>
    <col min="9449" max="9449" width="9.140625" style="1"/>
    <col min="9450" max="9450" width="11" style="1" bestFit="1" customWidth="1"/>
    <col min="9451" max="9637" width="9.140625" style="1"/>
    <col min="9638" max="9638" width="6.140625" style="1" customWidth="1"/>
    <col min="9639" max="9639" width="27.85546875" style="1" customWidth="1"/>
    <col min="9640" max="9641" width="0" style="1" hidden="1" customWidth="1"/>
    <col min="9642" max="9642" width="7.140625" style="1" customWidth="1"/>
    <col min="9643" max="9643" width="6" style="1" customWidth="1"/>
    <col min="9644" max="9644" width="10.5703125" style="1" customWidth="1"/>
    <col min="9645" max="9645" width="4.85546875" style="1" customWidth="1"/>
    <col min="9646" max="9649" width="0" style="1" hidden="1" customWidth="1"/>
    <col min="9650" max="9650" width="6.5703125" style="1" customWidth="1"/>
    <col min="9651" max="9651" width="6.140625" style="1" customWidth="1"/>
    <col min="9652" max="9652" width="10.5703125" style="1" customWidth="1"/>
    <col min="9653" max="9653" width="4.85546875" style="1" customWidth="1"/>
    <col min="9654" max="9655" width="0" style="1" hidden="1" customWidth="1"/>
    <col min="9656" max="9656" width="7.28515625" style="1" customWidth="1"/>
    <col min="9657" max="9657" width="9.42578125" style="1" bestFit="1" customWidth="1"/>
    <col min="9658" max="9658" width="10.42578125" style="1" customWidth="1"/>
    <col min="9659" max="9659" width="5.5703125" style="1" customWidth="1"/>
    <col min="9660" max="9660" width="0" style="1" hidden="1" customWidth="1"/>
    <col min="9661" max="9661" width="7.28515625" style="1" customWidth="1"/>
    <col min="9662" max="9662" width="6" style="1" customWidth="1"/>
    <col min="9663" max="9663" width="10.7109375" style="1" customWidth="1"/>
    <col min="9664" max="9664" width="5.5703125" style="1" customWidth="1"/>
    <col min="9665" max="9665" width="0" style="1" hidden="1" customWidth="1"/>
    <col min="9666" max="9666" width="7.28515625" style="1" customWidth="1"/>
    <col min="9667" max="9667" width="6.7109375" style="1" customWidth="1"/>
    <col min="9668" max="9668" width="10.7109375" style="1" customWidth="1"/>
    <col min="9669" max="9669" width="5.5703125" style="1" customWidth="1"/>
    <col min="9670" max="9670" width="0" style="1" hidden="1" customWidth="1"/>
    <col min="9671" max="9671" width="6.7109375" style="1" customWidth="1"/>
    <col min="9672" max="9672" width="6.42578125" style="1" customWidth="1"/>
    <col min="9673" max="9673" width="12.5703125" style="1" customWidth="1"/>
    <col min="9674" max="9674" width="6.140625" style="1" customWidth="1"/>
    <col min="9675" max="9675" width="0" style="1" hidden="1" customWidth="1"/>
    <col min="9676" max="9676" width="6.42578125" style="1" customWidth="1"/>
    <col min="9677" max="9677" width="6.28515625" style="1" customWidth="1"/>
    <col min="9678" max="9678" width="10.42578125" style="1" customWidth="1"/>
    <col min="9679" max="9679" width="6.5703125" style="1" customWidth="1"/>
    <col min="9680" max="9680" width="0" style="1" hidden="1" customWidth="1"/>
    <col min="9681" max="9682" width="7" style="1" customWidth="1"/>
    <col min="9683" max="9683" width="10.7109375" style="1" customWidth="1"/>
    <col min="9684" max="9684" width="5.85546875" style="1" customWidth="1"/>
    <col min="9685" max="9685" width="0" style="1" hidden="1" customWidth="1"/>
    <col min="9686" max="9686" width="6.42578125" style="1" customWidth="1"/>
    <col min="9687" max="9687" width="7.140625" style="1" customWidth="1"/>
    <col min="9688" max="9688" width="10.28515625" style="1" customWidth="1"/>
    <col min="9689" max="9689" width="5.5703125" style="1" customWidth="1"/>
    <col min="9690" max="9690" width="0" style="1" hidden="1" customWidth="1"/>
    <col min="9691" max="9691" width="6.42578125" style="1" customWidth="1"/>
    <col min="9692" max="9692" width="6.7109375" style="1" customWidth="1"/>
    <col min="9693" max="9693" width="10.28515625" style="1" customWidth="1"/>
    <col min="9694" max="9694" width="5.85546875" style="1" customWidth="1"/>
    <col min="9695" max="9695" width="0" style="1" hidden="1" customWidth="1"/>
    <col min="9696" max="9696" width="6.42578125" style="1" customWidth="1"/>
    <col min="9697" max="9697" width="6.7109375" style="1" customWidth="1"/>
    <col min="9698" max="9698" width="10.5703125" style="1" customWidth="1"/>
    <col min="9699" max="9699" width="6.140625" style="1" customWidth="1"/>
    <col min="9700" max="9700" width="0" style="1" hidden="1" customWidth="1"/>
    <col min="9701" max="9701" width="6" style="1" customWidth="1"/>
    <col min="9702" max="9702" width="7" style="1" customWidth="1"/>
    <col min="9703" max="9703" width="10.28515625" style="1" customWidth="1"/>
    <col min="9704" max="9704" width="6.5703125" style="1" customWidth="1"/>
    <col min="9705" max="9705" width="9.140625" style="1"/>
    <col min="9706" max="9706" width="11" style="1" bestFit="1" customWidth="1"/>
    <col min="9707" max="9893" width="9.140625" style="1"/>
    <col min="9894" max="9894" width="6.140625" style="1" customWidth="1"/>
    <col min="9895" max="9895" width="27.85546875" style="1" customWidth="1"/>
    <col min="9896" max="9897" width="0" style="1" hidden="1" customWidth="1"/>
    <col min="9898" max="9898" width="7.140625" style="1" customWidth="1"/>
    <col min="9899" max="9899" width="6" style="1" customWidth="1"/>
    <col min="9900" max="9900" width="10.5703125" style="1" customWidth="1"/>
    <col min="9901" max="9901" width="4.85546875" style="1" customWidth="1"/>
    <col min="9902" max="9905" width="0" style="1" hidden="1" customWidth="1"/>
    <col min="9906" max="9906" width="6.5703125" style="1" customWidth="1"/>
    <col min="9907" max="9907" width="6.140625" style="1" customWidth="1"/>
    <col min="9908" max="9908" width="10.5703125" style="1" customWidth="1"/>
    <col min="9909" max="9909" width="4.85546875" style="1" customWidth="1"/>
    <col min="9910" max="9911" width="0" style="1" hidden="1" customWidth="1"/>
    <col min="9912" max="9912" width="7.28515625" style="1" customWidth="1"/>
    <col min="9913" max="9913" width="9.42578125" style="1" bestFit="1" customWidth="1"/>
    <col min="9914" max="9914" width="10.42578125" style="1" customWidth="1"/>
    <col min="9915" max="9915" width="5.5703125" style="1" customWidth="1"/>
    <col min="9916" max="9916" width="0" style="1" hidden="1" customWidth="1"/>
    <col min="9917" max="9917" width="7.28515625" style="1" customWidth="1"/>
    <col min="9918" max="9918" width="6" style="1" customWidth="1"/>
    <col min="9919" max="9919" width="10.7109375" style="1" customWidth="1"/>
    <col min="9920" max="9920" width="5.5703125" style="1" customWidth="1"/>
    <col min="9921" max="9921" width="0" style="1" hidden="1" customWidth="1"/>
    <col min="9922" max="9922" width="7.28515625" style="1" customWidth="1"/>
    <col min="9923" max="9923" width="6.7109375" style="1" customWidth="1"/>
    <col min="9924" max="9924" width="10.7109375" style="1" customWidth="1"/>
    <col min="9925" max="9925" width="5.5703125" style="1" customWidth="1"/>
    <col min="9926" max="9926" width="0" style="1" hidden="1" customWidth="1"/>
    <col min="9927" max="9927" width="6.7109375" style="1" customWidth="1"/>
    <col min="9928" max="9928" width="6.42578125" style="1" customWidth="1"/>
    <col min="9929" max="9929" width="12.5703125" style="1" customWidth="1"/>
    <col min="9930" max="9930" width="6.140625" style="1" customWidth="1"/>
    <col min="9931" max="9931" width="0" style="1" hidden="1" customWidth="1"/>
    <col min="9932" max="9932" width="6.42578125" style="1" customWidth="1"/>
    <col min="9933" max="9933" width="6.28515625" style="1" customWidth="1"/>
    <col min="9934" max="9934" width="10.42578125" style="1" customWidth="1"/>
    <col min="9935" max="9935" width="6.5703125" style="1" customWidth="1"/>
    <col min="9936" max="9936" width="0" style="1" hidden="1" customWidth="1"/>
    <col min="9937" max="9938" width="7" style="1" customWidth="1"/>
    <col min="9939" max="9939" width="10.7109375" style="1" customWidth="1"/>
    <col min="9940" max="9940" width="5.85546875" style="1" customWidth="1"/>
    <col min="9941" max="9941" width="0" style="1" hidden="1" customWidth="1"/>
    <col min="9942" max="9942" width="6.42578125" style="1" customWidth="1"/>
    <col min="9943" max="9943" width="7.140625" style="1" customWidth="1"/>
    <col min="9944" max="9944" width="10.28515625" style="1" customWidth="1"/>
    <col min="9945" max="9945" width="5.5703125" style="1" customWidth="1"/>
    <col min="9946" max="9946" width="0" style="1" hidden="1" customWidth="1"/>
    <col min="9947" max="9947" width="6.42578125" style="1" customWidth="1"/>
    <col min="9948" max="9948" width="6.7109375" style="1" customWidth="1"/>
    <col min="9949" max="9949" width="10.28515625" style="1" customWidth="1"/>
    <col min="9950" max="9950" width="5.85546875" style="1" customWidth="1"/>
    <col min="9951" max="9951" width="0" style="1" hidden="1" customWidth="1"/>
    <col min="9952" max="9952" width="6.42578125" style="1" customWidth="1"/>
    <col min="9953" max="9953" width="6.7109375" style="1" customWidth="1"/>
    <col min="9954" max="9954" width="10.5703125" style="1" customWidth="1"/>
    <col min="9955" max="9955" width="6.140625" style="1" customWidth="1"/>
    <col min="9956" max="9956" width="0" style="1" hidden="1" customWidth="1"/>
    <col min="9957" max="9957" width="6" style="1" customWidth="1"/>
    <col min="9958" max="9958" width="7" style="1" customWidth="1"/>
    <col min="9959" max="9959" width="10.28515625" style="1" customWidth="1"/>
    <col min="9960" max="9960" width="6.5703125" style="1" customWidth="1"/>
    <col min="9961" max="9961" width="9.140625" style="1"/>
    <col min="9962" max="9962" width="11" style="1" bestFit="1" customWidth="1"/>
    <col min="9963" max="10149" width="9.140625" style="1"/>
    <col min="10150" max="10150" width="6.140625" style="1" customWidth="1"/>
    <col min="10151" max="10151" width="27.85546875" style="1" customWidth="1"/>
    <col min="10152" max="10153" width="0" style="1" hidden="1" customWidth="1"/>
    <col min="10154" max="10154" width="7.140625" style="1" customWidth="1"/>
    <col min="10155" max="10155" width="6" style="1" customWidth="1"/>
    <col min="10156" max="10156" width="10.5703125" style="1" customWidth="1"/>
    <col min="10157" max="10157" width="4.85546875" style="1" customWidth="1"/>
    <col min="10158" max="10161" width="0" style="1" hidden="1" customWidth="1"/>
    <col min="10162" max="10162" width="6.5703125" style="1" customWidth="1"/>
    <col min="10163" max="10163" width="6.140625" style="1" customWidth="1"/>
    <col min="10164" max="10164" width="10.5703125" style="1" customWidth="1"/>
    <col min="10165" max="10165" width="4.85546875" style="1" customWidth="1"/>
    <col min="10166" max="10167" width="0" style="1" hidden="1" customWidth="1"/>
    <col min="10168" max="10168" width="7.28515625" style="1" customWidth="1"/>
    <col min="10169" max="10169" width="9.42578125" style="1" bestFit="1" customWidth="1"/>
    <col min="10170" max="10170" width="10.42578125" style="1" customWidth="1"/>
    <col min="10171" max="10171" width="5.5703125" style="1" customWidth="1"/>
    <col min="10172" max="10172" width="0" style="1" hidden="1" customWidth="1"/>
    <col min="10173" max="10173" width="7.28515625" style="1" customWidth="1"/>
    <col min="10174" max="10174" width="6" style="1" customWidth="1"/>
    <col min="10175" max="10175" width="10.7109375" style="1" customWidth="1"/>
    <col min="10176" max="10176" width="5.5703125" style="1" customWidth="1"/>
    <col min="10177" max="10177" width="0" style="1" hidden="1" customWidth="1"/>
    <col min="10178" max="10178" width="7.28515625" style="1" customWidth="1"/>
    <col min="10179" max="10179" width="6.7109375" style="1" customWidth="1"/>
    <col min="10180" max="10180" width="10.7109375" style="1" customWidth="1"/>
    <col min="10181" max="10181" width="5.5703125" style="1" customWidth="1"/>
    <col min="10182" max="10182" width="0" style="1" hidden="1" customWidth="1"/>
    <col min="10183" max="10183" width="6.7109375" style="1" customWidth="1"/>
    <col min="10184" max="10184" width="6.42578125" style="1" customWidth="1"/>
    <col min="10185" max="10185" width="12.5703125" style="1" customWidth="1"/>
    <col min="10186" max="10186" width="6.140625" style="1" customWidth="1"/>
    <col min="10187" max="10187" width="0" style="1" hidden="1" customWidth="1"/>
    <col min="10188" max="10188" width="6.42578125" style="1" customWidth="1"/>
    <col min="10189" max="10189" width="6.28515625" style="1" customWidth="1"/>
    <col min="10190" max="10190" width="10.42578125" style="1" customWidth="1"/>
    <col min="10191" max="10191" width="6.5703125" style="1" customWidth="1"/>
    <col min="10192" max="10192" width="0" style="1" hidden="1" customWidth="1"/>
    <col min="10193" max="10194" width="7" style="1" customWidth="1"/>
    <col min="10195" max="10195" width="10.7109375" style="1" customWidth="1"/>
    <col min="10196" max="10196" width="5.85546875" style="1" customWidth="1"/>
    <col min="10197" max="10197" width="0" style="1" hidden="1" customWidth="1"/>
    <col min="10198" max="10198" width="6.42578125" style="1" customWidth="1"/>
    <col min="10199" max="10199" width="7.140625" style="1" customWidth="1"/>
    <col min="10200" max="10200" width="10.28515625" style="1" customWidth="1"/>
    <col min="10201" max="10201" width="5.5703125" style="1" customWidth="1"/>
    <col min="10202" max="10202" width="0" style="1" hidden="1" customWidth="1"/>
    <col min="10203" max="10203" width="6.42578125" style="1" customWidth="1"/>
    <col min="10204" max="10204" width="6.7109375" style="1" customWidth="1"/>
    <col min="10205" max="10205" width="10.28515625" style="1" customWidth="1"/>
    <col min="10206" max="10206" width="5.85546875" style="1" customWidth="1"/>
    <col min="10207" max="10207" width="0" style="1" hidden="1" customWidth="1"/>
    <col min="10208" max="10208" width="6.42578125" style="1" customWidth="1"/>
    <col min="10209" max="10209" width="6.7109375" style="1" customWidth="1"/>
    <col min="10210" max="10210" width="10.5703125" style="1" customWidth="1"/>
    <col min="10211" max="10211" width="6.140625" style="1" customWidth="1"/>
    <col min="10212" max="10212" width="0" style="1" hidden="1" customWidth="1"/>
    <col min="10213" max="10213" width="6" style="1" customWidth="1"/>
    <col min="10214" max="10214" width="7" style="1" customWidth="1"/>
    <col min="10215" max="10215" width="10.28515625" style="1" customWidth="1"/>
    <col min="10216" max="10216" width="6.5703125" style="1" customWidth="1"/>
    <col min="10217" max="10217" width="9.140625" style="1"/>
    <col min="10218" max="10218" width="11" style="1" bestFit="1" customWidth="1"/>
    <col min="10219" max="10405" width="9.140625" style="1"/>
    <col min="10406" max="10406" width="6.140625" style="1" customWidth="1"/>
    <col min="10407" max="10407" width="27.85546875" style="1" customWidth="1"/>
    <col min="10408" max="10409" width="0" style="1" hidden="1" customWidth="1"/>
    <col min="10410" max="10410" width="7.140625" style="1" customWidth="1"/>
    <col min="10411" max="10411" width="6" style="1" customWidth="1"/>
    <col min="10412" max="10412" width="10.5703125" style="1" customWidth="1"/>
    <col min="10413" max="10413" width="4.85546875" style="1" customWidth="1"/>
    <col min="10414" max="10417" width="0" style="1" hidden="1" customWidth="1"/>
    <col min="10418" max="10418" width="6.5703125" style="1" customWidth="1"/>
    <col min="10419" max="10419" width="6.140625" style="1" customWidth="1"/>
    <col min="10420" max="10420" width="10.5703125" style="1" customWidth="1"/>
    <col min="10421" max="10421" width="4.85546875" style="1" customWidth="1"/>
    <col min="10422" max="10423" width="0" style="1" hidden="1" customWidth="1"/>
    <col min="10424" max="10424" width="7.28515625" style="1" customWidth="1"/>
    <col min="10425" max="10425" width="9.42578125" style="1" bestFit="1" customWidth="1"/>
    <col min="10426" max="10426" width="10.42578125" style="1" customWidth="1"/>
    <col min="10427" max="10427" width="5.5703125" style="1" customWidth="1"/>
    <col min="10428" max="10428" width="0" style="1" hidden="1" customWidth="1"/>
    <col min="10429" max="10429" width="7.28515625" style="1" customWidth="1"/>
    <col min="10430" max="10430" width="6" style="1" customWidth="1"/>
    <col min="10431" max="10431" width="10.7109375" style="1" customWidth="1"/>
    <col min="10432" max="10432" width="5.5703125" style="1" customWidth="1"/>
    <col min="10433" max="10433" width="0" style="1" hidden="1" customWidth="1"/>
    <col min="10434" max="10434" width="7.28515625" style="1" customWidth="1"/>
    <col min="10435" max="10435" width="6.7109375" style="1" customWidth="1"/>
    <col min="10436" max="10436" width="10.7109375" style="1" customWidth="1"/>
    <col min="10437" max="10437" width="5.5703125" style="1" customWidth="1"/>
    <col min="10438" max="10438" width="0" style="1" hidden="1" customWidth="1"/>
    <col min="10439" max="10439" width="6.7109375" style="1" customWidth="1"/>
    <col min="10440" max="10440" width="6.42578125" style="1" customWidth="1"/>
    <col min="10441" max="10441" width="12.5703125" style="1" customWidth="1"/>
    <col min="10442" max="10442" width="6.140625" style="1" customWidth="1"/>
    <col min="10443" max="10443" width="0" style="1" hidden="1" customWidth="1"/>
    <col min="10444" max="10444" width="6.42578125" style="1" customWidth="1"/>
    <col min="10445" max="10445" width="6.28515625" style="1" customWidth="1"/>
    <col min="10446" max="10446" width="10.42578125" style="1" customWidth="1"/>
    <col min="10447" max="10447" width="6.5703125" style="1" customWidth="1"/>
    <col min="10448" max="10448" width="0" style="1" hidden="1" customWidth="1"/>
    <col min="10449" max="10450" width="7" style="1" customWidth="1"/>
    <col min="10451" max="10451" width="10.7109375" style="1" customWidth="1"/>
    <col min="10452" max="10452" width="5.85546875" style="1" customWidth="1"/>
    <col min="10453" max="10453" width="0" style="1" hidden="1" customWidth="1"/>
    <col min="10454" max="10454" width="6.42578125" style="1" customWidth="1"/>
    <col min="10455" max="10455" width="7.140625" style="1" customWidth="1"/>
    <col min="10456" max="10456" width="10.28515625" style="1" customWidth="1"/>
    <col min="10457" max="10457" width="5.5703125" style="1" customWidth="1"/>
    <col min="10458" max="10458" width="0" style="1" hidden="1" customWidth="1"/>
    <col min="10459" max="10459" width="6.42578125" style="1" customWidth="1"/>
    <col min="10460" max="10460" width="6.7109375" style="1" customWidth="1"/>
    <col min="10461" max="10461" width="10.28515625" style="1" customWidth="1"/>
    <col min="10462" max="10462" width="5.85546875" style="1" customWidth="1"/>
    <col min="10463" max="10463" width="0" style="1" hidden="1" customWidth="1"/>
    <col min="10464" max="10464" width="6.42578125" style="1" customWidth="1"/>
    <col min="10465" max="10465" width="6.7109375" style="1" customWidth="1"/>
    <col min="10466" max="10466" width="10.5703125" style="1" customWidth="1"/>
    <col min="10467" max="10467" width="6.140625" style="1" customWidth="1"/>
    <col min="10468" max="10468" width="0" style="1" hidden="1" customWidth="1"/>
    <col min="10469" max="10469" width="6" style="1" customWidth="1"/>
    <col min="10470" max="10470" width="7" style="1" customWidth="1"/>
    <col min="10471" max="10471" width="10.28515625" style="1" customWidth="1"/>
    <col min="10472" max="10472" width="6.5703125" style="1" customWidth="1"/>
    <col min="10473" max="10473" width="9.140625" style="1"/>
    <col min="10474" max="10474" width="11" style="1" bestFit="1" customWidth="1"/>
    <col min="10475" max="10661" width="9.140625" style="1"/>
    <col min="10662" max="10662" width="6.140625" style="1" customWidth="1"/>
    <col min="10663" max="10663" width="27.85546875" style="1" customWidth="1"/>
    <col min="10664" max="10665" width="0" style="1" hidden="1" customWidth="1"/>
    <col min="10666" max="10666" width="7.140625" style="1" customWidth="1"/>
    <col min="10667" max="10667" width="6" style="1" customWidth="1"/>
    <col min="10668" max="10668" width="10.5703125" style="1" customWidth="1"/>
    <col min="10669" max="10669" width="4.85546875" style="1" customWidth="1"/>
    <col min="10670" max="10673" width="0" style="1" hidden="1" customWidth="1"/>
    <col min="10674" max="10674" width="6.5703125" style="1" customWidth="1"/>
    <col min="10675" max="10675" width="6.140625" style="1" customWidth="1"/>
    <col min="10676" max="10676" width="10.5703125" style="1" customWidth="1"/>
    <col min="10677" max="10677" width="4.85546875" style="1" customWidth="1"/>
    <col min="10678" max="10679" width="0" style="1" hidden="1" customWidth="1"/>
    <col min="10680" max="10680" width="7.28515625" style="1" customWidth="1"/>
    <col min="10681" max="10681" width="9.42578125" style="1" bestFit="1" customWidth="1"/>
    <col min="10682" max="10682" width="10.42578125" style="1" customWidth="1"/>
    <col min="10683" max="10683" width="5.5703125" style="1" customWidth="1"/>
    <col min="10684" max="10684" width="0" style="1" hidden="1" customWidth="1"/>
    <col min="10685" max="10685" width="7.28515625" style="1" customWidth="1"/>
    <col min="10686" max="10686" width="6" style="1" customWidth="1"/>
    <col min="10687" max="10687" width="10.7109375" style="1" customWidth="1"/>
    <col min="10688" max="10688" width="5.5703125" style="1" customWidth="1"/>
    <col min="10689" max="10689" width="0" style="1" hidden="1" customWidth="1"/>
    <col min="10690" max="10690" width="7.28515625" style="1" customWidth="1"/>
    <col min="10691" max="10691" width="6.7109375" style="1" customWidth="1"/>
    <col min="10692" max="10692" width="10.7109375" style="1" customWidth="1"/>
    <col min="10693" max="10693" width="5.5703125" style="1" customWidth="1"/>
    <col min="10694" max="10694" width="0" style="1" hidden="1" customWidth="1"/>
    <col min="10695" max="10695" width="6.7109375" style="1" customWidth="1"/>
    <col min="10696" max="10696" width="6.42578125" style="1" customWidth="1"/>
    <col min="10697" max="10697" width="12.5703125" style="1" customWidth="1"/>
    <col min="10698" max="10698" width="6.140625" style="1" customWidth="1"/>
    <col min="10699" max="10699" width="0" style="1" hidden="1" customWidth="1"/>
    <col min="10700" max="10700" width="6.42578125" style="1" customWidth="1"/>
    <col min="10701" max="10701" width="6.28515625" style="1" customWidth="1"/>
    <col min="10702" max="10702" width="10.42578125" style="1" customWidth="1"/>
    <col min="10703" max="10703" width="6.5703125" style="1" customWidth="1"/>
    <col min="10704" max="10704" width="0" style="1" hidden="1" customWidth="1"/>
    <col min="10705" max="10706" width="7" style="1" customWidth="1"/>
    <col min="10707" max="10707" width="10.7109375" style="1" customWidth="1"/>
    <col min="10708" max="10708" width="5.85546875" style="1" customWidth="1"/>
    <col min="10709" max="10709" width="0" style="1" hidden="1" customWidth="1"/>
    <col min="10710" max="10710" width="6.42578125" style="1" customWidth="1"/>
    <col min="10711" max="10711" width="7.140625" style="1" customWidth="1"/>
    <col min="10712" max="10712" width="10.28515625" style="1" customWidth="1"/>
    <col min="10713" max="10713" width="5.5703125" style="1" customWidth="1"/>
    <col min="10714" max="10714" width="0" style="1" hidden="1" customWidth="1"/>
    <col min="10715" max="10715" width="6.42578125" style="1" customWidth="1"/>
    <col min="10716" max="10716" width="6.7109375" style="1" customWidth="1"/>
    <col min="10717" max="10717" width="10.28515625" style="1" customWidth="1"/>
    <col min="10718" max="10718" width="5.85546875" style="1" customWidth="1"/>
    <col min="10719" max="10719" width="0" style="1" hidden="1" customWidth="1"/>
    <col min="10720" max="10720" width="6.42578125" style="1" customWidth="1"/>
    <col min="10721" max="10721" width="6.7109375" style="1" customWidth="1"/>
    <col min="10722" max="10722" width="10.5703125" style="1" customWidth="1"/>
    <col min="10723" max="10723" width="6.140625" style="1" customWidth="1"/>
    <col min="10724" max="10724" width="0" style="1" hidden="1" customWidth="1"/>
    <col min="10725" max="10725" width="6" style="1" customWidth="1"/>
    <col min="10726" max="10726" width="7" style="1" customWidth="1"/>
    <col min="10727" max="10727" width="10.28515625" style="1" customWidth="1"/>
    <col min="10728" max="10728" width="6.5703125" style="1" customWidth="1"/>
    <col min="10729" max="10729" width="9.140625" style="1"/>
    <col min="10730" max="10730" width="11" style="1" bestFit="1" customWidth="1"/>
    <col min="10731" max="10917" width="9.140625" style="1"/>
    <col min="10918" max="10918" width="6.140625" style="1" customWidth="1"/>
    <col min="10919" max="10919" width="27.85546875" style="1" customWidth="1"/>
    <col min="10920" max="10921" width="0" style="1" hidden="1" customWidth="1"/>
    <col min="10922" max="10922" width="7.140625" style="1" customWidth="1"/>
    <col min="10923" max="10923" width="6" style="1" customWidth="1"/>
    <col min="10924" max="10924" width="10.5703125" style="1" customWidth="1"/>
    <col min="10925" max="10925" width="4.85546875" style="1" customWidth="1"/>
    <col min="10926" max="10929" width="0" style="1" hidden="1" customWidth="1"/>
    <col min="10930" max="10930" width="6.5703125" style="1" customWidth="1"/>
    <col min="10931" max="10931" width="6.140625" style="1" customWidth="1"/>
    <col min="10932" max="10932" width="10.5703125" style="1" customWidth="1"/>
    <col min="10933" max="10933" width="4.85546875" style="1" customWidth="1"/>
    <col min="10934" max="10935" width="0" style="1" hidden="1" customWidth="1"/>
    <col min="10936" max="10936" width="7.28515625" style="1" customWidth="1"/>
    <col min="10937" max="10937" width="9.42578125" style="1" bestFit="1" customWidth="1"/>
    <col min="10938" max="10938" width="10.42578125" style="1" customWidth="1"/>
    <col min="10939" max="10939" width="5.5703125" style="1" customWidth="1"/>
    <col min="10940" max="10940" width="0" style="1" hidden="1" customWidth="1"/>
    <col min="10941" max="10941" width="7.28515625" style="1" customWidth="1"/>
    <col min="10942" max="10942" width="6" style="1" customWidth="1"/>
    <col min="10943" max="10943" width="10.7109375" style="1" customWidth="1"/>
    <col min="10944" max="10944" width="5.5703125" style="1" customWidth="1"/>
    <col min="10945" max="10945" width="0" style="1" hidden="1" customWidth="1"/>
    <col min="10946" max="10946" width="7.28515625" style="1" customWidth="1"/>
    <col min="10947" max="10947" width="6.7109375" style="1" customWidth="1"/>
    <col min="10948" max="10948" width="10.7109375" style="1" customWidth="1"/>
    <col min="10949" max="10949" width="5.5703125" style="1" customWidth="1"/>
    <col min="10950" max="10950" width="0" style="1" hidden="1" customWidth="1"/>
    <col min="10951" max="10951" width="6.7109375" style="1" customWidth="1"/>
    <col min="10952" max="10952" width="6.42578125" style="1" customWidth="1"/>
    <col min="10953" max="10953" width="12.5703125" style="1" customWidth="1"/>
    <col min="10954" max="10954" width="6.140625" style="1" customWidth="1"/>
    <col min="10955" max="10955" width="0" style="1" hidden="1" customWidth="1"/>
    <col min="10956" max="10956" width="6.42578125" style="1" customWidth="1"/>
    <col min="10957" max="10957" width="6.28515625" style="1" customWidth="1"/>
    <col min="10958" max="10958" width="10.42578125" style="1" customWidth="1"/>
    <col min="10959" max="10959" width="6.5703125" style="1" customWidth="1"/>
    <col min="10960" max="10960" width="0" style="1" hidden="1" customWidth="1"/>
    <col min="10961" max="10962" width="7" style="1" customWidth="1"/>
    <col min="10963" max="10963" width="10.7109375" style="1" customWidth="1"/>
    <col min="10964" max="10964" width="5.85546875" style="1" customWidth="1"/>
    <col min="10965" max="10965" width="0" style="1" hidden="1" customWidth="1"/>
    <col min="10966" max="10966" width="6.42578125" style="1" customWidth="1"/>
    <col min="10967" max="10967" width="7.140625" style="1" customWidth="1"/>
    <col min="10968" max="10968" width="10.28515625" style="1" customWidth="1"/>
    <col min="10969" max="10969" width="5.5703125" style="1" customWidth="1"/>
    <col min="10970" max="10970" width="0" style="1" hidden="1" customWidth="1"/>
    <col min="10971" max="10971" width="6.42578125" style="1" customWidth="1"/>
    <col min="10972" max="10972" width="6.7109375" style="1" customWidth="1"/>
    <col min="10973" max="10973" width="10.28515625" style="1" customWidth="1"/>
    <col min="10974" max="10974" width="5.85546875" style="1" customWidth="1"/>
    <col min="10975" max="10975" width="0" style="1" hidden="1" customWidth="1"/>
    <col min="10976" max="10976" width="6.42578125" style="1" customWidth="1"/>
    <col min="10977" max="10977" width="6.7109375" style="1" customWidth="1"/>
    <col min="10978" max="10978" width="10.5703125" style="1" customWidth="1"/>
    <col min="10979" max="10979" width="6.140625" style="1" customWidth="1"/>
    <col min="10980" max="10980" width="0" style="1" hidden="1" customWidth="1"/>
    <col min="10981" max="10981" width="6" style="1" customWidth="1"/>
    <col min="10982" max="10982" width="7" style="1" customWidth="1"/>
    <col min="10983" max="10983" width="10.28515625" style="1" customWidth="1"/>
    <col min="10984" max="10984" width="6.5703125" style="1" customWidth="1"/>
    <col min="10985" max="10985" width="9.140625" style="1"/>
    <col min="10986" max="10986" width="11" style="1" bestFit="1" customWidth="1"/>
    <col min="10987" max="11173" width="9.140625" style="1"/>
    <col min="11174" max="11174" width="6.140625" style="1" customWidth="1"/>
    <col min="11175" max="11175" width="27.85546875" style="1" customWidth="1"/>
    <col min="11176" max="11177" width="0" style="1" hidden="1" customWidth="1"/>
    <col min="11178" max="11178" width="7.140625" style="1" customWidth="1"/>
    <col min="11179" max="11179" width="6" style="1" customWidth="1"/>
    <col min="11180" max="11180" width="10.5703125" style="1" customWidth="1"/>
    <col min="11181" max="11181" width="4.85546875" style="1" customWidth="1"/>
    <col min="11182" max="11185" width="0" style="1" hidden="1" customWidth="1"/>
    <col min="11186" max="11186" width="6.5703125" style="1" customWidth="1"/>
    <col min="11187" max="11187" width="6.140625" style="1" customWidth="1"/>
    <col min="11188" max="11188" width="10.5703125" style="1" customWidth="1"/>
    <col min="11189" max="11189" width="4.85546875" style="1" customWidth="1"/>
    <col min="11190" max="11191" width="0" style="1" hidden="1" customWidth="1"/>
    <col min="11192" max="11192" width="7.28515625" style="1" customWidth="1"/>
    <col min="11193" max="11193" width="9.42578125" style="1" bestFit="1" customWidth="1"/>
    <col min="11194" max="11194" width="10.42578125" style="1" customWidth="1"/>
    <col min="11195" max="11195" width="5.5703125" style="1" customWidth="1"/>
    <col min="11196" max="11196" width="0" style="1" hidden="1" customWidth="1"/>
    <col min="11197" max="11197" width="7.28515625" style="1" customWidth="1"/>
    <col min="11198" max="11198" width="6" style="1" customWidth="1"/>
    <col min="11199" max="11199" width="10.7109375" style="1" customWidth="1"/>
    <col min="11200" max="11200" width="5.5703125" style="1" customWidth="1"/>
    <col min="11201" max="11201" width="0" style="1" hidden="1" customWidth="1"/>
    <col min="11202" max="11202" width="7.28515625" style="1" customWidth="1"/>
    <col min="11203" max="11203" width="6.7109375" style="1" customWidth="1"/>
    <col min="11204" max="11204" width="10.7109375" style="1" customWidth="1"/>
    <col min="11205" max="11205" width="5.5703125" style="1" customWidth="1"/>
    <col min="11206" max="11206" width="0" style="1" hidden="1" customWidth="1"/>
    <col min="11207" max="11207" width="6.7109375" style="1" customWidth="1"/>
    <col min="11208" max="11208" width="6.42578125" style="1" customWidth="1"/>
    <col min="11209" max="11209" width="12.5703125" style="1" customWidth="1"/>
    <col min="11210" max="11210" width="6.140625" style="1" customWidth="1"/>
    <col min="11211" max="11211" width="0" style="1" hidden="1" customWidth="1"/>
    <col min="11212" max="11212" width="6.42578125" style="1" customWidth="1"/>
    <col min="11213" max="11213" width="6.28515625" style="1" customWidth="1"/>
    <col min="11214" max="11214" width="10.42578125" style="1" customWidth="1"/>
    <col min="11215" max="11215" width="6.5703125" style="1" customWidth="1"/>
    <col min="11216" max="11216" width="0" style="1" hidden="1" customWidth="1"/>
    <col min="11217" max="11218" width="7" style="1" customWidth="1"/>
    <col min="11219" max="11219" width="10.7109375" style="1" customWidth="1"/>
    <col min="11220" max="11220" width="5.85546875" style="1" customWidth="1"/>
    <col min="11221" max="11221" width="0" style="1" hidden="1" customWidth="1"/>
    <col min="11222" max="11222" width="6.42578125" style="1" customWidth="1"/>
    <col min="11223" max="11223" width="7.140625" style="1" customWidth="1"/>
    <col min="11224" max="11224" width="10.28515625" style="1" customWidth="1"/>
    <col min="11225" max="11225" width="5.5703125" style="1" customWidth="1"/>
    <col min="11226" max="11226" width="0" style="1" hidden="1" customWidth="1"/>
    <col min="11227" max="11227" width="6.42578125" style="1" customWidth="1"/>
    <col min="11228" max="11228" width="6.7109375" style="1" customWidth="1"/>
    <col min="11229" max="11229" width="10.28515625" style="1" customWidth="1"/>
    <col min="11230" max="11230" width="5.85546875" style="1" customWidth="1"/>
    <col min="11231" max="11231" width="0" style="1" hidden="1" customWidth="1"/>
    <col min="11232" max="11232" width="6.42578125" style="1" customWidth="1"/>
    <col min="11233" max="11233" width="6.7109375" style="1" customWidth="1"/>
    <col min="11234" max="11234" width="10.5703125" style="1" customWidth="1"/>
    <col min="11235" max="11235" width="6.140625" style="1" customWidth="1"/>
    <col min="11236" max="11236" width="0" style="1" hidden="1" customWidth="1"/>
    <col min="11237" max="11237" width="6" style="1" customWidth="1"/>
    <col min="11238" max="11238" width="7" style="1" customWidth="1"/>
    <col min="11239" max="11239" width="10.28515625" style="1" customWidth="1"/>
    <col min="11240" max="11240" width="6.5703125" style="1" customWidth="1"/>
    <col min="11241" max="11241" width="9.140625" style="1"/>
    <col min="11242" max="11242" width="11" style="1" bestFit="1" customWidth="1"/>
    <col min="11243" max="11429" width="9.140625" style="1"/>
    <col min="11430" max="11430" width="6.140625" style="1" customWidth="1"/>
    <col min="11431" max="11431" width="27.85546875" style="1" customWidth="1"/>
    <col min="11432" max="11433" width="0" style="1" hidden="1" customWidth="1"/>
    <col min="11434" max="11434" width="7.140625" style="1" customWidth="1"/>
    <col min="11435" max="11435" width="6" style="1" customWidth="1"/>
    <col min="11436" max="11436" width="10.5703125" style="1" customWidth="1"/>
    <col min="11437" max="11437" width="4.85546875" style="1" customWidth="1"/>
    <col min="11438" max="11441" width="0" style="1" hidden="1" customWidth="1"/>
    <col min="11442" max="11442" width="6.5703125" style="1" customWidth="1"/>
    <col min="11443" max="11443" width="6.140625" style="1" customWidth="1"/>
    <col min="11444" max="11444" width="10.5703125" style="1" customWidth="1"/>
    <col min="11445" max="11445" width="4.85546875" style="1" customWidth="1"/>
    <col min="11446" max="11447" width="0" style="1" hidden="1" customWidth="1"/>
    <col min="11448" max="11448" width="7.28515625" style="1" customWidth="1"/>
    <col min="11449" max="11449" width="9.42578125" style="1" bestFit="1" customWidth="1"/>
    <col min="11450" max="11450" width="10.42578125" style="1" customWidth="1"/>
    <col min="11451" max="11451" width="5.5703125" style="1" customWidth="1"/>
    <col min="11452" max="11452" width="0" style="1" hidden="1" customWidth="1"/>
    <col min="11453" max="11453" width="7.28515625" style="1" customWidth="1"/>
    <col min="11454" max="11454" width="6" style="1" customWidth="1"/>
    <col min="11455" max="11455" width="10.7109375" style="1" customWidth="1"/>
    <col min="11456" max="11456" width="5.5703125" style="1" customWidth="1"/>
    <col min="11457" max="11457" width="0" style="1" hidden="1" customWidth="1"/>
    <col min="11458" max="11458" width="7.28515625" style="1" customWidth="1"/>
    <col min="11459" max="11459" width="6.7109375" style="1" customWidth="1"/>
    <col min="11460" max="11460" width="10.7109375" style="1" customWidth="1"/>
    <col min="11461" max="11461" width="5.5703125" style="1" customWidth="1"/>
    <col min="11462" max="11462" width="0" style="1" hidden="1" customWidth="1"/>
    <col min="11463" max="11463" width="6.7109375" style="1" customWidth="1"/>
    <col min="11464" max="11464" width="6.42578125" style="1" customWidth="1"/>
    <col min="11465" max="11465" width="12.5703125" style="1" customWidth="1"/>
    <col min="11466" max="11466" width="6.140625" style="1" customWidth="1"/>
    <col min="11467" max="11467" width="0" style="1" hidden="1" customWidth="1"/>
    <col min="11468" max="11468" width="6.42578125" style="1" customWidth="1"/>
    <col min="11469" max="11469" width="6.28515625" style="1" customWidth="1"/>
    <col min="11470" max="11470" width="10.42578125" style="1" customWidth="1"/>
    <col min="11471" max="11471" width="6.5703125" style="1" customWidth="1"/>
    <col min="11472" max="11472" width="0" style="1" hidden="1" customWidth="1"/>
    <col min="11473" max="11474" width="7" style="1" customWidth="1"/>
    <col min="11475" max="11475" width="10.7109375" style="1" customWidth="1"/>
    <col min="11476" max="11476" width="5.85546875" style="1" customWidth="1"/>
    <col min="11477" max="11477" width="0" style="1" hidden="1" customWidth="1"/>
    <col min="11478" max="11478" width="6.42578125" style="1" customWidth="1"/>
    <col min="11479" max="11479" width="7.140625" style="1" customWidth="1"/>
    <col min="11480" max="11480" width="10.28515625" style="1" customWidth="1"/>
    <col min="11481" max="11481" width="5.5703125" style="1" customWidth="1"/>
    <col min="11482" max="11482" width="0" style="1" hidden="1" customWidth="1"/>
    <col min="11483" max="11483" width="6.42578125" style="1" customWidth="1"/>
    <col min="11484" max="11484" width="6.7109375" style="1" customWidth="1"/>
    <col min="11485" max="11485" width="10.28515625" style="1" customWidth="1"/>
    <col min="11486" max="11486" width="5.85546875" style="1" customWidth="1"/>
    <col min="11487" max="11487" width="0" style="1" hidden="1" customWidth="1"/>
    <col min="11488" max="11488" width="6.42578125" style="1" customWidth="1"/>
    <col min="11489" max="11489" width="6.7109375" style="1" customWidth="1"/>
    <col min="11490" max="11490" width="10.5703125" style="1" customWidth="1"/>
    <col min="11491" max="11491" width="6.140625" style="1" customWidth="1"/>
    <col min="11492" max="11492" width="0" style="1" hidden="1" customWidth="1"/>
    <col min="11493" max="11493" width="6" style="1" customWidth="1"/>
    <col min="11494" max="11494" width="7" style="1" customWidth="1"/>
    <col min="11495" max="11495" width="10.28515625" style="1" customWidth="1"/>
    <col min="11496" max="11496" width="6.5703125" style="1" customWidth="1"/>
    <col min="11497" max="11497" width="9.140625" style="1"/>
    <col min="11498" max="11498" width="11" style="1" bestFit="1" customWidth="1"/>
    <col min="11499" max="11685" width="9.140625" style="1"/>
    <col min="11686" max="11686" width="6.140625" style="1" customWidth="1"/>
    <col min="11687" max="11687" width="27.85546875" style="1" customWidth="1"/>
    <col min="11688" max="11689" width="0" style="1" hidden="1" customWidth="1"/>
    <col min="11690" max="11690" width="7.140625" style="1" customWidth="1"/>
    <col min="11691" max="11691" width="6" style="1" customWidth="1"/>
    <col min="11692" max="11692" width="10.5703125" style="1" customWidth="1"/>
    <col min="11693" max="11693" width="4.85546875" style="1" customWidth="1"/>
    <col min="11694" max="11697" width="0" style="1" hidden="1" customWidth="1"/>
    <col min="11698" max="11698" width="6.5703125" style="1" customWidth="1"/>
    <col min="11699" max="11699" width="6.140625" style="1" customWidth="1"/>
    <col min="11700" max="11700" width="10.5703125" style="1" customWidth="1"/>
    <col min="11701" max="11701" width="4.85546875" style="1" customWidth="1"/>
    <col min="11702" max="11703" width="0" style="1" hidden="1" customWidth="1"/>
    <col min="11704" max="11704" width="7.28515625" style="1" customWidth="1"/>
    <col min="11705" max="11705" width="9.42578125" style="1" bestFit="1" customWidth="1"/>
    <col min="11706" max="11706" width="10.42578125" style="1" customWidth="1"/>
    <col min="11707" max="11707" width="5.5703125" style="1" customWidth="1"/>
    <col min="11708" max="11708" width="0" style="1" hidden="1" customWidth="1"/>
    <col min="11709" max="11709" width="7.28515625" style="1" customWidth="1"/>
    <col min="11710" max="11710" width="6" style="1" customWidth="1"/>
    <col min="11711" max="11711" width="10.7109375" style="1" customWidth="1"/>
    <col min="11712" max="11712" width="5.5703125" style="1" customWidth="1"/>
    <col min="11713" max="11713" width="0" style="1" hidden="1" customWidth="1"/>
    <col min="11714" max="11714" width="7.28515625" style="1" customWidth="1"/>
    <col min="11715" max="11715" width="6.7109375" style="1" customWidth="1"/>
    <col min="11716" max="11716" width="10.7109375" style="1" customWidth="1"/>
    <col min="11717" max="11717" width="5.5703125" style="1" customWidth="1"/>
    <col min="11718" max="11718" width="0" style="1" hidden="1" customWidth="1"/>
    <col min="11719" max="11719" width="6.7109375" style="1" customWidth="1"/>
    <col min="11720" max="11720" width="6.42578125" style="1" customWidth="1"/>
    <col min="11721" max="11721" width="12.5703125" style="1" customWidth="1"/>
    <col min="11722" max="11722" width="6.140625" style="1" customWidth="1"/>
    <col min="11723" max="11723" width="0" style="1" hidden="1" customWidth="1"/>
    <col min="11724" max="11724" width="6.42578125" style="1" customWidth="1"/>
    <col min="11725" max="11725" width="6.28515625" style="1" customWidth="1"/>
    <col min="11726" max="11726" width="10.42578125" style="1" customWidth="1"/>
    <col min="11727" max="11727" width="6.5703125" style="1" customWidth="1"/>
    <col min="11728" max="11728" width="0" style="1" hidden="1" customWidth="1"/>
    <col min="11729" max="11730" width="7" style="1" customWidth="1"/>
    <col min="11731" max="11731" width="10.7109375" style="1" customWidth="1"/>
    <col min="11732" max="11732" width="5.85546875" style="1" customWidth="1"/>
    <col min="11733" max="11733" width="0" style="1" hidden="1" customWidth="1"/>
    <col min="11734" max="11734" width="6.42578125" style="1" customWidth="1"/>
    <col min="11735" max="11735" width="7.140625" style="1" customWidth="1"/>
    <col min="11736" max="11736" width="10.28515625" style="1" customWidth="1"/>
    <col min="11737" max="11737" width="5.5703125" style="1" customWidth="1"/>
    <col min="11738" max="11738" width="0" style="1" hidden="1" customWidth="1"/>
    <col min="11739" max="11739" width="6.42578125" style="1" customWidth="1"/>
    <col min="11740" max="11740" width="6.7109375" style="1" customWidth="1"/>
    <col min="11741" max="11741" width="10.28515625" style="1" customWidth="1"/>
    <col min="11742" max="11742" width="5.85546875" style="1" customWidth="1"/>
    <col min="11743" max="11743" width="0" style="1" hidden="1" customWidth="1"/>
    <col min="11744" max="11744" width="6.42578125" style="1" customWidth="1"/>
    <col min="11745" max="11745" width="6.7109375" style="1" customWidth="1"/>
    <col min="11746" max="11746" width="10.5703125" style="1" customWidth="1"/>
    <col min="11747" max="11747" width="6.140625" style="1" customWidth="1"/>
    <col min="11748" max="11748" width="0" style="1" hidden="1" customWidth="1"/>
    <col min="11749" max="11749" width="6" style="1" customWidth="1"/>
    <col min="11750" max="11750" width="7" style="1" customWidth="1"/>
    <col min="11751" max="11751" width="10.28515625" style="1" customWidth="1"/>
    <col min="11752" max="11752" width="6.5703125" style="1" customWidth="1"/>
    <col min="11753" max="11753" width="9.140625" style="1"/>
    <col min="11754" max="11754" width="11" style="1" bestFit="1" customWidth="1"/>
    <col min="11755" max="11941" width="9.140625" style="1"/>
    <col min="11942" max="11942" width="6.140625" style="1" customWidth="1"/>
    <col min="11943" max="11943" width="27.85546875" style="1" customWidth="1"/>
    <col min="11944" max="11945" width="0" style="1" hidden="1" customWidth="1"/>
    <col min="11946" max="11946" width="7.140625" style="1" customWidth="1"/>
    <col min="11947" max="11947" width="6" style="1" customWidth="1"/>
    <col min="11948" max="11948" width="10.5703125" style="1" customWidth="1"/>
    <col min="11949" max="11949" width="4.85546875" style="1" customWidth="1"/>
    <col min="11950" max="11953" width="0" style="1" hidden="1" customWidth="1"/>
    <col min="11954" max="11954" width="6.5703125" style="1" customWidth="1"/>
    <col min="11955" max="11955" width="6.140625" style="1" customWidth="1"/>
    <col min="11956" max="11956" width="10.5703125" style="1" customWidth="1"/>
    <col min="11957" max="11957" width="4.85546875" style="1" customWidth="1"/>
    <col min="11958" max="11959" width="0" style="1" hidden="1" customWidth="1"/>
    <col min="11960" max="11960" width="7.28515625" style="1" customWidth="1"/>
    <col min="11961" max="11961" width="9.42578125" style="1" bestFit="1" customWidth="1"/>
    <col min="11962" max="11962" width="10.42578125" style="1" customWidth="1"/>
    <col min="11963" max="11963" width="5.5703125" style="1" customWidth="1"/>
    <col min="11964" max="11964" width="0" style="1" hidden="1" customWidth="1"/>
    <col min="11965" max="11965" width="7.28515625" style="1" customWidth="1"/>
    <col min="11966" max="11966" width="6" style="1" customWidth="1"/>
    <col min="11967" max="11967" width="10.7109375" style="1" customWidth="1"/>
    <col min="11968" max="11968" width="5.5703125" style="1" customWidth="1"/>
    <col min="11969" max="11969" width="0" style="1" hidden="1" customWidth="1"/>
    <col min="11970" max="11970" width="7.28515625" style="1" customWidth="1"/>
    <col min="11971" max="11971" width="6.7109375" style="1" customWidth="1"/>
    <col min="11972" max="11972" width="10.7109375" style="1" customWidth="1"/>
    <col min="11973" max="11973" width="5.5703125" style="1" customWidth="1"/>
    <col min="11974" max="11974" width="0" style="1" hidden="1" customWidth="1"/>
    <col min="11975" max="11975" width="6.7109375" style="1" customWidth="1"/>
    <col min="11976" max="11976" width="6.42578125" style="1" customWidth="1"/>
    <col min="11977" max="11977" width="12.5703125" style="1" customWidth="1"/>
    <col min="11978" max="11978" width="6.140625" style="1" customWidth="1"/>
    <col min="11979" max="11979" width="0" style="1" hidden="1" customWidth="1"/>
    <col min="11980" max="11980" width="6.42578125" style="1" customWidth="1"/>
    <col min="11981" max="11981" width="6.28515625" style="1" customWidth="1"/>
    <col min="11982" max="11982" width="10.42578125" style="1" customWidth="1"/>
    <col min="11983" max="11983" width="6.5703125" style="1" customWidth="1"/>
    <col min="11984" max="11984" width="0" style="1" hidden="1" customWidth="1"/>
    <col min="11985" max="11986" width="7" style="1" customWidth="1"/>
    <col min="11987" max="11987" width="10.7109375" style="1" customWidth="1"/>
    <col min="11988" max="11988" width="5.85546875" style="1" customWidth="1"/>
    <col min="11989" max="11989" width="0" style="1" hidden="1" customWidth="1"/>
    <col min="11990" max="11990" width="6.42578125" style="1" customWidth="1"/>
    <col min="11991" max="11991" width="7.140625" style="1" customWidth="1"/>
    <col min="11992" max="11992" width="10.28515625" style="1" customWidth="1"/>
    <col min="11993" max="11993" width="5.5703125" style="1" customWidth="1"/>
    <col min="11994" max="11994" width="0" style="1" hidden="1" customWidth="1"/>
    <col min="11995" max="11995" width="6.42578125" style="1" customWidth="1"/>
    <col min="11996" max="11996" width="6.7109375" style="1" customWidth="1"/>
    <col min="11997" max="11997" width="10.28515625" style="1" customWidth="1"/>
    <col min="11998" max="11998" width="5.85546875" style="1" customWidth="1"/>
    <col min="11999" max="11999" width="0" style="1" hidden="1" customWidth="1"/>
    <col min="12000" max="12000" width="6.42578125" style="1" customWidth="1"/>
    <col min="12001" max="12001" width="6.7109375" style="1" customWidth="1"/>
    <col min="12002" max="12002" width="10.5703125" style="1" customWidth="1"/>
    <col min="12003" max="12003" width="6.140625" style="1" customWidth="1"/>
    <col min="12004" max="12004" width="0" style="1" hidden="1" customWidth="1"/>
    <col min="12005" max="12005" width="6" style="1" customWidth="1"/>
    <col min="12006" max="12006" width="7" style="1" customWidth="1"/>
    <col min="12007" max="12007" width="10.28515625" style="1" customWidth="1"/>
    <col min="12008" max="12008" width="6.5703125" style="1" customWidth="1"/>
    <col min="12009" max="12009" width="9.140625" style="1"/>
    <col min="12010" max="12010" width="11" style="1" bestFit="1" customWidth="1"/>
    <col min="12011" max="12197" width="9.140625" style="1"/>
    <col min="12198" max="12198" width="6.140625" style="1" customWidth="1"/>
    <col min="12199" max="12199" width="27.85546875" style="1" customWidth="1"/>
    <col min="12200" max="12201" width="0" style="1" hidden="1" customWidth="1"/>
    <col min="12202" max="12202" width="7.140625" style="1" customWidth="1"/>
    <col min="12203" max="12203" width="6" style="1" customWidth="1"/>
    <col min="12204" max="12204" width="10.5703125" style="1" customWidth="1"/>
    <col min="12205" max="12205" width="4.85546875" style="1" customWidth="1"/>
    <col min="12206" max="12209" width="0" style="1" hidden="1" customWidth="1"/>
    <col min="12210" max="12210" width="6.5703125" style="1" customWidth="1"/>
    <col min="12211" max="12211" width="6.140625" style="1" customWidth="1"/>
    <col min="12212" max="12212" width="10.5703125" style="1" customWidth="1"/>
    <col min="12213" max="12213" width="4.85546875" style="1" customWidth="1"/>
    <col min="12214" max="12215" width="0" style="1" hidden="1" customWidth="1"/>
    <col min="12216" max="12216" width="7.28515625" style="1" customWidth="1"/>
    <col min="12217" max="12217" width="9.42578125" style="1" bestFit="1" customWidth="1"/>
    <col min="12218" max="12218" width="10.42578125" style="1" customWidth="1"/>
    <col min="12219" max="12219" width="5.5703125" style="1" customWidth="1"/>
    <col min="12220" max="12220" width="0" style="1" hidden="1" customWidth="1"/>
    <col min="12221" max="12221" width="7.28515625" style="1" customWidth="1"/>
    <col min="12222" max="12222" width="6" style="1" customWidth="1"/>
    <col min="12223" max="12223" width="10.7109375" style="1" customWidth="1"/>
    <col min="12224" max="12224" width="5.5703125" style="1" customWidth="1"/>
    <col min="12225" max="12225" width="0" style="1" hidden="1" customWidth="1"/>
    <col min="12226" max="12226" width="7.28515625" style="1" customWidth="1"/>
    <col min="12227" max="12227" width="6.7109375" style="1" customWidth="1"/>
    <col min="12228" max="12228" width="10.7109375" style="1" customWidth="1"/>
    <col min="12229" max="12229" width="5.5703125" style="1" customWidth="1"/>
    <col min="12230" max="12230" width="0" style="1" hidden="1" customWidth="1"/>
    <col min="12231" max="12231" width="6.7109375" style="1" customWidth="1"/>
    <col min="12232" max="12232" width="6.42578125" style="1" customWidth="1"/>
    <col min="12233" max="12233" width="12.5703125" style="1" customWidth="1"/>
    <col min="12234" max="12234" width="6.140625" style="1" customWidth="1"/>
    <col min="12235" max="12235" width="0" style="1" hidden="1" customWidth="1"/>
    <col min="12236" max="12236" width="6.42578125" style="1" customWidth="1"/>
    <col min="12237" max="12237" width="6.28515625" style="1" customWidth="1"/>
    <col min="12238" max="12238" width="10.42578125" style="1" customWidth="1"/>
    <col min="12239" max="12239" width="6.5703125" style="1" customWidth="1"/>
    <col min="12240" max="12240" width="0" style="1" hidden="1" customWidth="1"/>
    <col min="12241" max="12242" width="7" style="1" customWidth="1"/>
    <col min="12243" max="12243" width="10.7109375" style="1" customWidth="1"/>
    <col min="12244" max="12244" width="5.85546875" style="1" customWidth="1"/>
    <col min="12245" max="12245" width="0" style="1" hidden="1" customWidth="1"/>
    <col min="12246" max="12246" width="6.42578125" style="1" customWidth="1"/>
    <col min="12247" max="12247" width="7.140625" style="1" customWidth="1"/>
    <col min="12248" max="12248" width="10.28515625" style="1" customWidth="1"/>
    <col min="12249" max="12249" width="5.5703125" style="1" customWidth="1"/>
    <col min="12250" max="12250" width="0" style="1" hidden="1" customWidth="1"/>
    <col min="12251" max="12251" width="6.42578125" style="1" customWidth="1"/>
    <col min="12252" max="12252" width="6.7109375" style="1" customWidth="1"/>
    <col min="12253" max="12253" width="10.28515625" style="1" customWidth="1"/>
    <col min="12254" max="12254" width="5.85546875" style="1" customWidth="1"/>
    <col min="12255" max="12255" width="0" style="1" hidden="1" customWidth="1"/>
    <col min="12256" max="12256" width="6.42578125" style="1" customWidth="1"/>
    <col min="12257" max="12257" width="6.7109375" style="1" customWidth="1"/>
    <col min="12258" max="12258" width="10.5703125" style="1" customWidth="1"/>
    <col min="12259" max="12259" width="6.140625" style="1" customWidth="1"/>
    <col min="12260" max="12260" width="0" style="1" hidden="1" customWidth="1"/>
    <col min="12261" max="12261" width="6" style="1" customWidth="1"/>
    <col min="12262" max="12262" width="7" style="1" customWidth="1"/>
    <col min="12263" max="12263" width="10.28515625" style="1" customWidth="1"/>
    <col min="12264" max="12264" width="6.5703125" style="1" customWidth="1"/>
    <col min="12265" max="12265" width="9.140625" style="1"/>
    <col min="12266" max="12266" width="11" style="1" bestFit="1" customWidth="1"/>
    <col min="12267" max="12453" width="9.140625" style="1"/>
    <col min="12454" max="12454" width="6.140625" style="1" customWidth="1"/>
    <col min="12455" max="12455" width="27.85546875" style="1" customWidth="1"/>
    <col min="12456" max="12457" width="0" style="1" hidden="1" customWidth="1"/>
    <col min="12458" max="12458" width="7.140625" style="1" customWidth="1"/>
    <col min="12459" max="12459" width="6" style="1" customWidth="1"/>
    <col min="12460" max="12460" width="10.5703125" style="1" customWidth="1"/>
    <col min="12461" max="12461" width="4.85546875" style="1" customWidth="1"/>
    <col min="12462" max="12465" width="0" style="1" hidden="1" customWidth="1"/>
    <col min="12466" max="12466" width="6.5703125" style="1" customWidth="1"/>
    <col min="12467" max="12467" width="6.140625" style="1" customWidth="1"/>
    <col min="12468" max="12468" width="10.5703125" style="1" customWidth="1"/>
    <col min="12469" max="12469" width="4.85546875" style="1" customWidth="1"/>
    <col min="12470" max="12471" width="0" style="1" hidden="1" customWidth="1"/>
    <col min="12472" max="12472" width="7.28515625" style="1" customWidth="1"/>
    <col min="12473" max="12473" width="9.42578125" style="1" bestFit="1" customWidth="1"/>
    <col min="12474" max="12474" width="10.42578125" style="1" customWidth="1"/>
    <col min="12475" max="12475" width="5.5703125" style="1" customWidth="1"/>
    <col min="12476" max="12476" width="0" style="1" hidden="1" customWidth="1"/>
    <col min="12477" max="12477" width="7.28515625" style="1" customWidth="1"/>
    <col min="12478" max="12478" width="6" style="1" customWidth="1"/>
    <col min="12479" max="12479" width="10.7109375" style="1" customWidth="1"/>
    <col min="12480" max="12480" width="5.5703125" style="1" customWidth="1"/>
    <col min="12481" max="12481" width="0" style="1" hidden="1" customWidth="1"/>
    <col min="12482" max="12482" width="7.28515625" style="1" customWidth="1"/>
    <col min="12483" max="12483" width="6.7109375" style="1" customWidth="1"/>
    <col min="12484" max="12484" width="10.7109375" style="1" customWidth="1"/>
    <col min="12485" max="12485" width="5.5703125" style="1" customWidth="1"/>
    <col min="12486" max="12486" width="0" style="1" hidden="1" customWidth="1"/>
    <col min="12487" max="12487" width="6.7109375" style="1" customWidth="1"/>
    <col min="12488" max="12488" width="6.42578125" style="1" customWidth="1"/>
    <col min="12489" max="12489" width="12.5703125" style="1" customWidth="1"/>
    <col min="12490" max="12490" width="6.140625" style="1" customWidth="1"/>
    <col min="12491" max="12491" width="0" style="1" hidden="1" customWidth="1"/>
    <col min="12492" max="12492" width="6.42578125" style="1" customWidth="1"/>
    <col min="12493" max="12493" width="6.28515625" style="1" customWidth="1"/>
    <col min="12494" max="12494" width="10.42578125" style="1" customWidth="1"/>
    <col min="12495" max="12495" width="6.5703125" style="1" customWidth="1"/>
    <col min="12496" max="12496" width="0" style="1" hidden="1" customWidth="1"/>
    <col min="12497" max="12498" width="7" style="1" customWidth="1"/>
    <col min="12499" max="12499" width="10.7109375" style="1" customWidth="1"/>
    <col min="12500" max="12500" width="5.85546875" style="1" customWidth="1"/>
    <col min="12501" max="12501" width="0" style="1" hidden="1" customWidth="1"/>
    <col min="12502" max="12502" width="6.42578125" style="1" customWidth="1"/>
    <col min="12503" max="12503" width="7.140625" style="1" customWidth="1"/>
    <col min="12504" max="12504" width="10.28515625" style="1" customWidth="1"/>
    <col min="12505" max="12505" width="5.5703125" style="1" customWidth="1"/>
    <col min="12506" max="12506" width="0" style="1" hidden="1" customWidth="1"/>
    <col min="12507" max="12507" width="6.42578125" style="1" customWidth="1"/>
    <col min="12508" max="12508" width="6.7109375" style="1" customWidth="1"/>
    <col min="12509" max="12509" width="10.28515625" style="1" customWidth="1"/>
    <col min="12510" max="12510" width="5.85546875" style="1" customWidth="1"/>
    <col min="12511" max="12511" width="0" style="1" hidden="1" customWidth="1"/>
    <col min="12512" max="12512" width="6.42578125" style="1" customWidth="1"/>
    <col min="12513" max="12513" width="6.7109375" style="1" customWidth="1"/>
    <col min="12514" max="12514" width="10.5703125" style="1" customWidth="1"/>
    <col min="12515" max="12515" width="6.140625" style="1" customWidth="1"/>
    <col min="12516" max="12516" width="0" style="1" hidden="1" customWidth="1"/>
    <col min="12517" max="12517" width="6" style="1" customWidth="1"/>
    <col min="12518" max="12518" width="7" style="1" customWidth="1"/>
    <col min="12519" max="12519" width="10.28515625" style="1" customWidth="1"/>
    <col min="12520" max="12520" width="6.5703125" style="1" customWidth="1"/>
    <col min="12521" max="12521" width="9.140625" style="1"/>
    <col min="12522" max="12522" width="11" style="1" bestFit="1" customWidth="1"/>
    <col min="12523" max="12709" width="9.140625" style="1"/>
    <col min="12710" max="12710" width="6.140625" style="1" customWidth="1"/>
    <col min="12711" max="12711" width="27.85546875" style="1" customWidth="1"/>
    <col min="12712" max="12713" width="0" style="1" hidden="1" customWidth="1"/>
    <col min="12714" max="12714" width="7.140625" style="1" customWidth="1"/>
    <col min="12715" max="12715" width="6" style="1" customWidth="1"/>
    <col min="12716" max="12716" width="10.5703125" style="1" customWidth="1"/>
    <col min="12717" max="12717" width="4.85546875" style="1" customWidth="1"/>
    <col min="12718" max="12721" width="0" style="1" hidden="1" customWidth="1"/>
    <col min="12722" max="12722" width="6.5703125" style="1" customWidth="1"/>
    <col min="12723" max="12723" width="6.140625" style="1" customWidth="1"/>
    <col min="12724" max="12724" width="10.5703125" style="1" customWidth="1"/>
    <col min="12725" max="12725" width="4.85546875" style="1" customWidth="1"/>
    <col min="12726" max="12727" width="0" style="1" hidden="1" customWidth="1"/>
    <col min="12728" max="12728" width="7.28515625" style="1" customWidth="1"/>
    <col min="12729" max="12729" width="9.42578125" style="1" bestFit="1" customWidth="1"/>
    <col min="12730" max="12730" width="10.42578125" style="1" customWidth="1"/>
    <col min="12731" max="12731" width="5.5703125" style="1" customWidth="1"/>
    <col min="12732" max="12732" width="0" style="1" hidden="1" customWidth="1"/>
    <col min="12733" max="12733" width="7.28515625" style="1" customWidth="1"/>
    <col min="12734" max="12734" width="6" style="1" customWidth="1"/>
    <col min="12735" max="12735" width="10.7109375" style="1" customWidth="1"/>
    <col min="12736" max="12736" width="5.5703125" style="1" customWidth="1"/>
    <col min="12737" max="12737" width="0" style="1" hidden="1" customWidth="1"/>
    <col min="12738" max="12738" width="7.28515625" style="1" customWidth="1"/>
    <col min="12739" max="12739" width="6.7109375" style="1" customWidth="1"/>
    <col min="12740" max="12740" width="10.7109375" style="1" customWidth="1"/>
    <col min="12741" max="12741" width="5.5703125" style="1" customWidth="1"/>
    <col min="12742" max="12742" width="0" style="1" hidden="1" customWidth="1"/>
    <col min="12743" max="12743" width="6.7109375" style="1" customWidth="1"/>
    <col min="12744" max="12744" width="6.42578125" style="1" customWidth="1"/>
    <col min="12745" max="12745" width="12.5703125" style="1" customWidth="1"/>
    <col min="12746" max="12746" width="6.140625" style="1" customWidth="1"/>
    <col min="12747" max="12747" width="0" style="1" hidden="1" customWidth="1"/>
    <col min="12748" max="12748" width="6.42578125" style="1" customWidth="1"/>
    <col min="12749" max="12749" width="6.28515625" style="1" customWidth="1"/>
    <col min="12750" max="12750" width="10.42578125" style="1" customWidth="1"/>
    <col min="12751" max="12751" width="6.5703125" style="1" customWidth="1"/>
    <col min="12752" max="12752" width="0" style="1" hidden="1" customWidth="1"/>
    <col min="12753" max="12754" width="7" style="1" customWidth="1"/>
    <col min="12755" max="12755" width="10.7109375" style="1" customWidth="1"/>
    <col min="12756" max="12756" width="5.85546875" style="1" customWidth="1"/>
    <col min="12757" max="12757" width="0" style="1" hidden="1" customWidth="1"/>
    <col min="12758" max="12758" width="6.42578125" style="1" customWidth="1"/>
    <col min="12759" max="12759" width="7.140625" style="1" customWidth="1"/>
    <col min="12760" max="12760" width="10.28515625" style="1" customWidth="1"/>
    <col min="12761" max="12761" width="5.5703125" style="1" customWidth="1"/>
    <col min="12762" max="12762" width="0" style="1" hidden="1" customWidth="1"/>
    <col min="12763" max="12763" width="6.42578125" style="1" customWidth="1"/>
    <col min="12764" max="12764" width="6.7109375" style="1" customWidth="1"/>
    <col min="12765" max="12765" width="10.28515625" style="1" customWidth="1"/>
    <col min="12766" max="12766" width="5.85546875" style="1" customWidth="1"/>
    <col min="12767" max="12767" width="0" style="1" hidden="1" customWidth="1"/>
    <col min="12768" max="12768" width="6.42578125" style="1" customWidth="1"/>
    <col min="12769" max="12769" width="6.7109375" style="1" customWidth="1"/>
    <col min="12770" max="12770" width="10.5703125" style="1" customWidth="1"/>
    <col min="12771" max="12771" width="6.140625" style="1" customWidth="1"/>
    <col min="12772" max="12772" width="0" style="1" hidden="1" customWidth="1"/>
    <col min="12773" max="12773" width="6" style="1" customWidth="1"/>
    <col min="12774" max="12774" width="7" style="1" customWidth="1"/>
    <col min="12775" max="12775" width="10.28515625" style="1" customWidth="1"/>
    <col min="12776" max="12776" width="6.5703125" style="1" customWidth="1"/>
    <col min="12777" max="12777" width="9.140625" style="1"/>
    <col min="12778" max="12778" width="11" style="1" bestFit="1" customWidth="1"/>
    <col min="12779" max="12965" width="9.140625" style="1"/>
    <col min="12966" max="12966" width="6.140625" style="1" customWidth="1"/>
    <col min="12967" max="12967" width="27.85546875" style="1" customWidth="1"/>
    <col min="12968" max="12969" width="0" style="1" hidden="1" customWidth="1"/>
    <col min="12970" max="12970" width="7.140625" style="1" customWidth="1"/>
    <col min="12971" max="12971" width="6" style="1" customWidth="1"/>
    <col min="12972" max="12972" width="10.5703125" style="1" customWidth="1"/>
    <col min="12973" max="12973" width="4.85546875" style="1" customWidth="1"/>
    <col min="12974" max="12977" width="0" style="1" hidden="1" customWidth="1"/>
    <col min="12978" max="12978" width="6.5703125" style="1" customWidth="1"/>
    <col min="12979" max="12979" width="6.140625" style="1" customWidth="1"/>
    <col min="12980" max="12980" width="10.5703125" style="1" customWidth="1"/>
    <col min="12981" max="12981" width="4.85546875" style="1" customWidth="1"/>
    <col min="12982" max="12983" width="0" style="1" hidden="1" customWidth="1"/>
    <col min="12984" max="12984" width="7.28515625" style="1" customWidth="1"/>
    <col min="12985" max="12985" width="9.42578125" style="1" bestFit="1" customWidth="1"/>
    <col min="12986" max="12986" width="10.42578125" style="1" customWidth="1"/>
    <col min="12987" max="12987" width="5.5703125" style="1" customWidth="1"/>
    <col min="12988" max="12988" width="0" style="1" hidden="1" customWidth="1"/>
    <col min="12989" max="12989" width="7.28515625" style="1" customWidth="1"/>
    <col min="12990" max="12990" width="6" style="1" customWidth="1"/>
    <col min="12991" max="12991" width="10.7109375" style="1" customWidth="1"/>
    <col min="12992" max="12992" width="5.5703125" style="1" customWidth="1"/>
    <col min="12993" max="12993" width="0" style="1" hidden="1" customWidth="1"/>
    <col min="12994" max="12994" width="7.28515625" style="1" customWidth="1"/>
    <col min="12995" max="12995" width="6.7109375" style="1" customWidth="1"/>
    <col min="12996" max="12996" width="10.7109375" style="1" customWidth="1"/>
    <col min="12997" max="12997" width="5.5703125" style="1" customWidth="1"/>
    <col min="12998" max="12998" width="0" style="1" hidden="1" customWidth="1"/>
    <col min="12999" max="12999" width="6.7109375" style="1" customWidth="1"/>
    <col min="13000" max="13000" width="6.42578125" style="1" customWidth="1"/>
    <col min="13001" max="13001" width="12.5703125" style="1" customWidth="1"/>
    <col min="13002" max="13002" width="6.140625" style="1" customWidth="1"/>
    <col min="13003" max="13003" width="0" style="1" hidden="1" customWidth="1"/>
    <col min="13004" max="13004" width="6.42578125" style="1" customWidth="1"/>
    <col min="13005" max="13005" width="6.28515625" style="1" customWidth="1"/>
    <col min="13006" max="13006" width="10.42578125" style="1" customWidth="1"/>
    <col min="13007" max="13007" width="6.5703125" style="1" customWidth="1"/>
    <col min="13008" max="13008" width="0" style="1" hidden="1" customWidth="1"/>
    <col min="13009" max="13010" width="7" style="1" customWidth="1"/>
    <col min="13011" max="13011" width="10.7109375" style="1" customWidth="1"/>
    <col min="13012" max="13012" width="5.85546875" style="1" customWidth="1"/>
    <col min="13013" max="13013" width="0" style="1" hidden="1" customWidth="1"/>
    <col min="13014" max="13014" width="6.42578125" style="1" customWidth="1"/>
    <col min="13015" max="13015" width="7.140625" style="1" customWidth="1"/>
    <col min="13016" max="13016" width="10.28515625" style="1" customWidth="1"/>
    <col min="13017" max="13017" width="5.5703125" style="1" customWidth="1"/>
    <col min="13018" max="13018" width="0" style="1" hidden="1" customWidth="1"/>
    <col min="13019" max="13019" width="6.42578125" style="1" customWidth="1"/>
    <col min="13020" max="13020" width="6.7109375" style="1" customWidth="1"/>
    <col min="13021" max="13021" width="10.28515625" style="1" customWidth="1"/>
    <col min="13022" max="13022" width="5.85546875" style="1" customWidth="1"/>
    <col min="13023" max="13023" width="0" style="1" hidden="1" customWidth="1"/>
    <col min="13024" max="13024" width="6.42578125" style="1" customWidth="1"/>
    <col min="13025" max="13025" width="6.7109375" style="1" customWidth="1"/>
    <col min="13026" max="13026" width="10.5703125" style="1" customWidth="1"/>
    <col min="13027" max="13027" width="6.140625" style="1" customWidth="1"/>
    <col min="13028" max="13028" width="0" style="1" hidden="1" customWidth="1"/>
    <col min="13029" max="13029" width="6" style="1" customWidth="1"/>
    <col min="13030" max="13030" width="7" style="1" customWidth="1"/>
    <col min="13031" max="13031" width="10.28515625" style="1" customWidth="1"/>
    <col min="13032" max="13032" width="6.5703125" style="1" customWidth="1"/>
    <col min="13033" max="13033" width="9.140625" style="1"/>
    <col min="13034" max="13034" width="11" style="1" bestFit="1" customWidth="1"/>
    <col min="13035" max="13221" width="9.140625" style="1"/>
    <col min="13222" max="13222" width="6.140625" style="1" customWidth="1"/>
    <col min="13223" max="13223" width="27.85546875" style="1" customWidth="1"/>
    <col min="13224" max="13225" width="0" style="1" hidden="1" customWidth="1"/>
    <col min="13226" max="13226" width="7.140625" style="1" customWidth="1"/>
    <col min="13227" max="13227" width="6" style="1" customWidth="1"/>
    <col min="13228" max="13228" width="10.5703125" style="1" customWidth="1"/>
    <col min="13229" max="13229" width="4.85546875" style="1" customWidth="1"/>
    <col min="13230" max="13233" width="0" style="1" hidden="1" customWidth="1"/>
    <col min="13234" max="13234" width="6.5703125" style="1" customWidth="1"/>
    <col min="13235" max="13235" width="6.140625" style="1" customWidth="1"/>
    <col min="13236" max="13236" width="10.5703125" style="1" customWidth="1"/>
    <col min="13237" max="13237" width="4.85546875" style="1" customWidth="1"/>
    <col min="13238" max="13239" width="0" style="1" hidden="1" customWidth="1"/>
    <col min="13240" max="13240" width="7.28515625" style="1" customWidth="1"/>
    <col min="13241" max="13241" width="9.42578125" style="1" bestFit="1" customWidth="1"/>
    <col min="13242" max="13242" width="10.42578125" style="1" customWidth="1"/>
    <col min="13243" max="13243" width="5.5703125" style="1" customWidth="1"/>
    <col min="13244" max="13244" width="0" style="1" hidden="1" customWidth="1"/>
    <col min="13245" max="13245" width="7.28515625" style="1" customWidth="1"/>
    <col min="13246" max="13246" width="6" style="1" customWidth="1"/>
    <col min="13247" max="13247" width="10.7109375" style="1" customWidth="1"/>
    <col min="13248" max="13248" width="5.5703125" style="1" customWidth="1"/>
    <col min="13249" max="13249" width="0" style="1" hidden="1" customWidth="1"/>
    <col min="13250" max="13250" width="7.28515625" style="1" customWidth="1"/>
    <col min="13251" max="13251" width="6.7109375" style="1" customWidth="1"/>
    <col min="13252" max="13252" width="10.7109375" style="1" customWidth="1"/>
    <col min="13253" max="13253" width="5.5703125" style="1" customWidth="1"/>
    <col min="13254" max="13254" width="0" style="1" hidden="1" customWidth="1"/>
    <col min="13255" max="13255" width="6.7109375" style="1" customWidth="1"/>
    <col min="13256" max="13256" width="6.42578125" style="1" customWidth="1"/>
    <col min="13257" max="13257" width="12.5703125" style="1" customWidth="1"/>
    <col min="13258" max="13258" width="6.140625" style="1" customWidth="1"/>
    <col min="13259" max="13259" width="0" style="1" hidden="1" customWidth="1"/>
    <col min="13260" max="13260" width="6.42578125" style="1" customWidth="1"/>
    <col min="13261" max="13261" width="6.28515625" style="1" customWidth="1"/>
    <col min="13262" max="13262" width="10.42578125" style="1" customWidth="1"/>
    <col min="13263" max="13263" width="6.5703125" style="1" customWidth="1"/>
    <col min="13264" max="13264" width="0" style="1" hidden="1" customWidth="1"/>
    <col min="13265" max="13266" width="7" style="1" customWidth="1"/>
    <col min="13267" max="13267" width="10.7109375" style="1" customWidth="1"/>
    <col min="13268" max="13268" width="5.85546875" style="1" customWidth="1"/>
    <col min="13269" max="13269" width="0" style="1" hidden="1" customWidth="1"/>
    <col min="13270" max="13270" width="6.42578125" style="1" customWidth="1"/>
    <col min="13271" max="13271" width="7.140625" style="1" customWidth="1"/>
    <col min="13272" max="13272" width="10.28515625" style="1" customWidth="1"/>
    <col min="13273" max="13273" width="5.5703125" style="1" customWidth="1"/>
    <col min="13274" max="13274" width="0" style="1" hidden="1" customWidth="1"/>
    <col min="13275" max="13275" width="6.42578125" style="1" customWidth="1"/>
    <col min="13276" max="13276" width="6.7109375" style="1" customWidth="1"/>
    <col min="13277" max="13277" width="10.28515625" style="1" customWidth="1"/>
    <col min="13278" max="13278" width="5.85546875" style="1" customWidth="1"/>
    <col min="13279" max="13279" width="0" style="1" hidden="1" customWidth="1"/>
    <col min="13280" max="13280" width="6.42578125" style="1" customWidth="1"/>
    <col min="13281" max="13281" width="6.7109375" style="1" customWidth="1"/>
    <col min="13282" max="13282" width="10.5703125" style="1" customWidth="1"/>
    <col min="13283" max="13283" width="6.140625" style="1" customWidth="1"/>
    <col min="13284" max="13284" width="0" style="1" hidden="1" customWidth="1"/>
    <col min="13285" max="13285" width="6" style="1" customWidth="1"/>
    <col min="13286" max="13286" width="7" style="1" customWidth="1"/>
    <col min="13287" max="13287" width="10.28515625" style="1" customWidth="1"/>
    <col min="13288" max="13288" width="6.5703125" style="1" customWidth="1"/>
    <col min="13289" max="13289" width="9.140625" style="1"/>
    <col min="13290" max="13290" width="11" style="1" bestFit="1" customWidth="1"/>
    <col min="13291" max="13477" width="9.140625" style="1"/>
    <col min="13478" max="13478" width="6.140625" style="1" customWidth="1"/>
    <col min="13479" max="13479" width="27.85546875" style="1" customWidth="1"/>
    <col min="13480" max="13481" width="0" style="1" hidden="1" customWidth="1"/>
    <col min="13482" max="13482" width="7.140625" style="1" customWidth="1"/>
    <col min="13483" max="13483" width="6" style="1" customWidth="1"/>
    <col min="13484" max="13484" width="10.5703125" style="1" customWidth="1"/>
    <col min="13485" max="13485" width="4.85546875" style="1" customWidth="1"/>
    <col min="13486" max="13489" width="0" style="1" hidden="1" customWidth="1"/>
    <col min="13490" max="13490" width="6.5703125" style="1" customWidth="1"/>
    <col min="13491" max="13491" width="6.140625" style="1" customWidth="1"/>
    <col min="13492" max="13492" width="10.5703125" style="1" customWidth="1"/>
    <col min="13493" max="13493" width="4.85546875" style="1" customWidth="1"/>
    <col min="13494" max="13495" width="0" style="1" hidden="1" customWidth="1"/>
    <col min="13496" max="13496" width="7.28515625" style="1" customWidth="1"/>
    <col min="13497" max="13497" width="9.42578125" style="1" bestFit="1" customWidth="1"/>
    <col min="13498" max="13498" width="10.42578125" style="1" customWidth="1"/>
    <col min="13499" max="13499" width="5.5703125" style="1" customWidth="1"/>
    <col min="13500" max="13500" width="0" style="1" hidden="1" customWidth="1"/>
    <col min="13501" max="13501" width="7.28515625" style="1" customWidth="1"/>
    <col min="13502" max="13502" width="6" style="1" customWidth="1"/>
    <col min="13503" max="13503" width="10.7109375" style="1" customWidth="1"/>
    <col min="13504" max="13504" width="5.5703125" style="1" customWidth="1"/>
    <col min="13505" max="13505" width="0" style="1" hidden="1" customWidth="1"/>
    <col min="13506" max="13506" width="7.28515625" style="1" customWidth="1"/>
    <col min="13507" max="13507" width="6.7109375" style="1" customWidth="1"/>
    <col min="13508" max="13508" width="10.7109375" style="1" customWidth="1"/>
    <col min="13509" max="13509" width="5.5703125" style="1" customWidth="1"/>
    <col min="13510" max="13510" width="0" style="1" hidden="1" customWidth="1"/>
    <col min="13511" max="13511" width="6.7109375" style="1" customWidth="1"/>
    <col min="13512" max="13512" width="6.42578125" style="1" customWidth="1"/>
    <col min="13513" max="13513" width="12.5703125" style="1" customWidth="1"/>
    <col min="13514" max="13514" width="6.140625" style="1" customWidth="1"/>
    <col min="13515" max="13515" width="0" style="1" hidden="1" customWidth="1"/>
    <col min="13516" max="13516" width="6.42578125" style="1" customWidth="1"/>
    <col min="13517" max="13517" width="6.28515625" style="1" customWidth="1"/>
    <col min="13518" max="13518" width="10.42578125" style="1" customWidth="1"/>
    <col min="13519" max="13519" width="6.5703125" style="1" customWidth="1"/>
    <col min="13520" max="13520" width="0" style="1" hidden="1" customWidth="1"/>
    <col min="13521" max="13522" width="7" style="1" customWidth="1"/>
    <col min="13523" max="13523" width="10.7109375" style="1" customWidth="1"/>
    <col min="13524" max="13524" width="5.85546875" style="1" customWidth="1"/>
    <col min="13525" max="13525" width="0" style="1" hidden="1" customWidth="1"/>
    <col min="13526" max="13526" width="6.42578125" style="1" customWidth="1"/>
    <col min="13527" max="13527" width="7.140625" style="1" customWidth="1"/>
    <col min="13528" max="13528" width="10.28515625" style="1" customWidth="1"/>
    <col min="13529" max="13529" width="5.5703125" style="1" customWidth="1"/>
    <col min="13530" max="13530" width="0" style="1" hidden="1" customWidth="1"/>
    <col min="13531" max="13531" width="6.42578125" style="1" customWidth="1"/>
    <col min="13532" max="13532" width="6.7109375" style="1" customWidth="1"/>
    <col min="13533" max="13533" width="10.28515625" style="1" customWidth="1"/>
    <col min="13534" max="13534" width="5.85546875" style="1" customWidth="1"/>
    <col min="13535" max="13535" width="0" style="1" hidden="1" customWidth="1"/>
    <col min="13536" max="13536" width="6.42578125" style="1" customWidth="1"/>
    <col min="13537" max="13537" width="6.7109375" style="1" customWidth="1"/>
    <col min="13538" max="13538" width="10.5703125" style="1" customWidth="1"/>
    <col min="13539" max="13539" width="6.140625" style="1" customWidth="1"/>
    <col min="13540" max="13540" width="0" style="1" hidden="1" customWidth="1"/>
    <col min="13541" max="13541" width="6" style="1" customWidth="1"/>
    <col min="13542" max="13542" width="7" style="1" customWidth="1"/>
    <col min="13543" max="13543" width="10.28515625" style="1" customWidth="1"/>
    <col min="13544" max="13544" width="6.5703125" style="1" customWidth="1"/>
    <col min="13545" max="13545" width="9.140625" style="1"/>
    <col min="13546" max="13546" width="11" style="1" bestFit="1" customWidth="1"/>
    <col min="13547" max="13733" width="9.140625" style="1"/>
    <col min="13734" max="13734" width="6.140625" style="1" customWidth="1"/>
    <col min="13735" max="13735" width="27.85546875" style="1" customWidth="1"/>
    <col min="13736" max="13737" width="0" style="1" hidden="1" customWidth="1"/>
    <col min="13738" max="13738" width="7.140625" style="1" customWidth="1"/>
    <col min="13739" max="13739" width="6" style="1" customWidth="1"/>
    <col min="13740" max="13740" width="10.5703125" style="1" customWidth="1"/>
    <col min="13741" max="13741" width="4.85546875" style="1" customWidth="1"/>
    <col min="13742" max="13745" width="0" style="1" hidden="1" customWidth="1"/>
    <col min="13746" max="13746" width="6.5703125" style="1" customWidth="1"/>
    <col min="13747" max="13747" width="6.140625" style="1" customWidth="1"/>
    <col min="13748" max="13748" width="10.5703125" style="1" customWidth="1"/>
    <col min="13749" max="13749" width="4.85546875" style="1" customWidth="1"/>
    <col min="13750" max="13751" width="0" style="1" hidden="1" customWidth="1"/>
    <col min="13752" max="13752" width="7.28515625" style="1" customWidth="1"/>
    <col min="13753" max="13753" width="9.42578125" style="1" bestFit="1" customWidth="1"/>
    <col min="13754" max="13754" width="10.42578125" style="1" customWidth="1"/>
    <col min="13755" max="13755" width="5.5703125" style="1" customWidth="1"/>
    <col min="13756" max="13756" width="0" style="1" hidden="1" customWidth="1"/>
    <col min="13757" max="13757" width="7.28515625" style="1" customWidth="1"/>
    <col min="13758" max="13758" width="6" style="1" customWidth="1"/>
    <col min="13759" max="13759" width="10.7109375" style="1" customWidth="1"/>
    <col min="13760" max="13760" width="5.5703125" style="1" customWidth="1"/>
    <col min="13761" max="13761" width="0" style="1" hidden="1" customWidth="1"/>
    <col min="13762" max="13762" width="7.28515625" style="1" customWidth="1"/>
    <col min="13763" max="13763" width="6.7109375" style="1" customWidth="1"/>
    <col min="13764" max="13764" width="10.7109375" style="1" customWidth="1"/>
    <col min="13765" max="13765" width="5.5703125" style="1" customWidth="1"/>
    <col min="13766" max="13766" width="0" style="1" hidden="1" customWidth="1"/>
    <col min="13767" max="13767" width="6.7109375" style="1" customWidth="1"/>
    <col min="13768" max="13768" width="6.42578125" style="1" customWidth="1"/>
    <col min="13769" max="13769" width="12.5703125" style="1" customWidth="1"/>
    <col min="13770" max="13770" width="6.140625" style="1" customWidth="1"/>
    <col min="13771" max="13771" width="0" style="1" hidden="1" customWidth="1"/>
    <col min="13772" max="13772" width="6.42578125" style="1" customWidth="1"/>
    <col min="13773" max="13773" width="6.28515625" style="1" customWidth="1"/>
    <col min="13774" max="13774" width="10.42578125" style="1" customWidth="1"/>
    <col min="13775" max="13775" width="6.5703125" style="1" customWidth="1"/>
    <col min="13776" max="13776" width="0" style="1" hidden="1" customWidth="1"/>
    <col min="13777" max="13778" width="7" style="1" customWidth="1"/>
    <col min="13779" max="13779" width="10.7109375" style="1" customWidth="1"/>
    <col min="13780" max="13780" width="5.85546875" style="1" customWidth="1"/>
    <col min="13781" max="13781" width="0" style="1" hidden="1" customWidth="1"/>
    <col min="13782" max="13782" width="6.42578125" style="1" customWidth="1"/>
    <col min="13783" max="13783" width="7.140625" style="1" customWidth="1"/>
    <col min="13784" max="13784" width="10.28515625" style="1" customWidth="1"/>
    <col min="13785" max="13785" width="5.5703125" style="1" customWidth="1"/>
    <col min="13786" max="13786" width="0" style="1" hidden="1" customWidth="1"/>
    <col min="13787" max="13787" width="6.42578125" style="1" customWidth="1"/>
    <col min="13788" max="13788" width="6.7109375" style="1" customWidth="1"/>
    <col min="13789" max="13789" width="10.28515625" style="1" customWidth="1"/>
    <col min="13790" max="13790" width="5.85546875" style="1" customWidth="1"/>
    <col min="13791" max="13791" width="0" style="1" hidden="1" customWidth="1"/>
    <col min="13792" max="13792" width="6.42578125" style="1" customWidth="1"/>
    <col min="13793" max="13793" width="6.7109375" style="1" customWidth="1"/>
    <col min="13794" max="13794" width="10.5703125" style="1" customWidth="1"/>
    <col min="13795" max="13795" width="6.140625" style="1" customWidth="1"/>
    <col min="13796" max="13796" width="0" style="1" hidden="1" customWidth="1"/>
    <col min="13797" max="13797" width="6" style="1" customWidth="1"/>
    <col min="13798" max="13798" width="7" style="1" customWidth="1"/>
    <col min="13799" max="13799" width="10.28515625" style="1" customWidth="1"/>
    <col min="13800" max="13800" width="6.5703125" style="1" customWidth="1"/>
    <col min="13801" max="13801" width="9.140625" style="1"/>
    <col min="13802" max="13802" width="11" style="1" bestFit="1" customWidth="1"/>
    <col min="13803" max="13989" width="9.140625" style="1"/>
    <col min="13990" max="13990" width="6.140625" style="1" customWidth="1"/>
    <col min="13991" max="13991" width="27.85546875" style="1" customWidth="1"/>
    <col min="13992" max="13993" width="0" style="1" hidden="1" customWidth="1"/>
    <col min="13994" max="13994" width="7.140625" style="1" customWidth="1"/>
    <col min="13995" max="13995" width="6" style="1" customWidth="1"/>
    <col min="13996" max="13996" width="10.5703125" style="1" customWidth="1"/>
    <col min="13997" max="13997" width="4.85546875" style="1" customWidth="1"/>
    <col min="13998" max="14001" width="0" style="1" hidden="1" customWidth="1"/>
    <col min="14002" max="14002" width="6.5703125" style="1" customWidth="1"/>
    <col min="14003" max="14003" width="6.140625" style="1" customWidth="1"/>
    <col min="14004" max="14004" width="10.5703125" style="1" customWidth="1"/>
    <col min="14005" max="14005" width="4.85546875" style="1" customWidth="1"/>
    <col min="14006" max="14007" width="0" style="1" hidden="1" customWidth="1"/>
    <col min="14008" max="14008" width="7.28515625" style="1" customWidth="1"/>
    <col min="14009" max="14009" width="9.42578125" style="1" bestFit="1" customWidth="1"/>
    <col min="14010" max="14010" width="10.42578125" style="1" customWidth="1"/>
    <col min="14011" max="14011" width="5.5703125" style="1" customWidth="1"/>
    <col min="14012" max="14012" width="0" style="1" hidden="1" customWidth="1"/>
    <col min="14013" max="14013" width="7.28515625" style="1" customWidth="1"/>
    <col min="14014" max="14014" width="6" style="1" customWidth="1"/>
    <col min="14015" max="14015" width="10.7109375" style="1" customWidth="1"/>
    <col min="14016" max="14016" width="5.5703125" style="1" customWidth="1"/>
    <col min="14017" max="14017" width="0" style="1" hidden="1" customWidth="1"/>
    <col min="14018" max="14018" width="7.28515625" style="1" customWidth="1"/>
    <col min="14019" max="14019" width="6.7109375" style="1" customWidth="1"/>
    <col min="14020" max="14020" width="10.7109375" style="1" customWidth="1"/>
    <col min="14021" max="14021" width="5.5703125" style="1" customWidth="1"/>
    <col min="14022" max="14022" width="0" style="1" hidden="1" customWidth="1"/>
    <col min="14023" max="14023" width="6.7109375" style="1" customWidth="1"/>
    <col min="14024" max="14024" width="6.42578125" style="1" customWidth="1"/>
    <col min="14025" max="14025" width="12.5703125" style="1" customWidth="1"/>
    <col min="14026" max="14026" width="6.140625" style="1" customWidth="1"/>
    <col min="14027" max="14027" width="0" style="1" hidden="1" customWidth="1"/>
    <col min="14028" max="14028" width="6.42578125" style="1" customWidth="1"/>
    <col min="14029" max="14029" width="6.28515625" style="1" customWidth="1"/>
    <col min="14030" max="14030" width="10.42578125" style="1" customWidth="1"/>
    <col min="14031" max="14031" width="6.5703125" style="1" customWidth="1"/>
    <col min="14032" max="14032" width="0" style="1" hidden="1" customWidth="1"/>
    <col min="14033" max="14034" width="7" style="1" customWidth="1"/>
    <col min="14035" max="14035" width="10.7109375" style="1" customWidth="1"/>
    <col min="14036" max="14036" width="5.85546875" style="1" customWidth="1"/>
    <col min="14037" max="14037" width="0" style="1" hidden="1" customWidth="1"/>
    <col min="14038" max="14038" width="6.42578125" style="1" customWidth="1"/>
    <col min="14039" max="14039" width="7.140625" style="1" customWidth="1"/>
    <col min="14040" max="14040" width="10.28515625" style="1" customWidth="1"/>
    <col min="14041" max="14041" width="5.5703125" style="1" customWidth="1"/>
    <col min="14042" max="14042" width="0" style="1" hidden="1" customWidth="1"/>
    <col min="14043" max="14043" width="6.42578125" style="1" customWidth="1"/>
    <col min="14044" max="14044" width="6.7109375" style="1" customWidth="1"/>
    <col min="14045" max="14045" width="10.28515625" style="1" customWidth="1"/>
    <col min="14046" max="14046" width="5.85546875" style="1" customWidth="1"/>
    <col min="14047" max="14047" width="0" style="1" hidden="1" customWidth="1"/>
    <col min="14048" max="14048" width="6.42578125" style="1" customWidth="1"/>
    <col min="14049" max="14049" width="6.7109375" style="1" customWidth="1"/>
    <col min="14050" max="14050" width="10.5703125" style="1" customWidth="1"/>
    <col min="14051" max="14051" width="6.140625" style="1" customWidth="1"/>
    <col min="14052" max="14052" width="0" style="1" hidden="1" customWidth="1"/>
    <col min="14053" max="14053" width="6" style="1" customWidth="1"/>
    <col min="14054" max="14054" width="7" style="1" customWidth="1"/>
    <col min="14055" max="14055" width="10.28515625" style="1" customWidth="1"/>
    <col min="14056" max="14056" width="6.5703125" style="1" customWidth="1"/>
    <col min="14057" max="14057" width="9.140625" style="1"/>
    <col min="14058" max="14058" width="11" style="1" bestFit="1" customWidth="1"/>
    <col min="14059" max="14245" width="9.140625" style="1"/>
    <col min="14246" max="14246" width="6.140625" style="1" customWidth="1"/>
    <col min="14247" max="14247" width="27.85546875" style="1" customWidth="1"/>
    <col min="14248" max="14249" width="0" style="1" hidden="1" customWidth="1"/>
    <col min="14250" max="14250" width="7.140625" style="1" customWidth="1"/>
    <col min="14251" max="14251" width="6" style="1" customWidth="1"/>
    <col min="14252" max="14252" width="10.5703125" style="1" customWidth="1"/>
    <col min="14253" max="14253" width="4.85546875" style="1" customWidth="1"/>
    <col min="14254" max="14257" width="0" style="1" hidden="1" customWidth="1"/>
    <col min="14258" max="14258" width="6.5703125" style="1" customWidth="1"/>
    <col min="14259" max="14259" width="6.140625" style="1" customWidth="1"/>
    <col min="14260" max="14260" width="10.5703125" style="1" customWidth="1"/>
    <col min="14261" max="14261" width="4.85546875" style="1" customWidth="1"/>
    <col min="14262" max="14263" width="0" style="1" hidden="1" customWidth="1"/>
    <col min="14264" max="14264" width="7.28515625" style="1" customWidth="1"/>
    <col min="14265" max="14265" width="9.42578125" style="1" bestFit="1" customWidth="1"/>
    <col min="14266" max="14266" width="10.42578125" style="1" customWidth="1"/>
    <col min="14267" max="14267" width="5.5703125" style="1" customWidth="1"/>
    <col min="14268" max="14268" width="0" style="1" hidden="1" customWidth="1"/>
    <col min="14269" max="14269" width="7.28515625" style="1" customWidth="1"/>
    <col min="14270" max="14270" width="6" style="1" customWidth="1"/>
    <col min="14271" max="14271" width="10.7109375" style="1" customWidth="1"/>
    <col min="14272" max="14272" width="5.5703125" style="1" customWidth="1"/>
    <col min="14273" max="14273" width="0" style="1" hidden="1" customWidth="1"/>
    <col min="14274" max="14274" width="7.28515625" style="1" customWidth="1"/>
    <col min="14275" max="14275" width="6.7109375" style="1" customWidth="1"/>
    <col min="14276" max="14276" width="10.7109375" style="1" customWidth="1"/>
    <col min="14277" max="14277" width="5.5703125" style="1" customWidth="1"/>
    <col min="14278" max="14278" width="0" style="1" hidden="1" customWidth="1"/>
    <col min="14279" max="14279" width="6.7109375" style="1" customWidth="1"/>
    <col min="14280" max="14280" width="6.42578125" style="1" customWidth="1"/>
    <col min="14281" max="14281" width="12.5703125" style="1" customWidth="1"/>
    <col min="14282" max="14282" width="6.140625" style="1" customWidth="1"/>
    <col min="14283" max="14283" width="0" style="1" hidden="1" customWidth="1"/>
    <col min="14284" max="14284" width="6.42578125" style="1" customWidth="1"/>
    <col min="14285" max="14285" width="6.28515625" style="1" customWidth="1"/>
    <col min="14286" max="14286" width="10.42578125" style="1" customWidth="1"/>
    <col min="14287" max="14287" width="6.5703125" style="1" customWidth="1"/>
    <col min="14288" max="14288" width="0" style="1" hidden="1" customWidth="1"/>
    <col min="14289" max="14290" width="7" style="1" customWidth="1"/>
    <col min="14291" max="14291" width="10.7109375" style="1" customWidth="1"/>
    <col min="14292" max="14292" width="5.85546875" style="1" customWidth="1"/>
    <col min="14293" max="14293" width="0" style="1" hidden="1" customWidth="1"/>
    <col min="14294" max="14294" width="6.42578125" style="1" customWidth="1"/>
    <col min="14295" max="14295" width="7.140625" style="1" customWidth="1"/>
    <col min="14296" max="14296" width="10.28515625" style="1" customWidth="1"/>
    <col min="14297" max="14297" width="5.5703125" style="1" customWidth="1"/>
    <col min="14298" max="14298" width="0" style="1" hidden="1" customWidth="1"/>
    <col min="14299" max="14299" width="6.42578125" style="1" customWidth="1"/>
    <col min="14300" max="14300" width="6.7109375" style="1" customWidth="1"/>
    <col min="14301" max="14301" width="10.28515625" style="1" customWidth="1"/>
    <col min="14302" max="14302" width="5.85546875" style="1" customWidth="1"/>
    <col min="14303" max="14303" width="0" style="1" hidden="1" customWidth="1"/>
    <col min="14304" max="14304" width="6.42578125" style="1" customWidth="1"/>
    <col min="14305" max="14305" width="6.7109375" style="1" customWidth="1"/>
    <col min="14306" max="14306" width="10.5703125" style="1" customWidth="1"/>
    <col min="14307" max="14307" width="6.140625" style="1" customWidth="1"/>
    <col min="14308" max="14308" width="0" style="1" hidden="1" customWidth="1"/>
    <col min="14309" max="14309" width="6" style="1" customWidth="1"/>
    <col min="14310" max="14310" width="7" style="1" customWidth="1"/>
    <col min="14311" max="14311" width="10.28515625" style="1" customWidth="1"/>
    <col min="14312" max="14312" width="6.5703125" style="1" customWidth="1"/>
    <col min="14313" max="14313" width="9.140625" style="1"/>
    <col min="14314" max="14314" width="11" style="1" bestFit="1" customWidth="1"/>
    <col min="14315" max="14501" width="9.140625" style="1"/>
    <col min="14502" max="14502" width="6.140625" style="1" customWidth="1"/>
    <col min="14503" max="14503" width="27.85546875" style="1" customWidth="1"/>
    <col min="14504" max="14505" width="0" style="1" hidden="1" customWidth="1"/>
    <col min="14506" max="14506" width="7.140625" style="1" customWidth="1"/>
    <col min="14507" max="14507" width="6" style="1" customWidth="1"/>
    <col min="14508" max="14508" width="10.5703125" style="1" customWidth="1"/>
    <col min="14509" max="14509" width="4.85546875" style="1" customWidth="1"/>
    <col min="14510" max="14513" width="0" style="1" hidden="1" customWidth="1"/>
    <col min="14514" max="14514" width="6.5703125" style="1" customWidth="1"/>
    <col min="14515" max="14515" width="6.140625" style="1" customWidth="1"/>
    <col min="14516" max="14516" width="10.5703125" style="1" customWidth="1"/>
    <col min="14517" max="14517" width="4.85546875" style="1" customWidth="1"/>
    <col min="14518" max="14519" width="0" style="1" hidden="1" customWidth="1"/>
    <col min="14520" max="14520" width="7.28515625" style="1" customWidth="1"/>
    <col min="14521" max="14521" width="9.42578125" style="1" bestFit="1" customWidth="1"/>
    <col min="14522" max="14522" width="10.42578125" style="1" customWidth="1"/>
    <col min="14523" max="14523" width="5.5703125" style="1" customWidth="1"/>
    <col min="14524" max="14524" width="0" style="1" hidden="1" customWidth="1"/>
    <col min="14525" max="14525" width="7.28515625" style="1" customWidth="1"/>
    <col min="14526" max="14526" width="6" style="1" customWidth="1"/>
    <col min="14527" max="14527" width="10.7109375" style="1" customWidth="1"/>
    <col min="14528" max="14528" width="5.5703125" style="1" customWidth="1"/>
    <col min="14529" max="14529" width="0" style="1" hidden="1" customWidth="1"/>
    <col min="14530" max="14530" width="7.28515625" style="1" customWidth="1"/>
    <col min="14531" max="14531" width="6.7109375" style="1" customWidth="1"/>
    <col min="14532" max="14532" width="10.7109375" style="1" customWidth="1"/>
    <col min="14533" max="14533" width="5.5703125" style="1" customWidth="1"/>
    <col min="14534" max="14534" width="0" style="1" hidden="1" customWidth="1"/>
    <col min="14535" max="14535" width="6.7109375" style="1" customWidth="1"/>
    <col min="14536" max="14536" width="6.42578125" style="1" customWidth="1"/>
    <col min="14537" max="14537" width="12.5703125" style="1" customWidth="1"/>
    <col min="14538" max="14538" width="6.140625" style="1" customWidth="1"/>
    <col min="14539" max="14539" width="0" style="1" hidden="1" customWidth="1"/>
    <col min="14540" max="14540" width="6.42578125" style="1" customWidth="1"/>
    <col min="14541" max="14541" width="6.28515625" style="1" customWidth="1"/>
    <col min="14542" max="14542" width="10.42578125" style="1" customWidth="1"/>
    <col min="14543" max="14543" width="6.5703125" style="1" customWidth="1"/>
    <col min="14544" max="14544" width="0" style="1" hidden="1" customWidth="1"/>
    <col min="14545" max="14546" width="7" style="1" customWidth="1"/>
    <col min="14547" max="14547" width="10.7109375" style="1" customWidth="1"/>
    <col min="14548" max="14548" width="5.85546875" style="1" customWidth="1"/>
    <col min="14549" max="14549" width="0" style="1" hidden="1" customWidth="1"/>
    <col min="14550" max="14550" width="6.42578125" style="1" customWidth="1"/>
    <col min="14551" max="14551" width="7.140625" style="1" customWidth="1"/>
    <col min="14552" max="14552" width="10.28515625" style="1" customWidth="1"/>
    <col min="14553" max="14553" width="5.5703125" style="1" customWidth="1"/>
    <col min="14554" max="14554" width="0" style="1" hidden="1" customWidth="1"/>
    <col min="14555" max="14555" width="6.42578125" style="1" customWidth="1"/>
    <col min="14556" max="14556" width="6.7109375" style="1" customWidth="1"/>
    <col min="14557" max="14557" width="10.28515625" style="1" customWidth="1"/>
    <col min="14558" max="14558" width="5.85546875" style="1" customWidth="1"/>
    <col min="14559" max="14559" width="0" style="1" hidden="1" customWidth="1"/>
    <col min="14560" max="14560" width="6.42578125" style="1" customWidth="1"/>
    <col min="14561" max="14561" width="6.7109375" style="1" customWidth="1"/>
    <col min="14562" max="14562" width="10.5703125" style="1" customWidth="1"/>
    <col min="14563" max="14563" width="6.140625" style="1" customWidth="1"/>
    <col min="14564" max="14564" width="0" style="1" hidden="1" customWidth="1"/>
    <col min="14565" max="14565" width="6" style="1" customWidth="1"/>
    <col min="14566" max="14566" width="7" style="1" customWidth="1"/>
    <col min="14567" max="14567" width="10.28515625" style="1" customWidth="1"/>
    <col min="14568" max="14568" width="6.5703125" style="1" customWidth="1"/>
    <col min="14569" max="14569" width="9.140625" style="1"/>
    <col min="14570" max="14570" width="11" style="1" bestFit="1" customWidth="1"/>
    <col min="14571" max="14757" width="9.140625" style="1"/>
    <col min="14758" max="14758" width="6.140625" style="1" customWidth="1"/>
    <col min="14759" max="14759" width="27.85546875" style="1" customWidth="1"/>
    <col min="14760" max="14761" width="0" style="1" hidden="1" customWidth="1"/>
    <col min="14762" max="14762" width="7.140625" style="1" customWidth="1"/>
    <col min="14763" max="14763" width="6" style="1" customWidth="1"/>
    <col min="14764" max="14764" width="10.5703125" style="1" customWidth="1"/>
    <col min="14765" max="14765" width="4.85546875" style="1" customWidth="1"/>
    <col min="14766" max="14769" width="0" style="1" hidden="1" customWidth="1"/>
    <col min="14770" max="14770" width="6.5703125" style="1" customWidth="1"/>
    <col min="14771" max="14771" width="6.140625" style="1" customWidth="1"/>
    <col min="14772" max="14772" width="10.5703125" style="1" customWidth="1"/>
    <col min="14773" max="14773" width="4.85546875" style="1" customWidth="1"/>
    <col min="14774" max="14775" width="0" style="1" hidden="1" customWidth="1"/>
    <col min="14776" max="14776" width="7.28515625" style="1" customWidth="1"/>
    <col min="14777" max="14777" width="9.42578125" style="1" bestFit="1" customWidth="1"/>
    <col min="14778" max="14778" width="10.42578125" style="1" customWidth="1"/>
    <col min="14779" max="14779" width="5.5703125" style="1" customWidth="1"/>
    <col min="14780" max="14780" width="0" style="1" hidden="1" customWidth="1"/>
    <col min="14781" max="14781" width="7.28515625" style="1" customWidth="1"/>
    <col min="14782" max="14782" width="6" style="1" customWidth="1"/>
    <col min="14783" max="14783" width="10.7109375" style="1" customWidth="1"/>
    <col min="14784" max="14784" width="5.5703125" style="1" customWidth="1"/>
    <col min="14785" max="14785" width="0" style="1" hidden="1" customWidth="1"/>
    <col min="14786" max="14786" width="7.28515625" style="1" customWidth="1"/>
    <col min="14787" max="14787" width="6.7109375" style="1" customWidth="1"/>
    <col min="14788" max="14788" width="10.7109375" style="1" customWidth="1"/>
    <col min="14789" max="14789" width="5.5703125" style="1" customWidth="1"/>
    <col min="14790" max="14790" width="0" style="1" hidden="1" customWidth="1"/>
    <col min="14791" max="14791" width="6.7109375" style="1" customWidth="1"/>
    <col min="14792" max="14792" width="6.42578125" style="1" customWidth="1"/>
    <col min="14793" max="14793" width="12.5703125" style="1" customWidth="1"/>
    <col min="14794" max="14794" width="6.140625" style="1" customWidth="1"/>
    <col min="14795" max="14795" width="0" style="1" hidden="1" customWidth="1"/>
    <col min="14796" max="14796" width="6.42578125" style="1" customWidth="1"/>
    <col min="14797" max="14797" width="6.28515625" style="1" customWidth="1"/>
    <col min="14798" max="14798" width="10.42578125" style="1" customWidth="1"/>
    <col min="14799" max="14799" width="6.5703125" style="1" customWidth="1"/>
    <col min="14800" max="14800" width="0" style="1" hidden="1" customWidth="1"/>
    <col min="14801" max="14802" width="7" style="1" customWidth="1"/>
    <col min="14803" max="14803" width="10.7109375" style="1" customWidth="1"/>
    <col min="14804" max="14804" width="5.85546875" style="1" customWidth="1"/>
    <col min="14805" max="14805" width="0" style="1" hidden="1" customWidth="1"/>
    <col min="14806" max="14806" width="6.42578125" style="1" customWidth="1"/>
    <col min="14807" max="14807" width="7.140625" style="1" customWidth="1"/>
    <col min="14808" max="14808" width="10.28515625" style="1" customWidth="1"/>
    <col min="14809" max="14809" width="5.5703125" style="1" customWidth="1"/>
    <col min="14810" max="14810" width="0" style="1" hidden="1" customWidth="1"/>
    <col min="14811" max="14811" width="6.42578125" style="1" customWidth="1"/>
    <col min="14812" max="14812" width="6.7109375" style="1" customWidth="1"/>
    <col min="14813" max="14813" width="10.28515625" style="1" customWidth="1"/>
    <col min="14814" max="14814" width="5.85546875" style="1" customWidth="1"/>
    <col min="14815" max="14815" width="0" style="1" hidden="1" customWidth="1"/>
    <col min="14816" max="14816" width="6.42578125" style="1" customWidth="1"/>
    <col min="14817" max="14817" width="6.7109375" style="1" customWidth="1"/>
    <col min="14818" max="14818" width="10.5703125" style="1" customWidth="1"/>
    <col min="14819" max="14819" width="6.140625" style="1" customWidth="1"/>
    <col min="14820" max="14820" width="0" style="1" hidden="1" customWidth="1"/>
    <col min="14821" max="14821" width="6" style="1" customWidth="1"/>
    <col min="14822" max="14822" width="7" style="1" customWidth="1"/>
    <col min="14823" max="14823" width="10.28515625" style="1" customWidth="1"/>
    <col min="14824" max="14824" width="6.5703125" style="1" customWidth="1"/>
    <col min="14825" max="14825" width="9.140625" style="1"/>
    <col min="14826" max="14826" width="11" style="1" bestFit="1" customWidth="1"/>
    <col min="14827" max="15013" width="9.140625" style="1"/>
    <col min="15014" max="15014" width="6.140625" style="1" customWidth="1"/>
    <col min="15015" max="15015" width="27.85546875" style="1" customWidth="1"/>
    <col min="15016" max="15017" width="0" style="1" hidden="1" customWidth="1"/>
    <col min="15018" max="15018" width="7.140625" style="1" customWidth="1"/>
    <col min="15019" max="15019" width="6" style="1" customWidth="1"/>
    <col min="15020" max="15020" width="10.5703125" style="1" customWidth="1"/>
    <col min="15021" max="15021" width="4.85546875" style="1" customWidth="1"/>
    <col min="15022" max="15025" width="0" style="1" hidden="1" customWidth="1"/>
    <col min="15026" max="15026" width="6.5703125" style="1" customWidth="1"/>
    <col min="15027" max="15027" width="6.140625" style="1" customWidth="1"/>
    <col min="15028" max="15028" width="10.5703125" style="1" customWidth="1"/>
    <col min="15029" max="15029" width="4.85546875" style="1" customWidth="1"/>
    <col min="15030" max="15031" width="0" style="1" hidden="1" customWidth="1"/>
    <col min="15032" max="15032" width="7.28515625" style="1" customWidth="1"/>
    <col min="15033" max="15033" width="9.42578125" style="1" bestFit="1" customWidth="1"/>
    <col min="15034" max="15034" width="10.42578125" style="1" customWidth="1"/>
    <col min="15035" max="15035" width="5.5703125" style="1" customWidth="1"/>
    <col min="15036" max="15036" width="0" style="1" hidden="1" customWidth="1"/>
    <col min="15037" max="15037" width="7.28515625" style="1" customWidth="1"/>
    <col min="15038" max="15038" width="6" style="1" customWidth="1"/>
    <col min="15039" max="15039" width="10.7109375" style="1" customWidth="1"/>
    <col min="15040" max="15040" width="5.5703125" style="1" customWidth="1"/>
    <col min="15041" max="15041" width="0" style="1" hidden="1" customWidth="1"/>
    <col min="15042" max="15042" width="7.28515625" style="1" customWidth="1"/>
    <col min="15043" max="15043" width="6.7109375" style="1" customWidth="1"/>
    <col min="15044" max="15044" width="10.7109375" style="1" customWidth="1"/>
    <col min="15045" max="15045" width="5.5703125" style="1" customWidth="1"/>
    <col min="15046" max="15046" width="0" style="1" hidden="1" customWidth="1"/>
    <col min="15047" max="15047" width="6.7109375" style="1" customWidth="1"/>
    <col min="15048" max="15048" width="6.42578125" style="1" customWidth="1"/>
    <col min="15049" max="15049" width="12.5703125" style="1" customWidth="1"/>
    <col min="15050" max="15050" width="6.140625" style="1" customWidth="1"/>
    <col min="15051" max="15051" width="0" style="1" hidden="1" customWidth="1"/>
    <col min="15052" max="15052" width="6.42578125" style="1" customWidth="1"/>
    <col min="15053" max="15053" width="6.28515625" style="1" customWidth="1"/>
    <col min="15054" max="15054" width="10.42578125" style="1" customWidth="1"/>
    <col min="15055" max="15055" width="6.5703125" style="1" customWidth="1"/>
    <col min="15056" max="15056" width="0" style="1" hidden="1" customWidth="1"/>
    <col min="15057" max="15058" width="7" style="1" customWidth="1"/>
    <col min="15059" max="15059" width="10.7109375" style="1" customWidth="1"/>
    <col min="15060" max="15060" width="5.85546875" style="1" customWidth="1"/>
    <col min="15061" max="15061" width="0" style="1" hidden="1" customWidth="1"/>
    <col min="15062" max="15062" width="6.42578125" style="1" customWidth="1"/>
    <col min="15063" max="15063" width="7.140625" style="1" customWidth="1"/>
    <col min="15064" max="15064" width="10.28515625" style="1" customWidth="1"/>
    <col min="15065" max="15065" width="5.5703125" style="1" customWidth="1"/>
    <col min="15066" max="15066" width="0" style="1" hidden="1" customWidth="1"/>
    <col min="15067" max="15067" width="6.42578125" style="1" customWidth="1"/>
    <col min="15068" max="15068" width="6.7109375" style="1" customWidth="1"/>
    <col min="15069" max="15069" width="10.28515625" style="1" customWidth="1"/>
    <col min="15070" max="15070" width="5.85546875" style="1" customWidth="1"/>
    <col min="15071" max="15071" width="0" style="1" hidden="1" customWidth="1"/>
    <col min="15072" max="15072" width="6.42578125" style="1" customWidth="1"/>
    <col min="15073" max="15073" width="6.7109375" style="1" customWidth="1"/>
    <col min="15074" max="15074" width="10.5703125" style="1" customWidth="1"/>
    <col min="15075" max="15075" width="6.140625" style="1" customWidth="1"/>
    <col min="15076" max="15076" width="0" style="1" hidden="1" customWidth="1"/>
    <col min="15077" max="15077" width="6" style="1" customWidth="1"/>
    <col min="15078" max="15078" width="7" style="1" customWidth="1"/>
    <col min="15079" max="15079" width="10.28515625" style="1" customWidth="1"/>
    <col min="15080" max="15080" width="6.5703125" style="1" customWidth="1"/>
    <col min="15081" max="15081" width="9.140625" style="1"/>
    <col min="15082" max="15082" width="11" style="1" bestFit="1" customWidth="1"/>
    <col min="15083" max="15269" width="9.140625" style="1"/>
    <col min="15270" max="15270" width="6.140625" style="1" customWidth="1"/>
    <col min="15271" max="15271" width="27.85546875" style="1" customWidth="1"/>
    <col min="15272" max="15273" width="0" style="1" hidden="1" customWidth="1"/>
    <col min="15274" max="15274" width="7.140625" style="1" customWidth="1"/>
    <col min="15275" max="15275" width="6" style="1" customWidth="1"/>
    <col min="15276" max="15276" width="10.5703125" style="1" customWidth="1"/>
    <col min="15277" max="15277" width="4.85546875" style="1" customWidth="1"/>
    <col min="15278" max="15281" width="0" style="1" hidden="1" customWidth="1"/>
    <col min="15282" max="15282" width="6.5703125" style="1" customWidth="1"/>
    <col min="15283" max="15283" width="6.140625" style="1" customWidth="1"/>
    <col min="15284" max="15284" width="10.5703125" style="1" customWidth="1"/>
    <col min="15285" max="15285" width="4.85546875" style="1" customWidth="1"/>
    <col min="15286" max="15287" width="0" style="1" hidden="1" customWidth="1"/>
    <col min="15288" max="15288" width="7.28515625" style="1" customWidth="1"/>
    <col min="15289" max="15289" width="9.42578125" style="1" bestFit="1" customWidth="1"/>
    <col min="15290" max="15290" width="10.42578125" style="1" customWidth="1"/>
    <col min="15291" max="15291" width="5.5703125" style="1" customWidth="1"/>
    <col min="15292" max="15292" width="0" style="1" hidden="1" customWidth="1"/>
    <col min="15293" max="15293" width="7.28515625" style="1" customWidth="1"/>
    <col min="15294" max="15294" width="6" style="1" customWidth="1"/>
    <col min="15295" max="15295" width="10.7109375" style="1" customWidth="1"/>
    <col min="15296" max="15296" width="5.5703125" style="1" customWidth="1"/>
    <col min="15297" max="15297" width="0" style="1" hidden="1" customWidth="1"/>
    <col min="15298" max="15298" width="7.28515625" style="1" customWidth="1"/>
    <col min="15299" max="15299" width="6.7109375" style="1" customWidth="1"/>
    <col min="15300" max="15300" width="10.7109375" style="1" customWidth="1"/>
    <col min="15301" max="15301" width="5.5703125" style="1" customWidth="1"/>
    <col min="15302" max="15302" width="0" style="1" hidden="1" customWidth="1"/>
    <col min="15303" max="15303" width="6.7109375" style="1" customWidth="1"/>
    <col min="15304" max="15304" width="6.42578125" style="1" customWidth="1"/>
    <col min="15305" max="15305" width="12.5703125" style="1" customWidth="1"/>
    <col min="15306" max="15306" width="6.140625" style="1" customWidth="1"/>
    <col min="15307" max="15307" width="0" style="1" hidden="1" customWidth="1"/>
    <col min="15308" max="15308" width="6.42578125" style="1" customWidth="1"/>
    <col min="15309" max="15309" width="6.28515625" style="1" customWidth="1"/>
    <col min="15310" max="15310" width="10.42578125" style="1" customWidth="1"/>
    <col min="15311" max="15311" width="6.5703125" style="1" customWidth="1"/>
    <col min="15312" max="15312" width="0" style="1" hidden="1" customWidth="1"/>
    <col min="15313" max="15314" width="7" style="1" customWidth="1"/>
    <col min="15315" max="15315" width="10.7109375" style="1" customWidth="1"/>
    <col min="15316" max="15316" width="5.85546875" style="1" customWidth="1"/>
    <col min="15317" max="15317" width="0" style="1" hidden="1" customWidth="1"/>
    <col min="15318" max="15318" width="6.42578125" style="1" customWidth="1"/>
    <col min="15319" max="15319" width="7.140625" style="1" customWidth="1"/>
    <col min="15320" max="15320" width="10.28515625" style="1" customWidth="1"/>
    <col min="15321" max="15321" width="5.5703125" style="1" customWidth="1"/>
    <col min="15322" max="15322" width="0" style="1" hidden="1" customWidth="1"/>
    <col min="15323" max="15323" width="6.42578125" style="1" customWidth="1"/>
    <col min="15324" max="15324" width="6.7109375" style="1" customWidth="1"/>
    <col min="15325" max="15325" width="10.28515625" style="1" customWidth="1"/>
    <col min="15326" max="15326" width="5.85546875" style="1" customWidth="1"/>
    <col min="15327" max="15327" width="0" style="1" hidden="1" customWidth="1"/>
    <col min="15328" max="15328" width="6.42578125" style="1" customWidth="1"/>
    <col min="15329" max="15329" width="6.7109375" style="1" customWidth="1"/>
    <col min="15330" max="15330" width="10.5703125" style="1" customWidth="1"/>
    <col min="15331" max="15331" width="6.140625" style="1" customWidth="1"/>
    <col min="15332" max="15332" width="0" style="1" hidden="1" customWidth="1"/>
    <col min="15333" max="15333" width="6" style="1" customWidth="1"/>
    <col min="15334" max="15334" width="7" style="1" customWidth="1"/>
    <col min="15335" max="15335" width="10.28515625" style="1" customWidth="1"/>
    <col min="15336" max="15336" width="6.5703125" style="1" customWidth="1"/>
    <col min="15337" max="15337" width="9.140625" style="1"/>
    <col min="15338" max="15338" width="11" style="1" bestFit="1" customWidth="1"/>
    <col min="15339" max="15525" width="9.140625" style="1"/>
    <col min="15526" max="15526" width="6.140625" style="1" customWidth="1"/>
    <col min="15527" max="15527" width="27.85546875" style="1" customWidth="1"/>
    <col min="15528" max="15529" width="0" style="1" hidden="1" customWidth="1"/>
    <col min="15530" max="15530" width="7.140625" style="1" customWidth="1"/>
    <col min="15531" max="15531" width="6" style="1" customWidth="1"/>
    <col min="15532" max="15532" width="10.5703125" style="1" customWidth="1"/>
    <col min="15533" max="15533" width="4.85546875" style="1" customWidth="1"/>
    <col min="15534" max="15537" width="0" style="1" hidden="1" customWidth="1"/>
    <col min="15538" max="15538" width="6.5703125" style="1" customWidth="1"/>
    <col min="15539" max="15539" width="6.140625" style="1" customWidth="1"/>
    <col min="15540" max="15540" width="10.5703125" style="1" customWidth="1"/>
    <col min="15541" max="15541" width="4.85546875" style="1" customWidth="1"/>
    <col min="15542" max="15543" width="0" style="1" hidden="1" customWidth="1"/>
    <col min="15544" max="15544" width="7.28515625" style="1" customWidth="1"/>
    <col min="15545" max="15545" width="9.42578125" style="1" bestFit="1" customWidth="1"/>
    <col min="15546" max="15546" width="10.42578125" style="1" customWidth="1"/>
    <col min="15547" max="15547" width="5.5703125" style="1" customWidth="1"/>
    <col min="15548" max="15548" width="0" style="1" hidden="1" customWidth="1"/>
    <col min="15549" max="15549" width="7.28515625" style="1" customWidth="1"/>
    <col min="15550" max="15550" width="6" style="1" customWidth="1"/>
    <col min="15551" max="15551" width="10.7109375" style="1" customWidth="1"/>
    <col min="15552" max="15552" width="5.5703125" style="1" customWidth="1"/>
    <col min="15553" max="15553" width="0" style="1" hidden="1" customWidth="1"/>
    <col min="15554" max="15554" width="7.28515625" style="1" customWidth="1"/>
    <col min="15555" max="15555" width="6.7109375" style="1" customWidth="1"/>
    <col min="15556" max="15556" width="10.7109375" style="1" customWidth="1"/>
    <col min="15557" max="15557" width="5.5703125" style="1" customWidth="1"/>
    <col min="15558" max="15558" width="0" style="1" hidden="1" customWidth="1"/>
    <col min="15559" max="15559" width="6.7109375" style="1" customWidth="1"/>
    <col min="15560" max="15560" width="6.42578125" style="1" customWidth="1"/>
    <col min="15561" max="15561" width="12.5703125" style="1" customWidth="1"/>
    <col min="15562" max="15562" width="6.140625" style="1" customWidth="1"/>
    <col min="15563" max="15563" width="0" style="1" hidden="1" customWidth="1"/>
    <col min="15564" max="15564" width="6.42578125" style="1" customWidth="1"/>
    <col min="15565" max="15565" width="6.28515625" style="1" customWidth="1"/>
    <col min="15566" max="15566" width="10.42578125" style="1" customWidth="1"/>
    <col min="15567" max="15567" width="6.5703125" style="1" customWidth="1"/>
    <col min="15568" max="15568" width="0" style="1" hidden="1" customWidth="1"/>
    <col min="15569" max="15570" width="7" style="1" customWidth="1"/>
    <col min="15571" max="15571" width="10.7109375" style="1" customWidth="1"/>
    <col min="15572" max="15572" width="5.85546875" style="1" customWidth="1"/>
    <col min="15573" max="15573" width="0" style="1" hidden="1" customWidth="1"/>
    <col min="15574" max="15574" width="6.42578125" style="1" customWidth="1"/>
    <col min="15575" max="15575" width="7.140625" style="1" customWidth="1"/>
    <col min="15576" max="15576" width="10.28515625" style="1" customWidth="1"/>
    <col min="15577" max="15577" width="5.5703125" style="1" customWidth="1"/>
    <col min="15578" max="15578" width="0" style="1" hidden="1" customWidth="1"/>
    <col min="15579" max="15579" width="6.42578125" style="1" customWidth="1"/>
    <col min="15580" max="15580" width="6.7109375" style="1" customWidth="1"/>
    <col min="15581" max="15581" width="10.28515625" style="1" customWidth="1"/>
    <col min="15582" max="15582" width="5.85546875" style="1" customWidth="1"/>
    <col min="15583" max="15583" width="0" style="1" hidden="1" customWidth="1"/>
    <col min="15584" max="15584" width="6.42578125" style="1" customWidth="1"/>
    <col min="15585" max="15585" width="6.7109375" style="1" customWidth="1"/>
    <col min="15586" max="15586" width="10.5703125" style="1" customWidth="1"/>
    <col min="15587" max="15587" width="6.140625" style="1" customWidth="1"/>
    <col min="15588" max="15588" width="0" style="1" hidden="1" customWidth="1"/>
    <col min="15589" max="15589" width="6" style="1" customWidth="1"/>
    <col min="15590" max="15590" width="7" style="1" customWidth="1"/>
    <col min="15591" max="15591" width="10.28515625" style="1" customWidth="1"/>
    <col min="15592" max="15592" width="6.5703125" style="1" customWidth="1"/>
    <col min="15593" max="15593" width="9.140625" style="1"/>
    <col min="15594" max="15594" width="11" style="1" bestFit="1" customWidth="1"/>
    <col min="15595" max="15781" width="9.140625" style="1"/>
    <col min="15782" max="15782" width="6.140625" style="1" customWidth="1"/>
    <col min="15783" max="15783" width="27.85546875" style="1" customWidth="1"/>
    <col min="15784" max="15785" width="0" style="1" hidden="1" customWidth="1"/>
    <col min="15786" max="15786" width="7.140625" style="1" customWidth="1"/>
    <col min="15787" max="15787" width="6" style="1" customWidth="1"/>
    <col min="15788" max="15788" width="10.5703125" style="1" customWidth="1"/>
    <col min="15789" max="15789" width="4.85546875" style="1" customWidth="1"/>
    <col min="15790" max="15793" width="0" style="1" hidden="1" customWidth="1"/>
    <col min="15794" max="15794" width="6.5703125" style="1" customWidth="1"/>
    <col min="15795" max="15795" width="6.140625" style="1" customWidth="1"/>
    <col min="15796" max="15796" width="10.5703125" style="1" customWidth="1"/>
    <col min="15797" max="15797" width="4.85546875" style="1" customWidth="1"/>
    <col min="15798" max="15799" width="0" style="1" hidden="1" customWidth="1"/>
    <col min="15800" max="15800" width="7.28515625" style="1" customWidth="1"/>
    <col min="15801" max="15801" width="9.42578125" style="1" bestFit="1" customWidth="1"/>
    <col min="15802" max="15802" width="10.42578125" style="1" customWidth="1"/>
    <col min="15803" max="15803" width="5.5703125" style="1" customWidth="1"/>
    <col min="15804" max="15804" width="0" style="1" hidden="1" customWidth="1"/>
    <col min="15805" max="15805" width="7.28515625" style="1" customWidth="1"/>
    <col min="15806" max="15806" width="6" style="1" customWidth="1"/>
    <col min="15807" max="15807" width="10.7109375" style="1" customWidth="1"/>
    <col min="15808" max="15808" width="5.5703125" style="1" customWidth="1"/>
    <col min="15809" max="15809" width="0" style="1" hidden="1" customWidth="1"/>
    <col min="15810" max="15810" width="7.28515625" style="1" customWidth="1"/>
    <col min="15811" max="15811" width="6.7109375" style="1" customWidth="1"/>
    <col min="15812" max="15812" width="10.7109375" style="1" customWidth="1"/>
    <col min="15813" max="15813" width="5.5703125" style="1" customWidth="1"/>
    <col min="15814" max="15814" width="0" style="1" hidden="1" customWidth="1"/>
    <col min="15815" max="15815" width="6.7109375" style="1" customWidth="1"/>
    <col min="15816" max="15816" width="6.42578125" style="1" customWidth="1"/>
    <col min="15817" max="15817" width="12.5703125" style="1" customWidth="1"/>
    <col min="15818" max="15818" width="6.140625" style="1" customWidth="1"/>
    <col min="15819" max="15819" width="0" style="1" hidden="1" customWidth="1"/>
    <col min="15820" max="15820" width="6.42578125" style="1" customWidth="1"/>
    <col min="15821" max="15821" width="6.28515625" style="1" customWidth="1"/>
    <col min="15822" max="15822" width="10.42578125" style="1" customWidth="1"/>
    <col min="15823" max="15823" width="6.5703125" style="1" customWidth="1"/>
    <col min="15824" max="15824" width="0" style="1" hidden="1" customWidth="1"/>
    <col min="15825" max="15826" width="7" style="1" customWidth="1"/>
    <col min="15827" max="15827" width="10.7109375" style="1" customWidth="1"/>
    <col min="15828" max="15828" width="5.85546875" style="1" customWidth="1"/>
    <col min="15829" max="15829" width="0" style="1" hidden="1" customWidth="1"/>
    <col min="15830" max="15830" width="6.42578125" style="1" customWidth="1"/>
    <col min="15831" max="15831" width="7.140625" style="1" customWidth="1"/>
    <col min="15832" max="15832" width="10.28515625" style="1" customWidth="1"/>
    <col min="15833" max="15833" width="5.5703125" style="1" customWidth="1"/>
    <col min="15834" max="15834" width="0" style="1" hidden="1" customWidth="1"/>
    <col min="15835" max="15835" width="6.42578125" style="1" customWidth="1"/>
    <col min="15836" max="15836" width="6.7109375" style="1" customWidth="1"/>
    <col min="15837" max="15837" width="10.28515625" style="1" customWidth="1"/>
    <col min="15838" max="15838" width="5.85546875" style="1" customWidth="1"/>
    <col min="15839" max="15839" width="0" style="1" hidden="1" customWidth="1"/>
    <col min="15840" max="15840" width="6.42578125" style="1" customWidth="1"/>
    <col min="15841" max="15841" width="6.7109375" style="1" customWidth="1"/>
    <col min="15842" max="15842" width="10.5703125" style="1" customWidth="1"/>
    <col min="15843" max="15843" width="6.140625" style="1" customWidth="1"/>
    <col min="15844" max="15844" width="0" style="1" hidden="1" customWidth="1"/>
    <col min="15845" max="15845" width="6" style="1" customWidth="1"/>
    <col min="15846" max="15846" width="7" style="1" customWidth="1"/>
    <col min="15847" max="15847" width="10.28515625" style="1" customWidth="1"/>
    <col min="15848" max="15848" width="6.5703125" style="1" customWidth="1"/>
    <col min="15849" max="15849" width="9.140625" style="1"/>
    <col min="15850" max="15850" width="11" style="1" bestFit="1" customWidth="1"/>
    <col min="15851" max="16037" width="9.140625" style="1"/>
    <col min="16038" max="16038" width="6.140625" style="1" customWidth="1"/>
    <col min="16039" max="16039" width="27.85546875" style="1" customWidth="1"/>
    <col min="16040" max="16041" width="0" style="1" hidden="1" customWidth="1"/>
    <col min="16042" max="16042" width="7.140625" style="1" customWidth="1"/>
    <col min="16043" max="16043" width="6" style="1" customWidth="1"/>
    <col min="16044" max="16044" width="10.5703125" style="1" customWidth="1"/>
    <col min="16045" max="16045" width="4.85546875" style="1" customWidth="1"/>
    <col min="16046" max="16049" width="0" style="1" hidden="1" customWidth="1"/>
    <col min="16050" max="16050" width="6.5703125" style="1" customWidth="1"/>
    <col min="16051" max="16051" width="6.140625" style="1" customWidth="1"/>
    <col min="16052" max="16052" width="10.5703125" style="1" customWidth="1"/>
    <col min="16053" max="16053" width="4.85546875" style="1" customWidth="1"/>
    <col min="16054" max="16055" width="0" style="1" hidden="1" customWidth="1"/>
    <col min="16056" max="16056" width="7.28515625" style="1" customWidth="1"/>
    <col min="16057" max="16057" width="9.42578125" style="1" bestFit="1" customWidth="1"/>
    <col min="16058" max="16058" width="10.42578125" style="1" customWidth="1"/>
    <col min="16059" max="16059" width="5.5703125" style="1" customWidth="1"/>
    <col min="16060" max="16060" width="0" style="1" hidden="1" customWidth="1"/>
    <col min="16061" max="16061" width="7.28515625" style="1" customWidth="1"/>
    <col min="16062" max="16062" width="6" style="1" customWidth="1"/>
    <col min="16063" max="16063" width="10.7109375" style="1" customWidth="1"/>
    <col min="16064" max="16064" width="5.5703125" style="1" customWidth="1"/>
    <col min="16065" max="16065" width="0" style="1" hidden="1" customWidth="1"/>
    <col min="16066" max="16066" width="7.28515625" style="1" customWidth="1"/>
    <col min="16067" max="16067" width="6.7109375" style="1" customWidth="1"/>
    <col min="16068" max="16068" width="10.7109375" style="1" customWidth="1"/>
    <col min="16069" max="16069" width="5.5703125" style="1" customWidth="1"/>
    <col min="16070" max="16070" width="0" style="1" hidden="1" customWidth="1"/>
    <col min="16071" max="16071" width="6.7109375" style="1" customWidth="1"/>
    <col min="16072" max="16072" width="6.42578125" style="1" customWidth="1"/>
    <col min="16073" max="16073" width="12.5703125" style="1" customWidth="1"/>
    <col min="16074" max="16074" width="6.140625" style="1" customWidth="1"/>
    <col min="16075" max="16075" width="0" style="1" hidden="1" customWidth="1"/>
    <col min="16076" max="16076" width="6.42578125" style="1" customWidth="1"/>
    <col min="16077" max="16077" width="6.28515625" style="1" customWidth="1"/>
    <col min="16078" max="16078" width="10.42578125" style="1" customWidth="1"/>
    <col min="16079" max="16079" width="6.5703125" style="1" customWidth="1"/>
    <col min="16080" max="16080" width="0" style="1" hidden="1" customWidth="1"/>
    <col min="16081" max="16082" width="7" style="1" customWidth="1"/>
    <col min="16083" max="16083" width="10.7109375" style="1" customWidth="1"/>
    <col min="16084" max="16084" width="5.85546875" style="1" customWidth="1"/>
    <col min="16085" max="16085" width="0" style="1" hidden="1" customWidth="1"/>
    <col min="16086" max="16086" width="6.42578125" style="1" customWidth="1"/>
    <col min="16087" max="16087" width="7.140625" style="1" customWidth="1"/>
    <col min="16088" max="16088" width="10.28515625" style="1" customWidth="1"/>
    <col min="16089" max="16089" width="5.5703125" style="1" customWidth="1"/>
    <col min="16090" max="16090" width="0" style="1" hidden="1" customWidth="1"/>
    <col min="16091" max="16091" width="6.42578125" style="1" customWidth="1"/>
    <col min="16092" max="16092" width="6.7109375" style="1" customWidth="1"/>
    <col min="16093" max="16093" width="10.28515625" style="1" customWidth="1"/>
    <col min="16094" max="16094" width="5.85546875" style="1" customWidth="1"/>
    <col min="16095" max="16095" width="0" style="1" hidden="1" customWidth="1"/>
    <col min="16096" max="16096" width="6.42578125" style="1" customWidth="1"/>
    <col min="16097" max="16097" width="6.7109375" style="1" customWidth="1"/>
    <col min="16098" max="16098" width="10.5703125" style="1" customWidth="1"/>
    <col min="16099" max="16099" width="6.140625" style="1" customWidth="1"/>
    <col min="16100" max="16100" width="0" style="1" hidden="1" customWidth="1"/>
    <col min="16101" max="16101" width="6" style="1" customWidth="1"/>
    <col min="16102" max="16102" width="7" style="1" customWidth="1"/>
    <col min="16103" max="16103" width="10.28515625" style="1" customWidth="1"/>
    <col min="16104" max="16104" width="6.5703125" style="1" customWidth="1"/>
    <col min="16105" max="16105" width="9.140625" style="1"/>
    <col min="16106" max="16106" width="11" style="1" bestFit="1" customWidth="1"/>
    <col min="16107" max="16384" width="9.140625" style="1"/>
  </cols>
  <sheetData>
    <row r="1" spans="1:25" ht="12.75" thickBot="1" x14ac:dyDescent="0.3"/>
    <row r="2" spans="1:25" s="2" customFormat="1" ht="19.5" thickBot="1" x14ac:dyDescent="0.3">
      <c r="A2" s="22"/>
      <c r="C2" s="1"/>
      <c r="E2" s="95" t="s">
        <v>11</v>
      </c>
      <c r="F2" s="95"/>
      <c r="G2" s="95"/>
      <c r="H2" s="31">
        <f>'Meta Geral'!G5*$I$2</f>
        <v>1742020.1067784315</v>
      </c>
      <c r="I2" s="32">
        <v>0.52</v>
      </c>
      <c r="J2" s="34"/>
      <c r="K2" s="102" t="s">
        <v>13</v>
      </c>
      <c r="L2" s="102"/>
      <c r="M2" s="103"/>
      <c r="N2" s="12" t="s">
        <v>53</v>
      </c>
      <c r="O2" s="40" t="str">
        <f>IFERROR(VLOOKUP(N2,Dados!C:F,4,0)," ")</f>
        <v>% de Fat</v>
      </c>
      <c r="P2" s="58" t="str">
        <f>IFERROR(VLOOKUP(N2,Dados!C:D,2,0)," ")</f>
        <v>Positivação</v>
      </c>
      <c r="U2" s="79">
        <v>1742020.1067784315</v>
      </c>
      <c r="V2" s="92"/>
      <c r="X2" s="79">
        <v>1100471.31</v>
      </c>
    </row>
    <row r="3" spans="1:25" ht="11.25" customHeight="1" x14ac:dyDescent="0.25">
      <c r="A3" s="23"/>
      <c r="B3" s="23"/>
      <c r="C3" s="1"/>
      <c r="D3" s="13"/>
      <c r="E3" s="99" t="s">
        <v>15</v>
      </c>
      <c r="F3" s="99"/>
      <c r="G3" s="99"/>
      <c r="H3" s="99"/>
      <c r="I3" s="100"/>
      <c r="J3" s="35"/>
      <c r="K3" s="104" t="s">
        <v>24</v>
      </c>
      <c r="L3" s="104"/>
      <c r="M3" s="104"/>
      <c r="N3" s="104"/>
      <c r="O3" s="105"/>
      <c r="P3" s="59" t="s">
        <v>57</v>
      </c>
      <c r="X3" s="94">
        <f>70000/$X$2</f>
        <v>6.3609109446024534E-2</v>
      </c>
      <c r="Y3" s="71"/>
    </row>
    <row r="4" spans="1:25" ht="11.25" customHeight="1" thickBot="1" x14ac:dyDescent="0.3">
      <c r="A4" s="21"/>
      <c r="B4" s="22"/>
      <c r="C4" s="1"/>
      <c r="E4" s="10"/>
      <c r="F4" s="3" t="s">
        <v>0</v>
      </c>
      <c r="G4" s="4" t="s">
        <v>1</v>
      </c>
      <c r="H4" s="4" t="s">
        <v>2</v>
      </c>
      <c r="I4" s="33" t="s">
        <v>3</v>
      </c>
      <c r="J4" s="36"/>
      <c r="L4" s="9" t="s">
        <v>0</v>
      </c>
      <c r="M4" s="4" t="s">
        <v>1</v>
      </c>
      <c r="N4" s="4" t="s">
        <v>2</v>
      </c>
      <c r="O4" s="5" t="s">
        <v>3</v>
      </c>
    </row>
    <row r="5" spans="1:25" ht="12.75" thickBot="1" x14ac:dyDescent="0.3">
      <c r="A5" s="17" t="s">
        <v>4</v>
      </c>
      <c r="B5" s="18" t="s">
        <v>5</v>
      </c>
      <c r="C5" s="19" t="s">
        <v>19</v>
      </c>
      <c r="D5" s="6"/>
      <c r="E5" s="11"/>
      <c r="F5" s="24">
        <f>SUM(F6:F60)</f>
        <v>288758.08</v>
      </c>
      <c r="G5" s="25">
        <f>H5/F5</f>
        <v>6.0328012527941439</v>
      </c>
      <c r="H5" s="41">
        <f>SUM(H6:H60)</f>
        <v>1742020.1067784317</v>
      </c>
      <c r="I5" s="39">
        <f>IFERROR(SUM(I6:I60),"-")</f>
        <v>1</v>
      </c>
      <c r="J5" s="20"/>
      <c r="K5" s="72"/>
      <c r="L5" s="24">
        <f>SUM(L6:L60)</f>
        <v>0</v>
      </c>
      <c r="M5" s="25" t="e">
        <f>N5/L5</f>
        <v>#DIV/0!</v>
      </c>
      <c r="N5" s="41">
        <f>SUM(N6:N60)</f>
        <v>0</v>
      </c>
      <c r="O5" s="37">
        <f>SUM(O6:O60)</f>
        <v>0</v>
      </c>
      <c r="R5" s="50" t="s">
        <v>4</v>
      </c>
      <c r="S5" s="50" t="s">
        <v>53</v>
      </c>
      <c r="T5" s="50" t="s">
        <v>56</v>
      </c>
      <c r="U5" s="50" t="s">
        <v>58</v>
      </c>
      <c r="V5" s="50" t="s">
        <v>54</v>
      </c>
    </row>
    <row r="6" spans="1:25" ht="11.25" customHeight="1" x14ac:dyDescent="0.25">
      <c r="A6" s="42" t="s">
        <v>63</v>
      </c>
      <c r="B6" s="43" t="s">
        <v>64</v>
      </c>
      <c r="C6" s="16">
        <v>360</v>
      </c>
      <c r="D6" s="7"/>
      <c r="E6" s="8">
        <f t="shared" ref="E6" si="0">IFERROR(ROUNDUP(F6/$C6,0)*$C6,"0")</f>
        <v>51480</v>
      </c>
      <c r="F6" s="26">
        <f>'Meta Geral'!E6*$I$2</f>
        <v>51480</v>
      </c>
      <c r="G6" s="27">
        <f>'Meta Geral'!F6</f>
        <v>3.06</v>
      </c>
      <c r="H6" s="27">
        <f t="shared" ref="H6" si="1">F6*G6</f>
        <v>157528.79999999999</v>
      </c>
      <c r="I6" s="28">
        <f t="shared" ref="I6" si="2">IFERROR(H6/$H$5,"-")</f>
        <v>9.0428806985082724E-2</v>
      </c>
      <c r="J6" s="14"/>
      <c r="K6" s="8" t="str">
        <f t="shared" ref="K6" si="3">IFERROR(ROUNDUP(L6/C6,0)*C6,"0")</f>
        <v>0</v>
      </c>
      <c r="L6" s="61" t="str">
        <f t="shared" ref="L6" si="4">IFERROR((F6*$O$2),"-")</f>
        <v>-</v>
      </c>
      <c r="M6" s="27">
        <f t="shared" ref="M6" si="5">G6</f>
        <v>3.06</v>
      </c>
      <c r="N6" s="60" t="str">
        <f t="shared" ref="N6" si="6">IFERROR((L6*M6),"-")</f>
        <v>-</v>
      </c>
      <c r="O6" s="28" t="str">
        <f>IFERROR(N6/$N$5,"-")</f>
        <v>-</v>
      </c>
      <c r="R6" s="52">
        <v>217</v>
      </c>
      <c r="S6" s="52" t="s">
        <v>93</v>
      </c>
      <c r="T6" s="56">
        <v>0.17221385578000001</v>
      </c>
      <c r="U6" s="23">
        <f>T6*$H$2</f>
        <v>299999.99943460099</v>
      </c>
      <c r="V6" s="1">
        <v>10</v>
      </c>
      <c r="W6" s="70"/>
    </row>
    <row r="7" spans="1:25" ht="11.25" customHeight="1" x14ac:dyDescent="0.25">
      <c r="A7" s="42" t="s">
        <v>65</v>
      </c>
      <c r="B7" s="43" t="s">
        <v>66</v>
      </c>
      <c r="C7" s="16">
        <v>72</v>
      </c>
      <c r="D7" s="7"/>
      <c r="E7" s="8">
        <f t="shared" ref="E7:E60" si="7">IFERROR(ROUNDUP(F7/$C7,0)*$C7,"0")</f>
        <v>34344</v>
      </c>
      <c r="F7" s="26">
        <f>'Meta Geral'!E7*$I$2</f>
        <v>34295.040000000001</v>
      </c>
      <c r="G7" s="27">
        <f>'Meta Geral'!F7</f>
        <v>8.68</v>
      </c>
      <c r="H7" s="27">
        <f t="shared" ref="H7:H60" si="8">F7*G7</f>
        <v>297680.9472</v>
      </c>
      <c r="I7" s="28">
        <f t="shared" ref="I7:I60" si="9">IFERROR(H7/$H$5,"-")</f>
        <v>0.17088261268723814</v>
      </c>
      <c r="J7" s="14"/>
      <c r="K7" s="8" t="str">
        <f t="shared" ref="K7:K60" si="10">IFERROR(ROUNDUP(L7/C7,0)*C7,"0")</f>
        <v>0</v>
      </c>
      <c r="L7" s="61" t="str">
        <f t="shared" ref="L7:L60" si="11">IFERROR((F7*$O$2),"-")</f>
        <v>-</v>
      </c>
      <c r="M7" s="27">
        <f t="shared" ref="M7:M60" si="12">G7</f>
        <v>8.68</v>
      </c>
      <c r="N7" s="60" t="str">
        <f t="shared" ref="N7:N60" si="13">IFERROR((L7*M7),"-")</f>
        <v>-</v>
      </c>
      <c r="O7" s="28" t="str">
        <f t="shared" ref="O7:O60" si="14">IFERROR(N7/$N$5,"-")</f>
        <v>-</v>
      </c>
      <c r="R7" s="52">
        <v>248</v>
      </c>
      <c r="S7" s="52" t="s">
        <v>128</v>
      </c>
      <c r="T7" s="56">
        <v>3.7313002079999998E-2</v>
      </c>
      <c r="U7" s="23">
        <f t="shared" ref="U7:U14" si="15">T7*$H$2</f>
        <v>64999.999867625433</v>
      </c>
      <c r="V7" s="1">
        <v>3</v>
      </c>
      <c r="W7" s="70"/>
    </row>
    <row r="8" spans="1:25" ht="11.25" customHeight="1" x14ac:dyDescent="0.25">
      <c r="A8" s="42" t="s">
        <v>67</v>
      </c>
      <c r="B8" s="43" t="s">
        <v>68</v>
      </c>
      <c r="C8" s="16">
        <v>48</v>
      </c>
      <c r="D8" s="7"/>
      <c r="E8" s="8">
        <f t="shared" si="7"/>
        <v>45792</v>
      </c>
      <c r="F8" s="26">
        <f>'Meta Geral'!E8*$I$2</f>
        <v>45751.68</v>
      </c>
      <c r="G8" s="27">
        <f>'Meta Geral'!F8</f>
        <v>11.31</v>
      </c>
      <c r="H8" s="27">
        <f t="shared" si="8"/>
        <v>517451.50080000004</v>
      </c>
      <c r="I8" s="28">
        <f t="shared" si="9"/>
        <v>0.29704106099954158</v>
      </c>
      <c r="J8" s="14"/>
      <c r="K8" s="8" t="str">
        <f t="shared" si="10"/>
        <v>0</v>
      </c>
      <c r="L8" s="61" t="str">
        <f t="shared" si="11"/>
        <v>-</v>
      </c>
      <c r="M8" s="27">
        <f t="shared" si="12"/>
        <v>11.31</v>
      </c>
      <c r="N8" s="60" t="str">
        <f t="shared" si="13"/>
        <v>-</v>
      </c>
      <c r="O8" s="28" t="str">
        <f t="shared" si="14"/>
        <v>-</v>
      </c>
      <c r="R8" s="52">
        <v>224</v>
      </c>
      <c r="S8" s="52" t="s">
        <v>94</v>
      </c>
      <c r="T8" s="56">
        <v>2.0091616499999999E-2</v>
      </c>
      <c r="U8" s="23">
        <f t="shared" si="15"/>
        <v>34999.999920681294</v>
      </c>
      <c r="V8" s="1">
        <v>2</v>
      </c>
      <c r="W8" s="70"/>
    </row>
    <row r="9" spans="1:25" ht="11.25" customHeight="1" x14ac:dyDescent="0.25">
      <c r="A9" s="46" t="s">
        <v>18</v>
      </c>
      <c r="B9" s="43" t="s">
        <v>6</v>
      </c>
      <c r="C9" s="16">
        <v>48</v>
      </c>
      <c r="D9" s="7"/>
      <c r="E9" s="8">
        <f t="shared" si="7"/>
        <v>10416</v>
      </c>
      <c r="F9" s="26">
        <f>'Meta Geral'!E9*$I$2</f>
        <v>10400</v>
      </c>
      <c r="G9" s="27">
        <f>'Meta Geral'!F9</f>
        <v>9</v>
      </c>
      <c r="H9" s="27">
        <f t="shared" si="8"/>
        <v>93600</v>
      </c>
      <c r="I9" s="28">
        <f t="shared" si="9"/>
        <v>5.3730723104624317E-2</v>
      </c>
      <c r="J9" s="14"/>
      <c r="K9" s="8" t="str">
        <f t="shared" si="10"/>
        <v>0</v>
      </c>
      <c r="L9" s="61" t="str">
        <f t="shared" si="11"/>
        <v>-</v>
      </c>
      <c r="M9" s="27">
        <f t="shared" si="12"/>
        <v>9</v>
      </c>
      <c r="N9" s="60" t="str">
        <f t="shared" si="13"/>
        <v>-</v>
      </c>
      <c r="O9" s="28" t="str">
        <f t="shared" si="14"/>
        <v>-</v>
      </c>
      <c r="R9" s="52">
        <v>259</v>
      </c>
      <c r="S9" s="52" t="s">
        <v>131</v>
      </c>
      <c r="T9" s="56">
        <v>2.0091616499999999E-2</v>
      </c>
      <c r="U9" s="23">
        <f t="shared" si="15"/>
        <v>34999.999920681294</v>
      </c>
      <c r="V9" s="1">
        <v>3</v>
      </c>
      <c r="W9" s="70"/>
    </row>
    <row r="10" spans="1:25" ht="11.25" customHeight="1" x14ac:dyDescent="0.25">
      <c r="A10" s="47" t="s">
        <v>23</v>
      </c>
      <c r="B10" s="43" t="s">
        <v>25</v>
      </c>
      <c r="C10" s="16">
        <v>100</v>
      </c>
      <c r="D10" s="7"/>
      <c r="E10" s="8">
        <f t="shared" si="7"/>
        <v>29200</v>
      </c>
      <c r="F10" s="26">
        <f>'Meta Geral'!E10*$I$2</f>
        <v>29120</v>
      </c>
      <c r="G10" s="27">
        <f>'Meta Geral'!F10</f>
        <v>2.9</v>
      </c>
      <c r="H10" s="27">
        <f t="shared" si="8"/>
        <v>84448</v>
      </c>
      <c r="I10" s="28">
        <f t="shared" si="9"/>
        <v>4.8477052401061052E-2</v>
      </c>
      <c r="J10" s="14"/>
      <c r="K10" s="8" t="str">
        <f t="shared" si="10"/>
        <v>0</v>
      </c>
      <c r="L10" s="61" t="str">
        <f t="shared" si="11"/>
        <v>-</v>
      </c>
      <c r="M10" s="27">
        <f t="shared" si="12"/>
        <v>2.9</v>
      </c>
      <c r="N10" s="60" t="str">
        <f t="shared" si="13"/>
        <v>-</v>
      </c>
      <c r="O10" s="28" t="str">
        <f t="shared" si="14"/>
        <v>-</v>
      </c>
      <c r="R10" s="52">
        <v>200</v>
      </c>
      <c r="S10" s="52" t="s">
        <v>95</v>
      </c>
      <c r="T10" s="56">
        <v>4.3053463940000002E-2</v>
      </c>
      <c r="U10" s="23">
        <f t="shared" si="15"/>
        <v>74999.999849940155</v>
      </c>
      <c r="V10" s="1">
        <v>40</v>
      </c>
      <c r="W10" s="70"/>
    </row>
    <row r="11" spans="1:25" ht="11.25" customHeight="1" x14ac:dyDescent="0.25">
      <c r="A11" s="47" t="s">
        <v>29</v>
      </c>
      <c r="B11" s="43" t="s">
        <v>30</v>
      </c>
      <c r="C11" s="16">
        <v>100</v>
      </c>
      <c r="D11" s="7"/>
      <c r="E11" s="8">
        <f t="shared" si="7"/>
        <v>10400</v>
      </c>
      <c r="F11" s="26">
        <f>'Meta Geral'!E11*$I$2</f>
        <v>10400</v>
      </c>
      <c r="G11" s="27">
        <f>'Meta Geral'!F11</f>
        <v>2.9</v>
      </c>
      <c r="H11" s="27">
        <f t="shared" si="8"/>
        <v>30160</v>
      </c>
      <c r="I11" s="28">
        <f t="shared" si="9"/>
        <v>1.7313233000378948E-2</v>
      </c>
      <c r="J11" s="14"/>
      <c r="K11" s="8" t="str">
        <f t="shared" si="10"/>
        <v>0</v>
      </c>
      <c r="L11" s="61" t="str">
        <f t="shared" si="11"/>
        <v>-</v>
      </c>
      <c r="M11" s="27">
        <f t="shared" si="12"/>
        <v>2.9</v>
      </c>
      <c r="N11" s="60" t="str">
        <f t="shared" si="13"/>
        <v>-</v>
      </c>
      <c r="O11" s="28" t="str">
        <f t="shared" si="14"/>
        <v>-</v>
      </c>
      <c r="R11" s="54" t="s">
        <v>55</v>
      </c>
      <c r="S11" s="52" t="s">
        <v>96</v>
      </c>
      <c r="T11" s="56">
        <v>8.036646603E-2</v>
      </c>
      <c r="U11" s="23">
        <f t="shared" si="15"/>
        <v>139999.99973498579</v>
      </c>
      <c r="V11" s="1">
        <v>1</v>
      </c>
      <c r="W11" s="70"/>
    </row>
    <row r="12" spans="1:25" x14ac:dyDescent="0.15">
      <c r="A12" s="42" t="s">
        <v>124</v>
      </c>
      <c r="B12" s="45" t="s">
        <v>125</v>
      </c>
      <c r="C12" s="16">
        <v>36</v>
      </c>
      <c r="E12" s="8">
        <f t="shared" si="7"/>
        <v>648</v>
      </c>
      <c r="F12" s="26">
        <f>'Meta Geral'!E12*$I$2</f>
        <v>636.48</v>
      </c>
      <c r="G12" s="27">
        <f>'Meta Geral'!F12</f>
        <v>7.2</v>
      </c>
      <c r="H12" s="27">
        <f t="shared" si="8"/>
        <v>4582.6559999999999</v>
      </c>
      <c r="I12" s="28">
        <f t="shared" si="9"/>
        <v>2.6306562032024066E-3</v>
      </c>
      <c r="J12" s="14"/>
      <c r="K12" s="8" t="str">
        <f t="shared" si="10"/>
        <v>0</v>
      </c>
      <c r="L12" s="61" t="str">
        <f t="shared" si="11"/>
        <v>-</v>
      </c>
      <c r="M12" s="27">
        <f t="shared" si="12"/>
        <v>7.2</v>
      </c>
      <c r="N12" s="60" t="str">
        <f t="shared" si="13"/>
        <v>-</v>
      </c>
      <c r="O12" s="28" t="str">
        <f t="shared" si="14"/>
        <v>-</v>
      </c>
      <c r="R12" s="52">
        <v>237</v>
      </c>
      <c r="S12" s="52" t="s">
        <v>97</v>
      </c>
      <c r="T12" s="56">
        <v>0.20665662694</v>
      </c>
      <c r="U12" s="23">
        <f t="shared" si="15"/>
        <v>359999.9993284893</v>
      </c>
      <c r="V12" s="1">
        <v>9</v>
      </c>
      <c r="W12" s="70"/>
    </row>
    <row r="13" spans="1:25" x14ac:dyDescent="0.25">
      <c r="A13" s="42" t="s">
        <v>33</v>
      </c>
      <c r="B13" s="43" t="s">
        <v>34</v>
      </c>
      <c r="C13" s="16">
        <v>360</v>
      </c>
      <c r="E13" s="8">
        <f t="shared" si="7"/>
        <v>2880</v>
      </c>
      <c r="F13" s="26">
        <f>'Meta Geral'!E13*$I$2</f>
        <v>2808</v>
      </c>
      <c r="G13" s="27">
        <f>'Meta Geral'!F13</f>
        <v>3.6248969781023996</v>
      </c>
      <c r="H13" s="27">
        <f t="shared" si="8"/>
        <v>10178.710714511539</v>
      </c>
      <c r="I13" s="28">
        <f t="shared" si="9"/>
        <v>5.8430500743962849E-3</v>
      </c>
      <c r="J13" s="14"/>
      <c r="K13" s="8" t="str">
        <f t="shared" si="10"/>
        <v>0</v>
      </c>
      <c r="L13" s="61" t="str">
        <f t="shared" si="11"/>
        <v>-</v>
      </c>
      <c r="M13" s="27">
        <f t="shared" si="12"/>
        <v>3.6248969781023996</v>
      </c>
      <c r="N13" s="60" t="str">
        <f t="shared" si="13"/>
        <v>-</v>
      </c>
      <c r="O13" s="28" t="str">
        <f t="shared" si="14"/>
        <v>-</v>
      </c>
      <c r="R13" s="52">
        <v>245</v>
      </c>
      <c r="S13" s="52" t="s">
        <v>129</v>
      </c>
      <c r="T13" s="56">
        <v>0.20091616507999999</v>
      </c>
      <c r="U13" s="23">
        <f t="shared" si="15"/>
        <v>349999.99934617453</v>
      </c>
      <c r="V13" s="1">
        <v>4</v>
      </c>
      <c r="W13" s="70"/>
    </row>
    <row r="14" spans="1:25" x14ac:dyDescent="0.25">
      <c r="A14" s="42" t="s">
        <v>59</v>
      </c>
      <c r="B14" s="43" t="s">
        <v>60</v>
      </c>
      <c r="C14" s="16">
        <v>30</v>
      </c>
      <c r="E14" s="8">
        <f t="shared" si="7"/>
        <v>180</v>
      </c>
      <c r="F14" s="26">
        <f>'Meta Geral'!E14*$I$2</f>
        <v>156</v>
      </c>
      <c r="G14" s="27">
        <f>'Meta Geral'!F14</f>
        <v>19.988849599487999</v>
      </c>
      <c r="H14" s="27">
        <f t="shared" si="8"/>
        <v>3118.2605375201279</v>
      </c>
      <c r="I14" s="28">
        <f t="shared" si="9"/>
        <v>1.7900255716834506E-3</v>
      </c>
      <c r="J14" s="14"/>
      <c r="K14" s="8" t="str">
        <f t="shared" si="10"/>
        <v>0</v>
      </c>
      <c r="L14" s="61" t="str">
        <f t="shared" si="11"/>
        <v>-</v>
      </c>
      <c r="M14" s="27">
        <f t="shared" si="12"/>
        <v>19.988849599487999</v>
      </c>
      <c r="N14" s="60" t="str">
        <f t="shared" si="13"/>
        <v>-</v>
      </c>
      <c r="O14" s="28" t="str">
        <f t="shared" si="14"/>
        <v>-</v>
      </c>
      <c r="R14" s="52">
        <v>240</v>
      </c>
      <c r="S14" s="52" t="s">
        <v>98</v>
      </c>
      <c r="T14" s="56">
        <v>8.036646603E-2</v>
      </c>
      <c r="U14" s="23">
        <f t="shared" si="15"/>
        <v>139999.99973498579</v>
      </c>
      <c r="V14" s="1">
        <v>3</v>
      </c>
      <c r="W14" s="70"/>
    </row>
    <row r="15" spans="1:25" ht="11.25" customHeight="1" x14ac:dyDescent="0.25">
      <c r="A15" s="42" t="s">
        <v>35</v>
      </c>
      <c r="B15" s="43" t="s">
        <v>36</v>
      </c>
      <c r="C15" s="16">
        <v>360</v>
      </c>
      <c r="D15" s="7"/>
      <c r="E15" s="8">
        <f t="shared" si="7"/>
        <v>2880</v>
      </c>
      <c r="F15" s="26">
        <f>'Meta Geral'!E15*$I$2</f>
        <v>2808</v>
      </c>
      <c r="G15" s="27">
        <f>'Meta Geral'!F15</f>
        <v>2.88</v>
      </c>
      <c r="H15" s="27">
        <f t="shared" si="8"/>
        <v>8087.04</v>
      </c>
      <c r="I15" s="28">
        <f t="shared" si="9"/>
        <v>4.6423344762395414E-3</v>
      </c>
      <c r="J15" s="14"/>
      <c r="K15" s="8" t="str">
        <f t="shared" si="10"/>
        <v>0</v>
      </c>
      <c r="L15" s="61" t="str">
        <f t="shared" si="11"/>
        <v>-</v>
      </c>
      <c r="M15" s="27">
        <f t="shared" si="12"/>
        <v>2.88</v>
      </c>
      <c r="N15" s="60" t="str">
        <f t="shared" si="13"/>
        <v>-</v>
      </c>
      <c r="O15" s="28" t="str">
        <f t="shared" si="14"/>
        <v>-</v>
      </c>
      <c r="R15" s="52">
        <v>252</v>
      </c>
      <c r="S15" s="52" t="s">
        <v>99</v>
      </c>
      <c r="T15" s="56">
        <v>2.0091616499999999E-2</v>
      </c>
      <c r="U15" s="23">
        <f>T15*$H$2</f>
        <v>34999.999920681294</v>
      </c>
      <c r="V15" s="1">
        <v>3</v>
      </c>
      <c r="W15" s="70"/>
    </row>
    <row r="16" spans="1:25" ht="11.25" customHeight="1" x14ac:dyDescent="0.15">
      <c r="A16" s="46" t="s">
        <v>51</v>
      </c>
      <c r="B16" s="48" t="s">
        <v>52</v>
      </c>
      <c r="C16" s="49">
        <v>120</v>
      </c>
      <c r="D16" s="7"/>
      <c r="E16" s="8">
        <f t="shared" si="7"/>
        <v>13080</v>
      </c>
      <c r="F16" s="26">
        <f>'Meta Geral'!E16*$I$2</f>
        <v>13000</v>
      </c>
      <c r="G16" s="27">
        <f>'Meta Geral'!F16</f>
        <v>6.5</v>
      </c>
      <c r="H16" s="27">
        <f t="shared" si="8"/>
        <v>84500</v>
      </c>
      <c r="I16" s="28">
        <f t="shared" si="9"/>
        <v>4.8506902802785842E-2</v>
      </c>
      <c r="J16" s="14"/>
      <c r="K16" s="8" t="str">
        <f t="shared" si="10"/>
        <v>0</v>
      </c>
      <c r="L16" s="61" t="str">
        <f t="shared" si="11"/>
        <v>-</v>
      </c>
      <c r="M16" s="27">
        <f t="shared" si="12"/>
        <v>6.5</v>
      </c>
      <c r="N16" s="60" t="str">
        <f t="shared" si="13"/>
        <v>-</v>
      </c>
      <c r="O16" s="28" t="str">
        <f t="shared" si="14"/>
        <v>-</v>
      </c>
      <c r="R16" s="52">
        <v>258</v>
      </c>
      <c r="S16" s="52" t="s">
        <v>127</v>
      </c>
      <c r="T16" s="56">
        <v>2.0091616499999999E-2</v>
      </c>
      <c r="U16" s="23">
        <f>T16*$H$2</f>
        <v>34999.999920681294</v>
      </c>
      <c r="V16" s="1">
        <v>2</v>
      </c>
      <c r="W16" s="70"/>
    </row>
    <row r="17" spans="1:23" ht="11.25" customHeight="1" x14ac:dyDescent="0.25">
      <c r="A17" s="46" t="s">
        <v>10</v>
      </c>
      <c r="B17" s="43" t="s">
        <v>21</v>
      </c>
      <c r="C17" s="16">
        <v>48</v>
      </c>
      <c r="D17" s="7"/>
      <c r="E17" s="8">
        <f t="shared" si="7"/>
        <v>528</v>
      </c>
      <c r="F17" s="26">
        <f>'Meta Geral'!E17*$I$2</f>
        <v>524.16</v>
      </c>
      <c r="G17" s="27">
        <f>'Meta Geral'!F17</f>
        <v>2.5</v>
      </c>
      <c r="H17" s="27">
        <f t="shared" si="8"/>
        <v>1310.3999999999999</v>
      </c>
      <c r="I17" s="28">
        <f t="shared" si="9"/>
        <v>7.5223012346474038E-4</v>
      </c>
      <c r="J17" s="14"/>
      <c r="K17" s="8" t="str">
        <f t="shared" si="10"/>
        <v>0</v>
      </c>
      <c r="L17" s="61" t="str">
        <f t="shared" si="11"/>
        <v>-</v>
      </c>
      <c r="M17" s="27">
        <f t="shared" si="12"/>
        <v>2.5</v>
      </c>
      <c r="N17" s="60" t="str">
        <f t="shared" si="13"/>
        <v>-</v>
      </c>
      <c r="O17" s="28" t="str">
        <f t="shared" si="14"/>
        <v>-</v>
      </c>
      <c r="R17" s="52">
        <v>254</v>
      </c>
      <c r="S17" s="1" t="s">
        <v>100</v>
      </c>
      <c r="T17" s="56">
        <v>2.0091616499999999E-2</v>
      </c>
      <c r="U17" s="23">
        <f>T17*$H$2</f>
        <v>34999.999920681294</v>
      </c>
      <c r="V17" s="1">
        <v>3</v>
      </c>
      <c r="W17" s="70"/>
    </row>
    <row r="18" spans="1:23" ht="11.25" customHeight="1" x14ac:dyDescent="0.25">
      <c r="A18" s="46" t="s">
        <v>108</v>
      </c>
      <c r="B18" s="43" t="s">
        <v>113</v>
      </c>
      <c r="C18" s="16">
        <v>48</v>
      </c>
      <c r="D18" s="7"/>
      <c r="E18" s="8">
        <f t="shared" si="7"/>
        <v>768</v>
      </c>
      <c r="F18" s="26">
        <f>'Meta Geral'!E18*$I$2</f>
        <v>748.80000000000007</v>
      </c>
      <c r="G18" s="27">
        <f>'Meta Geral'!F18</f>
        <v>4.1500000000000004</v>
      </c>
      <c r="H18" s="27">
        <f t="shared" si="8"/>
        <v>3107.5200000000004</v>
      </c>
      <c r="I18" s="28">
        <f t="shared" si="9"/>
        <v>1.7838600070735275E-3</v>
      </c>
      <c r="J18" s="14"/>
      <c r="K18" s="8" t="str">
        <f t="shared" si="10"/>
        <v>0</v>
      </c>
      <c r="L18" s="61" t="str">
        <f t="shared" si="11"/>
        <v>-</v>
      </c>
      <c r="M18" s="27">
        <f t="shared" si="12"/>
        <v>4.1500000000000004</v>
      </c>
      <c r="N18" s="60" t="str">
        <f t="shared" si="13"/>
        <v>-</v>
      </c>
      <c r="O18" s="28" t="str">
        <f t="shared" si="14"/>
        <v>-</v>
      </c>
      <c r="R18" s="52">
        <v>256</v>
      </c>
      <c r="S18" s="52" t="s">
        <v>123</v>
      </c>
      <c r="T18" s="56">
        <v>8.036646603E-2</v>
      </c>
      <c r="U18" s="23">
        <f>T18*$H$2</f>
        <v>139999.99973498579</v>
      </c>
      <c r="V18" s="1">
        <v>3</v>
      </c>
    </row>
    <row r="19" spans="1:23" ht="11.25" customHeight="1" x14ac:dyDescent="0.25">
      <c r="A19" s="46" t="s">
        <v>110</v>
      </c>
      <c r="B19" s="43" t="s">
        <v>114</v>
      </c>
      <c r="C19" s="16">
        <v>48</v>
      </c>
      <c r="D19" s="7"/>
      <c r="E19" s="8">
        <f t="shared" si="7"/>
        <v>768</v>
      </c>
      <c r="F19" s="26">
        <f>'Meta Geral'!E19*$I$2</f>
        <v>748.80000000000007</v>
      </c>
      <c r="G19" s="27">
        <f>'Meta Geral'!F19</f>
        <v>4.1500000000000004</v>
      </c>
      <c r="H19" s="27">
        <f t="shared" si="8"/>
        <v>3107.5200000000004</v>
      </c>
      <c r="I19" s="28">
        <f t="shared" si="9"/>
        <v>1.7838600070735275E-3</v>
      </c>
      <c r="J19" s="14"/>
      <c r="K19" s="8" t="str">
        <f t="shared" si="10"/>
        <v>0</v>
      </c>
      <c r="L19" s="61" t="str">
        <f t="shared" si="11"/>
        <v>-</v>
      </c>
      <c r="M19" s="27">
        <f t="shared" si="12"/>
        <v>4.1500000000000004</v>
      </c>
      <c r="N19" s="60" t="str">
        <f t="shared" si="13"/>
        <v>-</v>
      </c>
      <c r="O19" s="28" t="str">
        <f t="shared" si="14"/>
        <v>-</v>
      </c>
    </row>
    <row r="20" spans="1:23" ht="11.25" customHeight="1" x14ac:dyDescent="0.25">
      <c r="A20" s="42" t="s">
        <v>109</v>
      </c>
      <c r="B20" s="43" t="s">
        <v>115</v>
      </c>
      <c r="C20" s="16">
        <v>48</v>
      </c>
      <c r="D20" s="7"/>
      <c r="E20" s="8">
        <f t="shared" si="7"/>
        <v>768</v>
      </c>
      <c r="F20" s="26">
        <f>'Meta Geral'!E20*$I$2</f>
        <v>748.80000000000007</v>
      </c>
      <c r="G20" s="27">
        <f>'Meta Geral'!F20</f>
        <v>4.1500000000000004</v>
      </c>
      <c r="H20" s="27">
        <f t="shared" si="8"/>
        <v>3107.5200000000004</v>
      </c>
      <c r="I20" s="28">
        <f t="shared" si="9"/>
        <v>1.7838600070735275E-3</v>
      </c>
      <c r="J20" s="14"/>
      <c r="K20" s="8" t="str">
        <f t="shared" si="10"/>
        <v>0</v>
      </c>
      <c r="L20" s="61" t="str">
        <f t="shared" si="11"/>
        <v>-</v>
      </c>
      <c r="M20" s="27">
        <f t="shared" si="12"/>
        <v>4.1500000000000004</v>
      </c>
      <c r="N20" s="60" t="str">
        <f t="shared" si="13"/>
        <v>-</v>
      </c>
      <c r="O20" s="28" t="str">
        <f t="shared" si="14"/>
        <v>-</v>
      </c>
      <c r="R20" s="52"/>
      <c r="S20" s="52"/>
      <c r="T20" s="56"/>
      <c r="U20" s="23"/>
    </row>
    <row r="21" spans="1:23" ht="11.25" customHeight="1" x14ac:dyDescent="0.25">
      <c r="A21" s="42" t="s">
        <v>111</v>
      </c>
      <c r="B21" s="43" t="s">
        <v>116</v>
      </c>
      <c r="C21" s="16">
        <v>48</v>
      </c>
      <c r="D21" s="7"/>
      <c r="E21" s="8">
        <f t="shared" si="7"/>
        <v>912</v>
      </c>
      <c r="F21" s="26">
        <f>'Meta Geral'!E21*$I$2</f>
        <v>873.6</v>
      </c>
      <c r="G21" s="27">
        <f>'Meta Geral'!F21</f>
        <v>4.1500000000000004</v>
      </c>
      <c r="H21" s="27">
        <f t="shared" si="8"/>
        <v>3625.4400000000005</v>
      </c>
      <c r="I21" s="28">
        <f t="shared" si="9"/>
        <v>2.0811700082524489E-3</v>
      </c>
      <c r="J21" s="14"/>
      <c r="K21" s="8" t="str">
        <f t="shared" si="10"/>
        <v>0</v>
      </c>
      <c r="L21" s="61" t="str">
        <f t="shared" si="11"/>
        <v>-</v>
      </c>
      <c r="M21" s="27">
        <f t="shared" si="12"/>
        <v>4.1500000000000004</v>
      </c>
      <c r="N21" s="60" t="str">
        <f t="shared" si="13"/>
        <v>-</v>
      </c>
      <c r="O21" s="28" t="str">
        <f t="shared" si="14"/>
        <v>-</v>
      </c>
    </row>
    <row r="22" spans="1:23" ht="11.25" customHeight="1" x14ac:dyDescent="0.25">
      <c r="A22" s="46" t="s">
        <v>17</v>
      </c>
      <c r="B22" s="43" t="s">
        <v>22</v>
      </c>
      <c r="C22" s="16">
        <v>48</v>
      </c>
      <c r="D22" s="7"/>
      <c r="E22" s="8">
        <f t="shared" si="7"/>
        <v>528</v>
      </c>
      <c r="F22" s="26">
        <f>'Meta Geral'!E22*$I$2</f>
        <v>524.16</v>
      </c>
      <c r="G22" s="27">
        <f>'Meta Geral'!F22</f>
        <v>6.65</v>
      </c>
      <c r="H22" s="27">
        <f t="shared" si="8"/>
        <v>3485.6639999999998</v>
      </c>
      <c r="I22" s="28">
        <f t="shared" si="9"/>
        <v>2.0009321284162095E-3</v>
      </c>
      <c r="J22" s="14"/>
      <c r="K22" s="8" t="str">
        <f t="shared" si="10"/>
        <v>0</v>
      </c>
      <c r="L22" s="61" t="str">
        <f t="shared" si="11"/>
        <v>-</v>
      </c>
      <c r="M22" s="27">
        <f t="shared" si="12"/>
        <v>6.65</v>
      </c>
      <c r="N22" s="60" t="str">
        <f t="shared" si="13"/>
        <v>-</v>
      </c>
      <c r="O22" s="28" t="str">
        <f t="shared" si="14"/>
        <v>-</v>
      </c>
      <c r="T22" s="67">
        <f>SUM(T6:T20)</f>
        <v>1.00171059441</v>
      </c>
      <c r="U22" s="65">
        <f>SUM(U6:U20)</f>
        <v>1744999.9966351946</v>
      </c>
      <c r="V22" s="66">
        <f>SUM(V6:V20)</f>
        <v>86</v>
      </c>
    </row>
    <row r="23" spans="1:23" x14ac:dyDescent="0.25">
      <c r="A23" s="46" t="s">
        <v>8</v>
      </c>
      <c r="B23" s="43" t="s">
        <v>26</v>
      </c>
      <c r="C23" s="16">
        <v>48</v>
      </c>
      <c r="E23" s="8">
        <f t="shared" si="7"/>
        <v>528</v>
      </c>
      <c r="F23" s="26">
        <f>'Meta Geral'!E23*$I$2</f>
        <v>524.16</v>
      </c>
      <c r="G23" s="27">
        <f>'Meta Geral'!F23</f>
        <v>2.5</v>
      </c>
      <c r="H23" s="27">
        <f t="shared" si="8"/>
        <v>1310.3999999999999</v>
      </c>
      <c r="I23" s="28">
        <f t="shared" si="9"/>
        <v>7.5223012346474038E-4</v>
      </c>
      <c r="J23" s="14"/>
      <c r="K23" s="8" t="str">
        <f t="shared" si="10"/>
        <v>0</v>
      </c>
      <c r="L23" s="61" t="str">
        <f t="shared" si="11"/>
        <v>-</v>
      </c>
      <c r="M23" s="27">
        <f t="shared" si="12"/>
        <v>2.5</v>
      </c>
      <c r="N23" s="60" t="str">
        <f t="shared" si="13"/>
        <v>-</v>
      </c>
      <c r="O23" s="28" t="str">
        <f t="shared" si="14"/>
        <v>-</v>
      </c>
    </row>
    <row r="24" spans="1:23" ht="11.25" customHeight="1" x14ac:dyDescent="0.25">
      <c r="A24" s="42" t="s">
        <v>9</v>
      </c>
      <c r="B24" s="43" t="s">
        <v>20</v>
      </c>
      <c r="C24" s="16">
        <v>120</v>
      </c>
      <c r="D24" s="7"/>
      <c r="E24" s="8">
        <f t="shared" si="7"/>
        <v>1560</v>
      </c>
      <c r="F24" s="26">
        <f>'Meta Geral'!E24*$I$2</f>
        <v>1560</v>
      </c>
      <c r="G24" s="27">
        <f>'Meta Geral'!F24</f>
        <v>4.1989147200000003</v>
      </c>
      <c r="H24" s="27">
        <f t="shared" si="8"/>
        <v>6550.3069632000006</v>
      </c>
      <c r="I24" s="28">
        <f t="shared" si="9"/>
        <v>3.7601787360041863E-3</v>
      </c>
      <c r="J24" s="14"/>
      <c r="K24" s="8" t="str">
        <f t="shared" si="10"/>
        <v>0</v>
      </c>
      <c r="L24" s="61" t="str">
        <f t="shared" si="11"/>
        <v>-</v>
      </c>
      <c r="M24" s="27">
        <f t="shared" si="12"/>
        <v>4.1989147200000003</v>
      </c>
      <c r="N24" s="60" t="str">
        <f t="shared" si="13"/>
        <v>-</v>
      </c>
      <c r="O24" s="28" t="str">
        <f t="shared" si="14"/>
        <v>-</v>
      </c>
    </row>
    <row r="25" spans="1:23" ht="11.25" customHeight="1" x14ac:dyDescent="0.25">
      <c r="A25" s="46" t="s">
        <v>7</v>
      </c>
      <c r="B25" s="43" t="s">
        <v>27</v>
      </c>
      <c r="C25" s="16">
        <v>120</v>
      </c>
      <c r="D25" s="7"/>
      <c r="E25" s="8">
        <f t="shared" si="7"/>
        <v>1560</v>
      </c>
      <c r="F25" s="26">
        <f>'Meta Geral'!E25*$I$2</f>
        <v>1560</v>
      </c>
      <c r="G25" s="27">
        <f>'Meta Geral'!F25</f>
        <v>4.1989147200000003</v>
      </c>
      <c r="H25" s="27">
        <f t="shared" si="8"/>
        <v>6550.3069632000006</v>
      </c>
      <c r="I25" s="28">
        <f t="shared" si="9"/>
        <v>3.7601787360041863E-3</v>
      </c>
      <c r="J25" s="14"/>
      <c r="K25" s="8" t="str">
        <f t="shared" si="10"/>
        <v>0</v>
      </c>
      <c r="L25" s="61" t="str">
        <f t="shared" si="11"/>
        <v>-</v>
      </c>
      <c r="M25" s="27">
        <f t="shared" si="12"/>
        <v>4.1989147200000003</v>
      </c>
      <c r="N25" s="60" t="str">
        <f t="shared" si="13"/>
        <v>-</v>
      </c>
      <c r="O25" s="28" t="str">
        <f t="shared" si="14"/>
        <v>-</v>
      </c>
    </row>
    <row r="26" spans="1:23" ht="11.25" customHeight="1" x14ac:dyDescent="0.25">
      <c r="A26" s="46" t="s">
        <v>132</v>
      </c>
      <c r="B26" s="43" t="s">
        <v>133</v>
      </c>
      <c r="C26" s="16">
        <v>48</v>
      </c>
      <c r="D26" s="7"/>
      <c r="E26" s="8">
        <f t="shared" si="7"/>
        <v>624</v>
      </c>
      <c r="F26" s="26">
        <f>'Meta Geral'!E26*$I$2</f>
        <v>624</v>
      </c>
      <c r="G26" s="27">
        <f>'Meta Geral'!F26</f>
        <v>6</v>
      </c>
      <c r="H26" s="27">
        <f t="shared" si="8"/>
        <v>3744</v>
      </c>
      <c r="I26" s="28">
        <f t="shared" si="9"/>
        <v>2.1492289241849729E-3</v>
      </c>
      <c r="J26" s="14"/>
      <c r="K26" s="8" t="str">
        <f t="shared" si="10"/>
        <v>0</v>
      </c>
      <c r="L26" s="61" t="str">
        <f t="shared" si="11"/>
        <v>-</v>
      </c>
      <c r="M26" s="27">
        <f t="shared" si="12"/>
        <v>6</v>
      </c>
      <c r="N26" s="60" t="str">
        <f t="shared" si="13"/>
        <v>-</v>
      </c>
      <c r="O26" s="28" t="str">
        <f t="shared" si="14"/>
        <v>-</v>
      </c>
      <c r="S26" s="93"/>
    </row>
    <row r="27" spans="1:23" x14ac:dyDescent="0.25">
      <c r="A27" s="46" t="s">
        <v>134</v>
      </c>
      <c r="B27" s="43" t="s">
        <v>135</v>
      </c>
      <c r="C27" s="16">
        <v>48</v>
      </c>
      <c r="E27" s="8">
        <f t="shared" si="7"/>
        <v>624</v>
      </c>
      <c r="F27" s="26">
        <f>'Meta Geral'!E27*$I$2</f>
        <v>624</v>
      </c>
      <c r="G27" s="27">
        <f>'Meta Geral'!F27</f>
        <v>6</v>
      </c>
      <c r="H27" s="27">
        <f t="shared" si="8"/>
        <v>3744</v>
      </c>
      <c r="I27" s="28">
        <f t="shared" si="9"/>
        <v>2.1492289241849729E-3</v>
      </c>
      <c r="J27" s="14"/>
      <c r="K27" s="8" t="str">
        <f t="shared" si="10"/>
        <v>0</v>
      </c>
      <c r="L27" s="61" t="str">
        <f t="shared" si="11"/>
        <v>-</v>
      </c>
      <c r="M27" s="27">
        <f t="shared" si="12"/>
        <v>6</v>
      </c>
      <c r="N27" s="60" t="str">
        <f t="shared" si="13"/>
        <v>-</v>
      </c>
      <c r="O27" s="28" t="str">
        <f t="shared" si="14"/>
        <v>-</v>
      </c>
    </row>
    <row r="28" spans="1:23" x14ac:dyDescent="0.25">
      <c r="A28" s="42" t="s">
        <v>16</v>
      </c>
      <c r="B28" s="43" t="s">
        <v>28</v>
      </c>
      <c r="C28" s="16">
        <v>48</v>
      </c>
      <c r="E28" s="8">
        <f t="shared" si="7"/>
        <v>1056</v>
      </c>
      <c r="F28" s="26">
        <f>'Meta Geral'!E28*$I$2</f>
        <v>1048.32</v>
      </c>
      <c r="G28" s="27">
        <f>'Meta Geral'!F28</f>
        <v>16</v>
      </c>
      <c r="H28" s="27">
        <f t="shared" si="8"/>
        <v>16773.12</v>
      </c>
      <c r="I28" s="28">
        <f t="shared" si="9"/>
        <v>9.6285455803486776E-3</v>
      </c>
      <c r="J28" s="14"/>
      <c r="K28" s="8" t="str">
        <f t="shared" si="10"/>
        <v>0</v>
      </c>
      <c r="L28" s="61" t="str">
        <f t="shared" si="11"/>
        <v>-</v>
      </c>
      <c r="M28" s="27">
        <f t="shared" si="12"/>
        <v>16</v>
      </c>
      <c r="N28" s="60" t="str">
        <f t="shared" si="13"/>
        <v>-</v>
      </c>
      <c r="O28" s="28" t="str">
        <f t="shared" si="14"/>
        <v>-</v>
      </c>
    </row>
    <row r="29" spans="1:23" x14ac:dyDescent="0.25">
      <c r="A29" s="42" t="s">
        <v>73</v>
      </c>
      <c r="B29" s="43" t="s">
        <v>74</v>
      </c>
      <c r="C29" s="16">
        <v>48</v>
      </c>
      <c r="E29" s="8">
        <f t="shared" si="7"/>
        <v>864</v>
      </c>
      <c r="F29" s="26">
        <f>'Meta Geral'!E29*$I$2</f>
        <v>823.68000000000006</v>
      </c>
      <c r="G29" s="27">
        <f>'Meta Geral'!F29</f>
        <v>6.3</v>
      </c>
      <c r="H29" s="27">
        <f t="shared" si="8"/>
        <v>5189.1840000000002</v>
      </c>
      <c r="I29" s="28">
        <f t="shared" si="9"/>
        <v>2.9788312889203724E-3</v>
      </c>
      <c r="J29" s="14"/>
      <c r="K29" s="8" t="str">
        <f t="shared" si="10"/>
        <v>0</v>
      </c>
      <c r="L29" s="61" t="str">
        <f t="shared" si="11"/>
        <v>-</v>
      </c>
      <c r="M29" s="27">
        <f t="shared" si="12"/>
        <v>6.3</v>
      </c>
      <c r="N29" s="60" t="str">
        <f t="shared" si="13"/>
        <v>-</v>
      </c>
      <c r="O29" s="28" t="str">
        <f t="shared" si="14"/>
        <v>-</v>
      </c>
    </row>
    <row r="30" spans="1:23" x14ac:dyDescent="0.25">
      <c r="A30" s="46" t="s">
        <v>75</v>
      </c>
      <c r="B30" s="43" t="s">
        <v>76</v>
      </c>
      <c r="C30" s="16">
        <v>48</v>
      </c>
      <c r="E30" s="8">
        <f t="shared" si="7"/>
        <v>528</v>
      </c>
      <c r="F30" s="26">
        <f>'Meta Geral'!E30*$I$2</f>
        <v>524.16</v>
      </c>
      <c r="G30" s="27">
        <f>'Meta Geral'!F30</f>
        <v>6.63</v>
      </c>
      <c r="H30" s="27">
        <f t="shared" si="8"/>
        <v>3475.1807999999996</v>
      </c>
      <c r="I30" s="28">
        <f t="shared" si="9"/>
        <v>1.9949142874284916E-3</v>
      </c>
      <c r="J30" s="14"/>
      <c r="K30" s="8" t="str">
        <f t="shared" si="10"/>
        <v>0</v>
      </c>
      <c r="L30" s="61" t="str">
        <f t="shared" si="11"/>
        <v>-</v>
      </c>
      <c r="M30" s="27">
        <f t="shared" si="12"/>
        <v>6.63</v>
      </c>
      <c r="N30" s="60" t="str">
        <f t="shared" si="13"/>
        <v>-</v>
      </c>
      <c r="O30" s="28" t="str">
        <f t="shared" si="14"/>
        <v>-</v>
      </c>
    </row>
    <row r="31" spans="1:23" x14ac:dyDescent="0.15">
      <c r="A31" s="42" t="s">
        <v>77</v>
      </c>
      <c r="B31" s="45" t="s">
        <v>78</v>
      </c>
      <c r="C31" s="16">
        <v>48</v>
      </c>
      <c r="E31" s="8">
        <f t="shared" si="7"/>
        <v>960</v>
      </c>
      <c r="F31" s="26">
        <f>'Meta Geral'!E31*$I$2</f>
        <v>948.48</v>
      </c>
      <c r="G31" s="27">
        <f>'Meta Geral'!F31</f>
        <v>6.66</v>
      </c>
      <c r="H31" s="27">
        <f t="shared" si="8"/>
        <v>6316.8768</v>
      </c>
      <c r="I31" s="28">
        <f t="shared" si="9"/>
        <v>3.626179040884886E-3</v>
      </c>
      <c r="J31" s="14"/>
      <c r="K31" s="8" t="str">
        <f t="shared" si="10"/>
        <v>0</v>
      </c>
      <c r="L31" s="61" t="str">
        <f t="shared" si="11"/>
        <v>-</v>
      </c>
      <c r="M31" s="27">
        <f t="shared" si="12"/>
        <v>6.66</v>
      </c>
      <c r="N31" s="60" t="str">
        <f t="shared" si="13"/>
        <v>-</v>
      </c>
      <c r="O31" s="28" t="str">
        <f t="shared" si="14"/>
        <v>-</v>
      </c>
    </row>
    <row r="32" spans="1:23" x14ac:dyDescent="0.15">
      <c r="A32" s="42" t="s">
        <v>138</v>
      </c>
      <c r="B32" s="45" t="s">
        <v>139</v>
      </c>
      <c r="C32" s="16">
        <v>50</v>
      </c>
      <c r="E32" s="8">
        <f t="shared" si="7"/>
        <v>1050</v>
      </c>
      <c r="F32" s="26">
        <f>'Meta Geral'!E32*$I$2</f>
        <v>1040</v>
      </c>
      <c r="G32" s="27">
        <f>'Meta Geral'!F32</f>
        <v>10.99</v>
      </c>
      <c r="H32" s="27">
        <f t="shared" si="8"/>
        <v>11429.6</v>
      </c>
      <c r="I32" s="28">
        <f t="shared" si="9"/>
        <v>6.561118299109125E-3</v>
      </c>
      <c r="J32" s="14"/>
      <c r="K32" s="8" t="str">
        <f t="shared" si="10"/>
        <v>0</v>
      </c>
      <c r="L32" s="61" t="str">
        <f t="shared" si="11"/>
        <v>-</v>
      </c>
      <c r="M32" s="27">
        <f t="shared" si="12"/>
        <v>10.99</v>
      </c>
      <c r="N32" s="60" t="str">
        <f t="shared" si="13"/>
        <v>-</v>
      </c>
      <c r="O32" s="28" t="str">
        <f t="shared" si="14"/>
        <v>-</v>
      </c>
    </row>
    <row r="33" spans="1:15" x14ac:dyDescent="0.15">
      <c r="A33" s="42" t="s">
        <v>140</v>
      </c>
      <c r="B33" s="45" t="s">
        <v>141</v>
      </c>
      <c r="C33" s="16">
        <v>50</v>
      </c>
      <c r="E33" s="8">
        <f t="shared" si="7"/>
        <v>300</v>
      </c>
      <c r="F33" s="26">
        <f>'Meta Geral'!E33*$I$2</f>
        <v>260</v>
      </c>
      <c r="G33" s="27">
        <f>'Meta Geral'!F33</f>
        <v>25.99</v>
      </c>
      <c r="H33" s="27">
        <f t="shared" si="8"/>
        <v>6757.4</v>
      </c>
      <c r="I33" s="28">
        <f t="shared" si="9"/>
        <v>3.8790597041366277E-3</v>
      </c>
      <c r="J33" s="14"/>
      <c r="K33" s="8" t="str">
        <f t="shared" si="10"/>
        <v>0</v>
      </c>
      <c r="L33" s="61" t="str">
        <f t="shared" si="11"/>
        <v>-</v>
      </c>
      <c r="M33" s="27">
        <f t="shared" si="12"/>
        <v>25.99</v>
      </c>
      <c r="N33" s="60" t="str">
        <f t="shared" si="13"/>
        <v>-</v>
      </c>
      <c r="O33" s="28" t="str">
        <f t="shared" si="14"/>
        <v>-</v>
      </c>
    </row>
    <row r="34" spans="1:15" x14ac:dyDescent="0.15">
      <c r="A34" s="42" t="s">
        <v>31</v>
      </c>
      <c r="B34" s="45" t="s">
        <v>32</v>
      </c>
      <c r="C34" s="16">
        <v>50</v>
      </c>
      <c r="E34" s="8">
        <f t="shared" si="7"/>
        <v>1050</v>
      </c>
      <c r="F34" s="26">
        <f>'Meta Geral'!E34*$I$2</f>
        <v>1040</v>
      </c>
      <c r="G34" s="27">
        <f>'Meta Geral'!F34</f>
        <v>19.989999999999998</v>
      </c>
      <c r="H34" s="27">
        <f t="shared" si="8"/>
        <v>20789.599999999999</v>
      </c>
      <c r="I34" s="28">
        <f t="shared" si="9"/>
        <v>1.1934190609571555E-2</v>
      </c>
      <c r="J34" s="14"/>
      <c r="K34" s="8" t="str">
        <f t="shared" si="10"/>
        <v>0</v>
      </c>
      <c r="L34" s="61" t="str">
        <f t="shared" si="11"/>
        <v>-</v>
      </c>
      <c r="M34" s="27">
        <f t="shared" si="12"/>
        <v>19.989999999999998</v>
      </c>
      <c r="N34" s="60" t="str">
        <f t="shared" si="13"/>
        <v>-</v>
      </c>
      <c r="O34" s="28" t="str">
        <f t="shared" si="14"/>
        <v>-</v>
      </c>
    </row>
    <row r="35" spans="1:15" s="85" customFormat="1" x14ac:dyDescent="0.15">
      <c r="A35" s="42" t="s">
        <v>143</v>
      </c>
      <c r="B35" s="45" t="s">
        <v>142</v>
      </c>
      <c r="C35" s="16">
        <v>50</v>
      </c>
      <c r="E35" s="8">
        <f t="shared" si="7"/>
        <v>300</v>
      </c>
      <c r="F35" s="26">
        <f>'Meta Geral'!E35*$I$2</f>
        <v>260</v>
      </c>
      <c r="G35" s="27">
        <f>'Meta Geral'!F35</f>
        <v>29.99</v>
      </c>
      <c r="H35" s="27">
        <f t="shared" si="8"/>
        <v>7797.4</v>
      </c>
      <c r="I35" s="28">
        <f t="shared" si="9"/>
        <v>4.4760677386324532E-3</v>
      </c>
      <c r="J35" s="14"/>
      <c r="K35" s="8" t="str">
        <f t="shared" si="10"/>
        <v>0</v>
      </c>
      <c r="L35" s="61" t="str">
        <f t="shared" si="11"/>
        <v>-</v>
      </c>
      <c r="M35" s="27">
        <f t="shared" si="12"/>
        <v>29.99</v>
      </c>
      <c r="N35" s="60" t="str">
        <f t="shared" si="13"/>
        <v>-</v>
      </c>
      <c r="O35" s="28" t="str">
        <f t="shared" si="14"/>
        <v>-</v>
      </c>
    </row>
    <row r="36" spans="1:15" x14ac:dyDescent="0.25">
      <c r="A36" s="42" t="s">
        <v>79</v>
      </c>
      <c r="B36" s="43" t="s">
        <v>80</v>
      </c>
      <c r="C36" s="16">
        <v>24</v>
      </c>
      <c r="E36" s="8">
        <f t="shared" si="7"/>
        <v>5208</v>
      </c>
      <c r="F36" s="26">
        <f>'Meta Geral'!E36*$I$2</f>
        <v>5200</v>
      </c>
      <c r="G36" s="27">
        <f>'Meta Geral'!F36</f>
        <v>4.5</v>
      </c>
      <c r="H36" s="27">
        <f t="shared" si="8"/>
        <v>23400</v>
      </c>
      <c r="I36" s="28">
        <f t="shared" si="9"/>
        <v>1.3432680776156079E-2</v>
      </c>
      <c r="J36" s="14"/>
      <c r="K36" s="8" t="str">
        <f t="shared" si="10"/>
        <v>0</v>
      </c>
      <c r="L36" s="61" t="str">
        <f t="shared" si="11"/>
        <v>-</v>
      </c>
      <c r="M36" s="27">
        <f t="shared" si="12"/>
        <v>4.5</v>
      </c>
      <c r="N36" s="60" t="str">
        <f t="shared" si="13"/>
        <v>-</v>
      </c>
      <c r="O36" s="28" t="str">
        <f t="shared" si="14"/>
        <v>-</v>
      </c>
    </row>
    <row r="37" spans="1:15" x14ac:dyDescent="0.15">
      <c r="A37" s="42" t="s">
        <v>81</v>
      </c>
      <c r="B37" s="45" t="s">
        <v>82</v>
      </c>
      <c r="C37" s="16">
        <v>24</v>
      </c>
      <c r="E37" s="8">
        <f t="shared" si="7"/>
        <v>5736</v>
      </c>
      <c r="F37" s="26">
        <f>'Meta Geral'!E37*$I$2</f>
        <v>5720</v>
      </c>
      <c r="G37" s="27">
        <f>'Meta Geral'!F37</f>
        <v>4.5</v>
      </c>
      <c r="H37" s="27">
        <f t="shared" si="8"/>
        <v>25740</v>
      </c>
      <c r="I37" s="28">
        <f t="shared" si="9"/>
        <v>1.4775948853771688E-2</v>
      </c>
      <c r="J37" s="14"/>
      <c r="K37" s="8" t="str">
        <f t="shared" si="10"/>
        <v>0</v>
      </c>
      <c r="L37" s="61" t="str">
        <f t="shared" si="11"/>
        <v>-</v>
      </c>
      <c r="M37" s="27">
        <f t="shared" si="12"/>
        <v>4.5</v>
      </c>
      <c r="N37" s="60" t="str">
        <f t="shared" si="13"/>
        <v>-</v>
      </c>
      <c r="O37" s="28" t="str">
        <f t="shared" si="14"/>
        <v>-</v>
      </c>
    </row>
    <row r="38" spans="1:15" x14ac:dyDescent="0.15">
      <c r="A38" s="42" t="s">
        <v>83</v>
      </c>
      <c r="B38" s="45" t="s">
        <v>84</v>
      </c>
      <c r="C38" s="16">
        <v>24</v>
      </c>
      <c r="E38" s="8">
        <f t="shared" si="7"/>
        <v>6240</v>
      </c>
      <c r="F38" s="26">
        <f>'Meta Geral'!E38*$I$2</f>
        <v>6240</v>
      </c>
      <c r="G38" s="27">
        <f>'Meta Geral'!F38</f>
        <v>4.5</v>
      </c>
      <c r="H38" s="27">
        <f t="shared" si="8"/>
        <v>28080</v>
      </c>
      <c r="I38" s="28">
        <f t="shared" si="9"/>
        <v>1.6119216931387296E-2</v>
      </c>
      <c r="J38" s="14"/>
      <c r="K38" s="8" t="str">
        <f t="shared" si="10"/>
        <v>0</v>
      </c>
      <c r="L38" s="61" t="str">
        <f t="shared" si="11"/>
        <v>-</v>
      </c>
      <c r="M38" s="27">
        <f t="shared" si="12"/>
        <v>4.5</v>
      </c>
      <c r="N38" s="60" t="str">
        <f t="shared" si="13"/>
        <v>-</v>
      </c>
      <c r="O38" s="28" t="str">
        <f t="shared" si="14"/>
        <v>-</v>
      </c>
    </row>
    <row r="39" spans="1:15" x14ac:dyDescent="0.15">
      <c r="A39" s="42" t="s">
        <v>85</v>
      </c>
      <c r="B39" s="45" t="s">
        <v>86</v>
      </c>
      <c r="C39" s="16">
        <v>24</v>
      </c>
      <c r="E39" s="8">
        <f t="shared" si="7"/>
        <v>6240</v>
      </c>
      <c r="F39" s="26">
        <f>'Meta Geral'!E39*$I$2</f>
        <v>6240</v>
      </c>
      <c r="G39" s="27">
        <f>'Meta Geral'!F39</f>
        <v>4.5</v>
      </c>
      <c r="H39" s="27">
        <f t="shared" si="8"/>
        <v>28080</v>
      </c>
      <c r="I39" s="28">
        <f t="shared" si="9"/>
        <v>1.6119216931387296E-2</v>
      </c>
      <c r="J39" s="14"/>
      <c r="K39" s="8" t="str">
        <f t="shared" si="10"/>
        <v>0</v>
      </c>
      <c r="L39" s="61" t="str">
        <f t="shared" si="11"/>
        <v>-</v>
      </c>
      <c r="M39" s="27">
        <f t="shared" si="12"/>
        <v>4.5</v>
      </c>
      <c r="N39" s="60" t="str">
        <f t="shared" si="13"/>
        <v>-</v>
      </c>
      <c r="O39" s="28" t="str">
        <f t="shared" si="14"/>
        <v>-</v>
      </c>
    </row>
    <row r="40" spans="1:15" x14ac:dyDescent="0.15">
      <c r="A40" s="42" t="s">
        <v>87</v>
      </c>
      <c r="B40" s="45" t="s">
        <v>88</v>
      </c>
      <c r="C40" s="16">
        <v>24</v>
      </c>
      <c r="E40" s="8">
        <f t="shared" si="7"/>
        <v>6240</v>
      </c>
      <c r="F40" s="26">
        <f>'Meta Geral'!E40*$I$2</f>
        <v>6240</v>
      </c>
      <c r="G40" s="27">
        <f>'Meta Geral'!F40</f>
        <v>4.5</v>
      </c>
      <c r="H40" s="27">
        <f t="shared" si="8"/>
        <v>28080</v>
      </c>
      <c r="I40" s="28">
        <f t="shared" si="9"/>
        <v>1.6119216931387296E-2</v>
      </c>
      <c r="J40" s="14"/>
      <c r="K40" s="8" t="str">
        <f t="shared" si="10"/>
        <v>0</v>
      </c>
      <c r="L40" s="61" t="str">
        <f t="shared" si="11"/>
        <v>-</v>
      </c>
      <c r="M40" s="27">
        <f t="shared" si="12"/>
        <v>4.5</v>
      </c>
      <c r="N40" s="60" t="str">
        <f t="shared" si="13"/>
        <v>-</v>
      </c>
      <c r="O40" s="28" t="str">
        <f t="shared" si="14"/>
        <v>-</v>
      </c>
    </row>
    <row r="41" spans="1:15" x14ac:dyDescent="0.15">
      <c r="A41" s="42" t="s">
        <v>89</v>
      </c>
      <c r="B41" s="45" t="s">
        <v>90</v>
      </c>
      <c r="C41" s="16">
        <v>24</v>
      </c>
      <c r="E41" s="8">
        <f t="shared" si="7"/>
        <v>6240</v>
      </c>
      <c r="F41" s="26">
        <f>'Meta Geral'!E41*$I$2</f>
        <v>6240</v>
      </c>
      <c r="G41" s="27">
        <f>'Meta Geral'!F41</f>
        <v>4.5</v>
      </c>
      <c r="H41" s="27">
        <f t="shared" si="8"/>
        <v>28080</v>
      </c>
      <c r="I41" s="28">
        <f t="shared" si="9"/>
        <v>1.6119216931387296E-2</v>
      </c>
      <c r="J41" s="14"/>
      <c r="K41" s="8" t="str">
        <f t="shared" si="10"/>
        <v>0</v>
      </c>
      <c r="L41" s="61" t="str">
        <f t="shared" si="11"/>
        <v>-</v>
      </c>
      <c r="M41" s="27">
        <f t="shared" si="12"/>
        <v>4.5</v>
      </c>
      <c r="N41" s="60" t="str">
        <f t="shared" si="13"/>
        <v>-</v>
      </c>
      <c r="O41" s="28" t="str">
        <f t="shared" si="14"/>
        <v>-</v>
      </c>
    </row>
    <row r="42" spans="1:15" x14ac:dyDescent="0.15">
      <c r="A42" s="42" t="s">
        <v>91</v>
      </c>
      <c r="B42" s="73" t="s">
        <v>92</v>
      </c>
      <c r="C42" s="16">
        <v>24</v>
      </c>
      <c r="E42" s="8">
        <f t="shared" si="7"/>
        <v>5208</v>
      </c>
      <c r="F42" s="26">
        <f>'Meta Geral'!E42*$I$2</f>
        <v>5200</v>
      </c>
      <c r="G42" s="27">
        <f>'Meta Geral'!F42</f>
        <v>4.5</v>
      </c>
      <c r="H42" s="27">
        <f t="shared" si="8"/>
        <v>23400</v>
      </c>
      <c r="I42" s="28">
        <f t="shared" si="9"/>
        <v>1.3432680776156079E-2</v>
      </c>
      <c r="J42" s="14"/>
      <c r="K42" s="8" t="str">
        <f t="shared" si="10"/>
        <v>0</v>
      </c>
      <c r="L42" s="61" t="str">
        <f t="shared" si="11"/>
        <v>-</v>
      </c>
      <c r="M42" s="27">
        <f t="shared" si="12"/>
        <v>4.5</v>
      </c>
      <c r="N42" s="60" t="str">
        <f t="shared" si="13"/>
        <v>-</v>
      </c>
      <c r="O42" s="28" t="str">
        <f t="shared" si="14"/>
        <v>-</v>
      </c>
    </row>
    <row r="43" spans="1:15" x14ac:dyDescent="0.15">
      <c r="A43" s="42" t="s">
        <v>37</v>
      </c>
      <c r="B43" s="45" t="s">
        <v>41</v>
      </c>
      <c r="C43" s="16">
        <v>100</v>
      </c>
      <c r="E43" s="8">
        <f t="shared" si="7"/>
        <v>1500</v>
      </c>
      <c r="F43" s="26">
        <f>'Meta Geral'!E43*$I$2</f>
        <v>1456</v>
      </c>
      <c r="G43" s="27">
        <f>'Meta Geral'!F43</f>
        <v>6.76</v>
      </c>
      <c r="H43" s="27">
        <f t="shared" si="8"/>
        <v>9842.56</v>
      </c>
      <c r="I43" s="28">
        <f t="shared" si="9"/>
        <v>5.6500840384684945E-3</v>
      </c>
      <c r="J43" s="14"/>
      <c r="K43" s="8" t="str">
        <f t="shared" si="10"/>
        <v>0</v>
      </c>
      <c r="L43" s="61" t="str">
        <f t="shared" si="11"/>
        <v>-</v>
      </c>
      <c r="M43" s="27">
        <f t="shared" si="12"/>
        <v>6.76</v>
      </c>
      <c r="N43" s="60" t="str">
        <f t="shared" si="13"/>
        <v>-</v>
      </c>
      <c r="O43" s="28" t="str">
        <f t="shared" si="14"/>
        <v>-</v>
      </c>
    </row>
    <row r="44" spans="1:15" x14ac:dyDescent="0.15">
      <c r="A44" s="42" t="s">
        <v>149</v>
      </c>
      <c r="B44" s="45" t="s">
        <v>150</v>
      </c>
      <c r="C44" s="16">
        <v>100</v>
      </c>
      <c r="E44" s="8">
        <f t="shared" si="7"/>
        <v>300</v>
      </c>
      <c r="F44" s="26">
        <f>'Meta Geral'!E44*$I$2</f>
        <v>260</v>
      </c>
      <c r="G44" s="27">
        <f>'Meta Geral'!F44</f>
        <v>4.9400000000000004</v>
      </c>
      <c r="H44" s="27">
        <f t="shared" si="8"/>
        <v>1284.4000000000001</v>
      </c>
      <c r="I44" s="28">
        <f t="shared" si="9"/>
        <v>7.3730492260234482E-4</v>
      </c>
      <c r="J44" s="14"/>
      <c r="K44" s="8" t="str">
        <f t="shared" si="10"/>
        <v>0</v>
      </c>
      <c r="L44" s="61" t="str">
        <f t="shared" si="11"/>
        <v>-</v>
      </c>
      <c r="M44" s="27">
        <f t="shared" si="12"/>
        <v>4.9400000000000004</v>
      </c>
      <c r="N44" s="60" t="str">
        <f t="shared" si="13"/>
        <v>-</v>
      </c>
      <c r="O44" s="28" t="str">
        <f t="shared" si="14"/>
        <v>-</v>
      </c>
    </row>
    <row r="45" spans="1:15" x14ac:dyDescent="0.25">
      <c r="A45" s="42" t="s">
        <v>39</v>
      </c>
      <c r="B45" s="43" t="s">
        <v>43</v>
      </c>
      <c r="C45" s="16">
        <v>100</v>
      </c>
      <c r="E45" s="8">
        <f t="shared" si="7"/>
        <v>700</v>
      </c>
      <c r="F45" s="26">
        <f>'Meta Geral'!E45*$I$2</f>
        <v>624</v>
      </c>
      <c r="G45" s="27">
        <f>'Meta Geral'!F45</f>
        <v>4.5199999999999996</v>
      </c>
      <c r="H45" s="27">
        <f t="shared" si="8"/>
        <v>2820.4799999999996</v>
      </c>
      <c r="I45" s="28">
        <f t="shared" si="9"/>
        <v>1.6190857895526792E-3</v>
      </c>
      <c r="J45" s="14"/>
      <c r="K45" s="8" t="str">
        <f t="shared" si="10"/>
        <v>0</v>
      </c>
      <c r="L45" s="61" t="str">
        <f t="shared" si="11"/>
        <v>-</v>
      </c>
      <c r="M45" s="27">
        <f t="shared" si="12"/>
        <v>4.5199999999999996</v>
      </c>
      <c r="N45" s="60" t="str">
        <f t="shared" si="13"/>
        <v>-</v>
      </c>
      <c r="O45" s="28" t="str">
        <f t="shared" si="14"/>
        <v>-</v>
      </c>
    </row>
    <row r="46" spans="1:15" x14ac:dyDescent="0.15">
      <c r="A46" s="42" t="s">
        <v>45</v>
      </c>
      <c r="B46" s="45" t="s">
        <v>46</v>
      </c>
      <c r="C46" s="16">
        <v>100</v>
      </c>
      <c r="E46" s="8">
        <f t="shared" si="7"/>
        <v>600</v>
      </c>
      <c r="F46" s="26">
        <f>'Meta Geral'!E46*$I$2</f>
        <v>520</v>
      </c>
      <c r="G46" s="27">
        <f>'Meta Geral'!F46</f>
        <v>4.99</v>
      </c>
      <c r="H46" s="27">
        <f t="shared" si="8"/>
        <v>2594.8000000000002</v>
      </c>
      <c r="I46" s="28">
        <f t="shared" si="9"/>
        <v>1.4895350460670854E-3</v>
      </c>
      <c r="J46" s="14"/>
      <c r="K46" s="8" t="str">
        <f t="shared" si="10"/>
        <v>0</v>
      </c>
      <c r="L46" s="61" t="str">
        <f t="shared" si="11"/>
        <v>-</v>
      </c>
      <c r="M46" s="27">
        <f t="shared" si="12"/>
        <v>4.99</v>
      </c>
      <c r="N46" s="60" t="str">
        <f t="shared" si="13"/>
        <v>-</v>
      </c>
      <c r="O46" s="28" t="str">
        <f t="shared" si="14"/>
        <v>-</v>
      </c>
    </row>
    <row r="47" spans="1:15" x14ac:dyDescent="0.15">
      <c r="A47" s="42" t="s">
        <v>38</v>
      </c>
      <c r="B47" s="45" t="s">
        <v>42</v>
      </c>
      <c r="C47" s="16">
        <v>100</v>
      </c>
      <c r="E47" s="8">
        <f t="shared" si="7"/>
        <v>600</v>
      </c>
      <c r="F47" s="26">
        <f>'Meta Geral'!E47*$I$2</f>
        <v>520</v>
      </c>
      <c r="G47" s="27">
        <f>'Meta Geral'!F47</f>
        <v>3.85</v>
      </c>
      <c r="H47" s="27">
        <f t="shared" si="8"/>
        <v>2002</v>
      </c>
      <c r="I47" s="28">
        <f t="shared" si="9"/>
        <v>1.1492404664044645E-3</v>
      </c>
      <c r="J47" s="14"/>
      <c r="K47" s="8" t="str">
        <f t="shared" si="10"/>
        <v>0</v>
      </c>
      <c r="L47" s="61" t="str">
        <f t="shared" si="11"/>
        <v>-</v>
      </c>
      <c r="M47" s="27">
        <f t="shared" si="12"/>
        <v>3.85</v>
      </c>
      <c r="N47" s="60" t="str">
        <f t="shared" si="13"/>
        <v>-</v>
      </c>
      <c r="O47" s="28" t="str">
        <f t="shared" si="14"/>
        <v>-</v>
      </c>
    </row>
    <row r="48" spans="1:15" x14ac:dyDescent="0.15">
      <c r="A48" s="42" t="s">
        <v>47</v>
      </c>
      <c r="B48" s="45" t="s">
        <v>48</v>
      </c>
      <c r="C48" s="16">
        <v>100</v>
      </c>
      <c r="E48" s="8">
        <f t="shared" si="7"/>
        <v>4100</v>
      </c>
      <c r="F48" s="26">
        <f>'Meta Geral'!E48*$I$2</f>
        <v>4004</v>
      </c>
      <c r="G48" s="27">
        <f>'Meta Geral'!F48</f>
        <v>2.4</v>
      </c>
      <c r="H48" s="27">
        <f t="shared" si="8"/>
        <v>9609.6</v>
      </c>
      <c r="I48" s="28">
        <f t="shared" si="9"/>
        <v>5.5163542387414305E-3</v>
      </c>
      <c r="J48" s="14"/>
      <c r="K48" s="8" t="str">
        <f t="shared" si="10"/>
        <v>0</v>
      </c>
      <c r="L48" s="61" t="str">
        <f t="shared" si="11"/>
        <v>-</v>
      </c>
      <c r="M48" s="27">
        <f t="shared" si="12"/>
        <v>2.4</v>
      </c>
      <c r="N48" s="60" t="str">
        <f t="shared" si="13"/>
        <v>-</v>
      </c>
      <c r="O48" s="28" t="str">
        <f t="shared" si="14"/>
        <v>-</v>
      </c>
    </row>
    <row r="49" spans="1:15" x14ac:dyDescent="0.15">
      <c r="A49" s="42" t="s">
        <v>49</v>
      </c>
      <c r="B49" s="45" t="s">
        <v>50</v>
      </c>
      <c r="C49" s="16">
        <v>100</v>
      </c>
      <c r="E49" s="8">
        <f t="shared" si="7"/>
        <v>800</v>
      </c>
      <c r="F49" s="26">
        <f>'Meta Geral'!E49*$I$2</f>
        <v>780</v>
      </c>
      <c r="G49" s="27">
        <f>'Meta Geral'!F49</f>
        <v>4.08</v>
      </c>
      <c r="H49" s="27">
        <f t="shared" si="8"/>
        <v>3182.4</v>
      </c>
      <c r="I49" s="28">
        <f t="shared" si="9"/>
        <v>1.8268445855572268E-3</v>
      </c>
      <c r="J49" s="14"/>
      <c r="K49" s="8" t="str">
        <f t="shared" si="10"/>
        <v>0</v>
      </c>
      <c r="L49" s="61" t="str">
        <f t="shared" si="11"/>
        <v>-</v>
      </c>
      <c r="M49" s="27">
        <f t="shared" si="12"/>
        <v>4.08</v>
      </c>
      <c r="N49" s="60" t="str">
        <f t="shared" si="13"/>
        <v>-</v>
      </c>
      <c r="O49" s="28" t="str">
        <f t="shared" si="14"/>
        <v>-</v>
      </c>
    </row>
    <row r="50" spans="1:15" x14ac:dyDescent="0.15">
      <c r="A50" s="42" t="s">
        <v>40</v>
      </c>
      <c r="B50" s="45" t="s">
        <v>44</v>
      </c>
      <c r="C50" s="16">
        <v>100</v>
      </c>
      <c r="E50" s="8">
        <f t="shared" si="7"/>
        <v>4700</v>
      </c>
      <c r="F50" s="26">
        <f>'Meta Geral'!E50*$I$2</f>
        <v>4680</v>
      </c>
      <c r="G50" s="27">
        <f>'Meta Geral'!F50</f>
        <v>7.6</v>
      </c>
      <c r="H50" s="27">
        <f t="shared" si="8"/>
        <v>35568</v>
      </c>
      <c r="I50" s="28">
        <f t="shared" si="9"/>
        <v>2.0417674779757242E-2</v>
      </c>
      <c r="J50" s="14"/>
      <c r="K50" s="8" t="str">
        <f t="shared" si="10"/>
        <v>0</v>
      </c>
      <c r="L50" s="61" t="str">
        <f t="shared" si="11"/>
        <v>-</v>
      </c>
      <c r="M50" s="27">
        <f t="shared" si="12"/>
        <v>7.6</v>
      </c>
      <c r="N50" s="60" t="str">
        <f t="shared" si="13"/>
        <v>-</v>
      </c>
      <c r="O50" s="28" t="str">
        <f t="shared" si="14"/>
        <v>-</v>
      </c>
    </row>
    <row r="51" spans="1:15" x14ac:dyDescent="0.15">
      <c r="A51" s="42" t="s">
        <v>69</v>
      </c>
      <c r="B51" s="45" t="s">
        <v>70</v>
      </c>
      <c r="C51" s="16">
        <v>48</v>
      </c>
      <c r="E51" s="8">
        <f t="shared" si="7"/>
        <v>528</v>
      </c>
      <c r="F51" s="26">
        <f>'Meta Geral'!E51*$I$2</f>
        <v>520</v>
      </c>
      <c r="G51" s="27">
        <f>'Meta Geral'!F51</f>
        <v>12.37</v>
      </c>
      <c r="H51" s="27">
        <f t="shared" si="8"/>
        <v>6432.4</v>
      </c>
      <c r="I51" s="28">
        <f t="shared" si="9"/>
        <v>3.6924946933566821E-3</v>
      </c>
      <c r="J51" s="14"/>
      <c r="K51" s="8" t="str">
        <f t="shared" si="10"/>
        <v>0</v>
      </c>
      <c r="L51" s="61" t="str">
        <f t="shared" si="11"/>
        <v>-</v>
      </c>
      <c r="M51" s="27">
        <f t="shared" si="12"/>
        <v>12.37</v>
      </c>
      <c r="N51" s="60" t="str">
        <f t="shared" si="13"/>
        <v>-</v>
      </c>
      <c r="O51" s="28" t="str">
        <f t="shared" si="14"/>
        <v>-</v>
      </c>
    </row>
    <row r="52" spans="1:15" x14ac:dyDescent="0.15">
      <c r="A52" s="42" t="s">
        <v>126</v>
      </c>
      <c r="B52" s="45" t="s">
        <v>130</v>
      </c>
      <c r="C52" s="16">
        <v>48</v>
      </c>
      <c r="E52" s="8">
        <f t="shared" si="7"/>
        <v>288</v>
      </c>
      <c r="F52" s="26">
        <f>'Meta Geral'!E52*$I$2</f>
        <v>274.56</v>
      </c>
      <c r="G52" s="27">
        <f>'Meta Geral'!F52</f>
        <v>12</v>
      </c>
      <c r="H52" s="27">
        <f t="shared" si="8"/>
        <v>3294.7200000000003</v>
      </c>
      <c r="I52" s="28">
        <f t="shared" si="9"/>
        <v>1.8913214532827762E-3</v>
      </c>
      <c r="J52" s="14"/>
      <c r="K52" s="8" t="str">
        <f t="shared" si="10"/>
        <v>0</v>
      </c>
      <c r="L52" s="61" t="str">
        <f t="shared" si="11"/>
        <v>-</v>
      </c>
      <c r="M52" s="27">
        <f t="shared" si="12"/>
        <v>12</v>
      </c>
      <c r="N52" s="60" t="str">
        <f t="shared" si="13"/>
        <v>-</v>
      </c>
      <c r="O52" s="28" t="str">
        <f t="shared" si="14"/>
        <v>-</v>
      </c>
    </row>
    <row r="53" spans="1:15" x14ac:dyDescent="0.15">
      <c r="A53" s="42" t="s">
        <v>117</v>
      </c>
      <c r="B53" s="45" t="s">
        <v>118</v>
      </c>
      <c r="C53" s="16">
        <v>100</v>
      </c>
      <c r="E53" s="8">
        <f t="shared" si="7"/>
        <v>300</v>
      </c>
      <c r="F53" s="26">
        <f>'Meta Geral'!E53*$I$2</f>
        <v>260</v>
      </c>
      <c r="G53" s="27">
        <f>'Meta Geral'!F53</f>
        <v>5.2</v>
      </c>
      <c r="H53" s="27">
        <f t="shared" si="8"/>
        <v>1352</v>
      </c>
      <c r="I53" s="28">
        <f t="shared" si="9"/>
        <v>7.761104448445735E-4</v>
      </c>
      <c r="J53" s="14"/>
      <c r="K53" s="8" t="str">
        <f t="shared" si="10"/>
        <v>0</v>
      </c>
      <c r="L53" s="61" t="str">
        <f t="shared" si="11"/>
        <v>-</v>
      </c>
      <c r="M53" s="27">
        <f t="shared" si="12"/>
        <v>5.2</v>
      </c>
      <c r="N53" s="60" t="str">
        <f t="shared" si="13"/>
        <v>-</v>
      </c>
      <c r="O53" s="28" t="str">
        <f t="shared" si="14"/>
        <v>-</v>
      </c>
    </row>
    <row r="54" spans="1:15" x14ac:dyDescent="0.15">
      <c r="A54" s="42" t="s">
        <v>119</v>
      </c>
      <c r="B54" s="45" t="s">
        <v>120</v>
      </c>
      <c r="C54" s="16">
        <v>100</v>
      </c>
      <c r="E54" s="8">
        <f t="shared" si="7"/>
        <v>300</v>
      </c>
      <c r="F54" s="26">
        <f>'Meta Geral'!E54*$I$2</f>
        <v>260</v>
      </c>
      <c r="G54" s="27">
        <f>'Meta Geral'!F54</f>
        <v>5.2</v>
      </c>
      <c r="H54" s="27">
        <f t="shared" si="8"/>
        <v>1352</v>
      </c>
      <c r="I54" s="28">
        <f t="shared" si="9"/>
        <v>7.761104448445735E-4</v>
      </c>
      <c r="J54" s="14"/>
      <c r="K54" s="8" t="str">
        <f t="shared" si="10"/>
        <v>0</v>
      </c>
      <c r="L54" s="61" t="str">
        <f t="shared" si="11"/>
        <v>-</v>
      </c>
      <c r="M54" s="27">
        <f t="shared" si="12"/>
        <v>5.2</v>
      </c>
      <c r="N54" s="60" t="str">
        <f t="shared" si="13"/>
        <v>-</v>
      </c>
      <c r="O54" s="28" t="str">
        <f t="shared" si="14"/>
        <v>-</v>
      </c>
    </row>
    <row r="55" spans="1:15" x14ac:dyDescent="0.15">
      <c r="A55" s="78" t="s">
        <v>121</v>
      </c>
      <c r="B55" s="45" t="s">
        <v>122</v>
      </c>
      <c r="C55" s="16">
        <v>100</v>
      </c>
      <c r="E55" s="8">
        <f t="shared" si="7"/>
        <v>300</v>
      </c>
      <c r="F55" s="26">
        <f>'Meta Geral'!E55*$I$2</f>
        <v>260</v>
      </c>
      <c r="G55" s="27">
        <f>'Meta Geral'!F55</f>
        <v>5.2</v>
      </c>
      <c r="H55" s="27">
        <f t="shared" si="8"/>
        <v>1352</v>
      </c>
      <c r="I55" s="28">
        <f t="shared" si="9"/>
        <v>7.761104448445735E-4</v>
      </c>
      <c r="J55" s="14"/>
      <c r="K55" s="8" t="str">
        <f t="shared" si="10"/>
        <v>0</v>
      </c>
      <c r="L55" s="61" t="str">
        <f t="shared" si="11"/>
        <v>-</v>
      </c>
      <c r="M55" s="27">
        <f t="shared" si="12"/>
        <v>5.2</v>
      </c>
      <c r="N55" s="60" t="str">
        <f t="shared" si="13"/>
        <v>-</v>
      </c>
      <c r="O55" s="28" t="str">
        <f t="shared" si="14"/>
        <v>-</v>
      </c>
    </row>
    <row r="56" spans="1:15" x14ac:dyDescent="0.15">
      <c r="A56" s="42" t="s">
        <v>71</v>
      </c>
      <c r="B56" s="45" t="s">
        <v>72</v>
      </c>
      <c r="C56" s="16">
        <v>100</v>
      </c>
      <c r="E56" s="8">
        <f t="shared" si="7"/>
        <v>1100</v>
      </c>
      <c r="F56" s="26">
        <f>'Meta Geral'!E56*$I$2</f>
        <v>1040</v>
      </c>
      <c r="G56" s="27">
        <f>'Meta Geral'!F56</f>
        <v>3.74</v>
      </c>
      <c r="H56" s="27">
        <f t="shared" si="8"/>
        <v>3889.6000000000004</v>
      </c>
      <c r="I56" s="28">
        <f t="shared" si="9"/>
        <v>2.2328100490143885E-3</v>
      </c>
      <c r="J56" s="14"/>
      <c r="K56" s="8" t="str">
        <f t="shared" si="10"/>
        <v>0</v>
      </c>
      <c r="L56" s="61" t="str">
        <f t="shared" si="11"/>
        <v>-</v>
      </c>
      <c r="M56" s="27">
        <f t="shared" si="12"/>
        <v>3.74</v>
      </c>
      <c r="N56" s="60" t="str">
        <f t="shared" si="13"/>
        <v>-</v>
      </c>
      <c r="O56" s="28" t="str">
        <f t="shared" si="14"/>
        <v>-</v>
      </c>
    </row>
    <row r="57" spans="1:15" x14ac:dyDescent="0.15">
      <c r="A57" s="42" t="s">
        <v>136</v>
      </c>
      <c r="B57" s="45" t="s">
        <v>137</v>
      </c>
      <c r="C57" s="16">
        <v>72</v>
      </c>
      <c r="E57" s="8">
        <f t="shared" si="7"/>
        <v>2088</v>
      </c>
      <c r="F57" s="26">
        <f>'Meta Geral'!E57*$I$2</f>
        <v>2059.2000000000003</v>
      </c>
      <c r="G57" s="27">
        <f>'Meta Geral'!F57</f>
        <v>3.26</v>
      </c>
      <c r="H57" s="27">
        <f t="shared" si="8"/>
        <v>6712.9920000000002</v>
      </c>
      <c r="I57" s="28">
        <f t="shared" si="9"/>
        <v>3.853567461063656E-3</v>
      </c>
      <c r="J57" s="14"/>
      <c r="K57" s="8" t="str">
        <f t="shared" si="10"/>
        <v>0</v>
      </c>
      <c r="L57" s="61" t="str">
        <f t="shared" si="11"/>
        <v>-</v>
      </c>
      <c r="M57" s="27">
        <f t="shared" si="12"/>
        <v>3.26</v>
      </c>
      <c r="N57" s="60" t="str">
        <f t="shared" si="13"/>
        <v>-</v>
      </c>
      <c r="O57" s="28" t="str">
        <f t="shared" si="14"/>
        <v>-</v>
      </c>
    </row>
    <row r="58" spans="1:15" x14ac:dyDescent="0.15">
      <c r="A58" s="42" t="s">
        <v>144</v>
      </c>
      <c r="B58" s="45" t="s">
        <v>145</v>
      </c>
      <c r="C58" s="16">
        <v>30</v>
      </c>
      <c r="E58" s="8">
        <f t="shared" si="7"/>
        <v>7800</v>
      </c>
      <c r="F58" s="26">
        <f>'Meta Geral'!E58*$I$2</f>
        <v>7800</v>
      </c>
      <c r="G58" s="27">
        <f>'Meta Geral'!F58</f>
        <v>3.05</v>
      </c>
      <c r="H58" s="27">
        <f t="shared" si="8"/>
        <v>23790</v>
      </c>
      <c r="I58" s="28">
        <f t="shared" si="9"/>
        <v>1.3656558789092015E-2</v>
      </c>
      <c r="J58" s="14"/>
      <c r="K58" s="8" t="str">
        <f t="shared" si="10"/>
        <v>0</v>
      </c>
      <c r="L58" s="61" t="str">
        <f t="shared" si="11"/>
        <v>-</v>
      </c>
      <c r="M58" s="27">
        <f t="shared" si="12"/>
        <v>3.05</v>
      </c>
      <c r="N58" s="60" t="str">
        <f t="shared" si="13"/>
        <v>-</v>
      </c>
      <c r="O58" s="28" t="str">
        <f t="shared" si="14"/>
        <v>-</v>
      </c>
    </row>
    <row r="59" spans="1:15" s="86" customFormat="1" ht="13.5" customHeight="1" x14ac:dyDescent="0.15">
      <c r="A59" s="42" t="s">
        <v>146</v>
      </c>
      <c r="B59" s="45" t="s">
        <v>147</v>
      </c>
      <c r="C59" s="16">
        <v>30</v>
      </c>
      <c r="D59" s="87"/>
      <c r="E59" s="8">
        <f t="shared" si="7"/>
        <v>6240</v>
      </c>
      <c r="F59" s="26">
        <f>'Meta Geral'!E59*$I$2</f>
        <v>6240</v>
      </c>
      <c r="G59" s="27">
        <f>'Meta Geral'!F59</f>
        <v>5.05</v>
      </c>
      <c r="H59" s="27">
        <f t="shared" si="8"/>
        <v>31512</v>
      </c>
      <c r="I59" s="28">
        <f t="shared" si="9"/>
        <v>1.8089343445223519E-2</v>
      </c>
      <c r="J59" s="14"/>
      <c r="K59" s="8" t="str">
        <f t="shared" si="10"/>
        <v>0</v>
      </c>
      <c r="L59" s="61" t="str">
        <f t="shared" si="11"/>
        <v>-</v>
      </c>
      <c r="M59" s="27">
        <f t="shared" si="12"/>
        <v>5.05</v>
      </c>
      <c r="N59" s="60" t="str">
        <f t="shared" si="13"/>
        <v>-</v>
      </c>
      <c r="O59" s="28" t="str">
        <f t="shared" si="14"/>
        <v>-</v>
      </c>
    </row>
    <row r="60" spans="1:15" s="86" customFormat="1" ht="13.5" customHeight="1" x14ac:dyDescent="0.15">
      <c r="A60" s="42" t="s">
        <v>151</v>
      </c>
      <c r="B60" s="45" t="s">
        <v>152</v>
      </c>
      <c r="C60" s="16">
        <v>100</v>
      </c>
      <c r="E60" s="8">
        <f t="shared" si="7"/>
        <v>300</v>
      </c>
      <c r="F60" s="26">
        <f>'Meta Geral'!E60*$I$2</f>
        <v>260</v>
      </c>
      <c r="G60" s="27">
        <f>'Meta Geral'!F60</f>
        <v>4.08</v>
      </c>
      <c r="H60" s="27">
        <f t="shared" si="8"/>
        <v>1060.8</v>
      </c>
      <c r="I60" s="28">
        <f t="shared" si="9"/>
        <v>6.0894819518574224E-4</v>
      </c>
      <c r="J60" s="14"/>
      <c r="K60" s="8" t="str">
        <f t="shared" si="10"/>
        <v>0</v>
      </c>
      <c r="L60" s="61" t="str">
        <f t="shared" si="11"/>
        <v>-</v>
      </c>
      <c r="M60" s="27">
        <f t="shared" si="12"/>
        <v>4.08</v>
      </c>
      <c r="N60" s="60" t="str">
        <f t="shared" si="13"/>
        <v>-</v>
      </c>
      <c r="O60" s="28" t="str">
        <f t="shared" si="14"/>
        <v>-</v>
      </c>
    </row>
  </sheetData>
  <mergeCells count="4">
    <mergeCell ref="K2:M2"/>
    <mergeCell ref="E2:G2"/>
    <mergeCell ref="E3:I3"/>
    <mergeCell ref="K3:O3"/>
  </mergeCells>
  <phoneticPr fontId="15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Dados!$C:$C</xm:f>
          </x14:formula1>
          <xm:sqref>N2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Meta Geral</vt:lpstr>
      <vt:lpstr>Rateio Central</vt:lpstr>
      <vt:lpstr>Rateio Litoral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Ferreira Rocha</dc:creator>
  <cp:lastModifiedBy>lablicenca02</cp:lastModifiedBy>
  <dcterms:created xsi:type="dcterms:W3CDTF">2021-02-09T20:45:44Z</dcterms:created>
  <dcterms:modified xsi:type="dcterms:W3CDTF">2025-03-07T20:48:59Z</dcterms:modified>
</cp:coreProperties>
</file>