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 PERT Resuelto" sheetId="1" r:id="rId4"/>
    <sheet state="visible" name="Tabla Distr Normal" sheetId="2" r:id="rId5"/>
  </sheets>
  <definedNames>
    <definedName name="M">#REF!</definedName>
    <definedName name="O">#REF!</definedName>
    <definedName name="Q">#REF!</definedName>
    <definedName name="L">#REF!</definedName>
    <definedName name="P">#REF!</definedName>
    <definedName name="N">#REF!</definedName>
  </definedNames>
  <calcPr/>
  <extLst>
    <ext uri="GoogleSheetsCustomDataVersion2">
      <go:sheetsCustomData xmlns:go="http://customooxmlschemas.google.com/" r:id="rId6" roundtripDataChecksum="gtJZqvpya1/lj1+iYjcso8HjYmMIlUaPUJJccjR7G7k="/>
    </ext>
  </extLst>
</workbook>
</file>

<file path=xl/sharedStrings.xml><?xml version="1.0" encoding="utf-8"?>
<sst xmlns="http://schemas.openxmlformats.org/spreadsheetml/2006/main" count="74" uniqueCount="69">
  <si>
    <t>B</t>
  </si>
  <si>
    <t>D</t>
  </si>
  <si>
    <t>F</t>
  </si>
  <si>
    <t>Elaborar un Diagrama PERT con los siguientes datos</t>
  </si>
  <si>
    <t>ACTIVIDAD</t>
  </si>
  <si>
    <t>ACTIVIDAD PREDECESORA</t>
  </si>
  <si>
    <t>to</t>
  </si>
  <si>
    <t>tm</t>
  </si>
  <si>
    <t>tp</t>
  </si>
  <si>
    <t>te</t>
  </si>
  <si>
    <t>si2</t>
  </si>
  <si>
    <t>Final</t>
  </si>
  <si>
    <t>A: Análisis de Requisitos Funcionales</t>
  </si>
  <si>
    <t>-</t>
  </si>
  <si>
    <t>Inicio</t>
  </si>
  <si>
    <t>A</t>
  </si>
  <si>
    <t>B: Diseño de UI/UX</t>
  </si>
  <si>
    <t>C: Desarrollo del Módulo de RA</t>
  </si>
  <si>
    <t>D: Creación de Modelos 3D e Integración</t>
  </si>
  <si>
    <t>C</t>
  </si>
  <si>
    <t>E: Desarrollo de la Sección Cultural</t>
  </si>
  <si>
    <t>F: Integración de Módulos y Funcionalidades</t>
  </si>
  <si>
    <t>B, C, D, E</t>
  </si>
  <si>
    <t>G: Guía del Usuario y Documentación</t>
  </si>
  <si>
    <t>G</t>
  </si>
  <si>
    <t>Nota: Todos los tiempos se toman en semanas</t>
  </si>
  <si>
    <t>to: Tiempo optimista</t>
  </si>
  <si>
    <t>tm: Tiempo más esperado o promedio</t>
  </si>
  <si>
    <t>tp: Tiempo pesimisnta</t>
  </si>
  <si>
    <t>te: Tiempo esperado = (to+4tm+tp)/6</t>
  </si>
  <si>
    <r>
      <rPr>
        <rFont val="GreekC"/>
        <b/>
        <color rgb="FF000000"/>
        <sz val="14.0"/>
      </rPr>
      <t>si</t>
    </r>
    <r>
      <rPr>
        <rFont val="GreekC"/>
        <b/>
        <color rgb="FF000000"/>
        <sz val="14.0"/>
        <vertAlign val="superscript"/>
      </rPr>
      <t>2</t>
    </r>
    <r>
      <rPr>
        <rFont val="Arial"/>
        <b/>
        <color rgb="FF000000"/>
        <sz val="14.0"/>
      </rPr>
      <t>: Varianza = ((tp-to)/6)^2</t>
    </r>
  </si>
  <si>
    <r>
      <rPr>
        <rFont val="GreekC"/>
        <b/>
        <color rgb="FF000000"/>
        <sz val="14.0"/>
      </rPr>
      <t>s</t>
    </r>
    <r>
      <rPr>
        <rFont val="GreekC"/>
        <b/>
        <color rgb="FF000000"/>
        <sz val="14.0"/>
        <vertAlign val="superscript"/>
      </rPr>
      <t>2</t>
    </r>
    <r>
      <rPr>
        <rFont val="Arial"/>
        <b/>
        <color rgb="FF000000"/>
        <sz val="14.0"/>
      </rPr>
      <t xml:space="preserve"> proyecto = </t>
    </r>
    <r>
      <rPr>
        <rFont val="GreekC"/>
        <b/>
        <color rgb="FF000000"/>
        <sz val="14.0"/>
      </rPr>
      <t>Ssi2</t>
    </r>
    <r>
      <rPr>
        <rFont val="Arial"/>
        <b/>
        <color rgb="FF000000"/>
        <sz val="14.0"/>
      </rPr>
      <t xml:space="preserve"> de las actividades de la ruta crítica</t>
    </r>
  </si>
  <si>
    <r>
      <rPr>
        <rFont val="GreekC"/>
        <b/>
        <color rgb="FF000000"/>
        <sz val="14.0"/>
      </rPr>
      <t>s</t>
    </r>
    <r>
      <rPr>
        <rFont val="Arial"/>
        <b/>
        <color rgb="FF000000"/>
        <sz val="14.0"/>
      </rPr>
      <t xml:space="preserve">: Desviasión Estandar = √ </t>
    </r>
    <r>
      <rPr>
        <rFont val="GreekC"/>
        <b/>
        <color rgb="FF000000"/>
        <sz val="14.0"/>
      </rPr>
      <t>s</t>
    </r>
    <r>
      <rPr>
        <rFont val="Arial"/>
        <b/>
        <color rgb="FF000000"/>
        <sz val="14.0"/>
        <vertAlign val="superscript"/>
      </rPr>
      <t>2</t>
    </r>
  </si>
  <si>
    <t>E</t>
  </si>
  <si>
    <r>
      <rPr>
        <rFont val="Arial"/>
        <color rgb="FF000000"/>
        <sz val="14.0"/>
      </rPr>
      <t xml:space="preserve">Z=(X-M) / </t>
    </r>
    <r>
      <rPr>
        <rFont val="GreekC"/>
        <color rgb="FF000000"/>
        <sz val="14.0"/>
      </rPr>
      <t xml:space="preserve">s  </t>
    </r>
    <r>
      <rPr>
        <rFont val="Arial"/>
        <color rgb="FF000000"/>
        <sz val="14.0"/>
      </rPr>
      <t>:Area bajo la curva normal</t>
    </r>
  </si>
  <si>
    <t>M= ruta crítica</t>
  </si>
  <si>
    <t>Cual es el tiempo de duración del proyecto?</t>
  </si>
  <si>
    <t>Cual es la ruta crítica del proyecto?</t>
  </si>
  <si>
    <t>Cual es el tiempo de duración de la ruta crítica del proyecto?</t>
  </si>
  <si>
    <t xml:space="preserve">Ruta Crítica: </t>
  </si>
  <si>
    <t>A,B,D,F,G</t>
  </si>
  <si>
    <t>Cual es la varianza de las actividades que hacen parte de la ruta crítica del proyecto?</t>
  </si>
  <si>
    <t>CLAVE</t>
  </si>
  <si>
    <t>Tiempo de la Ruta Crítica=</t>
  </si>
  <si>
    <t>Cual es la varianza  de la ruta crítica del proyecto?</t>
  </si>
  <si>
    <r>
      <rPr>
        <rFont val="GreekC"/>
        <b/>
        <color theme="5"/>
        <sz val="16.0"/>
      </rPr>
      <t>s</t>
    </r>
    <r>
      <rPr>
        <rFont val="GreekC"/>
        <b/>
        <color theme="5"/>
        <sz val="16.0"/>
        <vertAlign val="superscript"/>
      </rPr>
      <t>2</t>
    </r>
    <r>
      <rPr>
        <rFont val="Arial"/>
        <b/>
        <color theme="5"/>
        <sz val="16.0"/>
      </rPr>
      <t xml:space="preserve"> proyecto=</t>
    </r>
  </si>
  <si>
    <t>Cual es la probabilidad de terminar el proyecto en 25 semanas?</t>
  </si>
  <si>
    <t>Actividad</t>
  </si>
  <si>
    <t>T=te</t>
  </si>
  <si>
    <r>
      <rPr>
        <rFont val="GreekC"/>
        <b/>
        <color theme="5"/>
        <sz val="16.0"/>
      </rPr>
      <t>s</t>
    </r>
    <r>
      <rPr>
        <rFont val="Arial"/>
        <b/>
        <color theme="5"/>
        <sz val="16.0"/>
      </rPr>
      <t xml:space="preserve"> proyecto=</t>
    </r>
  </si>
  <si>
    <t>IT</t>
  </si>
  <si>
    <t>FT</t>
  </si>
  <si>
    <t>ITj = Fti</t>
  </si>
  <si>
    <t>It</t>
  </si>
  <si>
    <t>Ft</t>
  </si>
  <si>
    <t>IT: Inicio mas temprano</t>
  </si>
  <si>
    <t>FTi =  ITi+ D</t>
  </si>
  <si>
    <t>X=</t>
  </si>
  <si>
    <t>Duración (D)</t>
  </si>
  <si>
    <t>FT: Final mas temprano</t>
  </si>
  <si>
    <t>Fti = It</t>
  </si>
  <si>
    <t>Z=</t>
  </si>
  <si>
    <t>Holgura (H)</t>
  </si>
  <si>
    <t>Ft: Final mas tardio</t>
  </si>
  <si>
    <t>Iti = Fti - D</t>
  </si>
  <si>
    <t>Probabilidad=</t>
  </si>
  <si>
    <t>It: Inicio mas tardio</t>
  </si>
  <si>
    <t>H = Iti - ITi</t>
  </si>
  <si>
    <t>Probabilidad en %=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</si>
</sst>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 ;\-#,##0\ "/>
    <numFmt numFmtId="165" formatCode="_-* #,##0_-;\-* #,##0_-;_-* &quot;-&quot;_-;_-@"/>
    <numFmt numFmtId="166" formatCode="#,##0.000_ ;\-#,##0.000\ "/>
    <numFmt numFmtId="167" formatCode="#,##0.00_ ;\-#,##0.00\ "/>
    <numFmt numFmtId="168" formatCode="#,##0.0000_ ;\-#,##0.0000\ 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1.0"/>
      <color rgb="FF000000"/>
      <name val="Arial"/>
    </font>
    <font/>
    <font>
      <b/>
      <sz val="14.0"/>
      <color rgb="FFFF0000"/>
      <name val="Arial"/>
    </font>
    <font>
      <b/>
      <sz val="10.0"/>
      <color rgb="FF000000"/>
      <name val="GreekC"/>
    </font>
    <font>
      <sz val="11.0"/>
      <color rgb="FF000000"/>
      <name val="Arial"/>
    </font>
    <font>
      <sz val="1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6.0"/>
      <color theme="5"/>
      <name val="Arial"/>
    </font>
    <font>
      <sz val="16.0"/>
      <color theme="5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1" numFmtId="164" xfId="0" applyAlignment="1" applyBorder="1" applyFill="1" applyFont="1" applyNumberFormat="1">
      <alignment horizontal="center"/>
    </xf>
    <xf borderId="1" fillId="4" fontId="1" numFmtId="164" xfId="0" applyAlignment="1" applyBorder="1" applyFill="1" applyFont="1" applyNumberFormat="1">
      <alignment horizontal="center"/>
    </xf>
    <xf borderId="4" fillId="0" fontId="3" numFmtId="0" xfId="0" applyBorder="1" applyFont="1"/>
    <xf borderId="5" fillId="5" fontId="1" numFmtId="164" xfId="0" applyAlignment="1" applyBorder="1" applyFill="1" applyFont="1" applyNumberFormat="1">
      <alignment horizontal="center"/>
    </xf>
    <xf borderId="1" fillId="6" fontId="1" numFmtId="164" xfId="0" applyAlignment="1" applyBorder="1" applyFill="1" applyFont="1" applyNumberFormat="1">
      <alignment horizontal="center"/>
    </xf>
    <xf borderId="1" fillId="6" fontId="1" numFmtId="0" xfId="0" applyAlignment="1" applyBorder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1" fillId="7" fontId="1" numFmtId="164" xfId="0" applyAlignment="1" applyBorder="1" applyFill="1" applyFont="1" applyNumberFormat="1">
      <alignment horizontal="center"/>
    </xf>
    <xf borderId="1" fillId="8" fontId="1" numFmtId="164" xfId="0" applyAlignment="1" applyBorder="1" applyFill="1" applyFont="1" applyNumberFormat="1">
      <alignment horizontal="center"/>
    </xf>
    <xf borderId="1" fillId="8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6" fillId="2" fontId="1" numFmtId="165" xfId="0" applyAlignment="1" applyBorder="1" applyFont="1" applyNumberFormat="1">
      <alignment horizontal="center" vertical="center"/>
    </xf>
    <xf borderId="6" fillId="2" fontId="5" numFmtId="165" xfId="0" applyAlignment="1" applyBorder="1" applyFont="1" applyNumberFormat="1">
      <alignment horizontal="center" vertical="center"/>
    </xf>
    <xf borderId="7" fillId="2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5" fillId="3" fontId="1" numFmtId="164" xfId="0" applyAlignment="1" applyBorder="1" applyFont="1" applyNumberFormat="1">
      <alignment horizontal="center"/>
    </xf>
    <xf borderId="5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5" fillId="5" fontId="1" numFmtId="0" xfId="0" applyAlignment="1" applyBorder="1" applyFont="1">
      <alignment horizontal="center"/>
    </xf>
    <xf borderId="5" fillId="7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10" fillId="8" fontId="1" numFmtId="164" xfId="0" applyAlignment="1" applyBorder="1" applyFont="1" applyNumberFormat="1">
      <alignment horizontal="center"/>
    </xf>
    <xf borderId="0" fillId="0" fontId="7" numFmtId="0" xfId="0" applyFont="1"/>
    <xf borderId="0" fillId="0" fontId="7" numFmtId="166" xfId="0" applyFont="1" applyNumberFormat="1"/>
    <xf borderId="0" fillId="0" fontId="8" numFmtId="0" xfId="0" applyFont="1"/>
    <xf borderId="0" fillId="0" fontId="9" numFmtId="0" xfId="0" applyFont="1"/>
    <xf borderId="0" fillId="0" fontId="1" numFmtId="0" xfId="0" applyFont="1"/>
    <xf borderId="0" fillId="0" fontId="9" numFmtId="0" xfId="0" applyAlignment="1" applyFont="1">
      <alignment horizontal="center"/>
    </xf>
    <xf borderId="0" fillId="0" fontId="9" numFmtId="167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13" fillId="0" fontId="10" numFmtId="0" xfId="0" applyAlignment="1" applyBorder="1" applyFont="1">
      <alignment horizontal="center" shrinkToFit="0" wrapText="1"/>
    </xf>
    <xf borderId="14" fillId="0" fontId="3" numFmtId="0" xfId="0" applyBorder="1" applyFont="1"/>
    <xf borderId="15" fillId="0" fontId="3" numFmtId="0" xfId="0" applyBorder="1" applyFont="1"/>
    <xf borderId="13" fillId="0" fontId="7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0" fillId="0" fontId="9" numFmtId="168" xfId="0" applyAlignment="1" applyFont="1" applyNumberFormat="1">
      <alignment horizontal="center"/>
    </xf>
    <xf borderId="19" fillId="0" fontId="10" numFmtId="0" xfId="0" applyAlignment="1" applyBorder="1" applyFont="1">
      <alignment horizontal="center" shrinkToFit="0" wrapText="1"/>
    </xf>
    <xf borderId="20" fillId="0" fontId="3" numFmtId="0" xfId="0" applyBorder="1" applyFont="1"/>
    <xf borderId="19" fillId="0" fontId="7" numFmtId="0" xfId="0" applyAlignment="1" applyBorder="1" applyFont="1">
      <alignment horizontal="center"/>
    </xf>
    <xf borderId="21" fillId="0" fontId="7" numFmtId="0" xfId="0" applyBorder="1" applyFont="1"/>
    <xf borderId="22" fillId="0" fontId="7" numFmtId="0" xfId="0" applyBorder="1" applyFont="1"/>
    <xf borderId="0" fillId="0" fontId="9" numFmtId="10" xfId="0" applyAlignment="1" applyFont="1" applyNumberFormat="1">
      <alignment horizontal="center"/>
    </xf>
    <xf borderId="19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20" fillId="0" fontId="11" numFmtId="0" xfId="0" applyAlignment="1" applyBorder="1" applyFont="1">
      <alignment shrinkToFit="0" wrapText="1"/>
    </xf>
    <xf borderId="19" fillId="0" fontId="7" numFmtId="0" xfId="0" applyBorder="1" applyFont="1"/>
    <xf borderId="20" fillId="0" fontId="7" numFmtId="0" xfId="0" applyBorder="1" applyFont="1"/>
    <xf borderId="1" fillId="5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9" fillId="0" fontId="10" numFmtId="0" xfId="0" applyAlignment="1" applyBorder="1" applyFont="1">
      <alignment shrinkToFit="0" wrapText="1"/>
    </xf>
    <xf borderId="23" fillId="0" fontId="7" numFmtId="0" xfId="0" applyBorder="1" applyFont="1"/>
    <xf borderId="24" fillId="0" fontId="7" numFmtId="0" xfId="0" applyBorder="1" applyFont="1"/>
    <xf borderId="25" fillId="0" fontId="7" numFmtId="0" xfId="0" applyBorder="1" applyFont="1"/>
    <xf borderId="26" fillId="0" fontId="10" numFmtId="0" xfId="0" applyAlignment="1" applyBorder="1" applyFont="1">
      <alignment horizontal="center" shrinkToFit="0" wrapText="1"/>
    </xf>
    <xf borderId="27" fillId="0" fontId="3" numFmtId="0" xfId="0" applyBorder="1" applyFont="1"/>
    <xf borderId="28" fillId="0" fontId="3" numFmtId="0" xfId="0" applyBorder="1" applyFont="1"/>
    <xf borderId="26" fillId="0" fontId="7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9525</xdr:colOff>
      <xdr:row>10</xdr:row>
      <xdr:rowOff>-47625</xdr:rowOff>
    </xdr:from>
    <xdr:ext cx="609600" cy="209550"/>
    <xdr:grpSp>
      <xdr:nvGrpSpPr>
        <xdr:cNvPr id="2" name="Shape 2"/>
        <xdr:cNvGrpSpPr/>
      </xdr:nvGrpSpPr>
      <xdr:grpSpPr>
        <a:xfrm>
          <a:off x="5045963" y="3722850"/>
          <a:ext cx="600075" cy="114300"/>
          <a:chOff x="5045963" y="3722850"/>
          <a:chExt cx="600075" cy="114300"/>
        </a:xfrm>
      </xdr:grpSpPr>
      <xdr:grpSp>
        <xdr:nvGrpSpPr>
          <xdr:cNvPr id="3" name="Shape 3"/>
          <xdr:cNvGrpSpPr/>
        </xdr:nvGrpSpPr>
        <xdr:grpSpPr>
          <a:xfrm rot="-584335">
            <a:off x="5045963" y="3722850"/>
            <a:ext cx="600075" cy="114300"/>
            <a:chOff x="4950713" y="3775238"/>
            <a:chExt cx="790575" cy="9525"/>
          </a:xfrm>
        </xdr:grpSpPr>
        <xdr:sp>
          <xdr:nvSpPr>
            <xdr:cNvPr id="4" name="Shape 4"/>
            <xdr:cNvSpPr/>
          </xdr:nvSpPr>
          <xdr:spPr>
            <a:xfrm>
              <a:off x="4950713" y="3775238"/>
              <a:ext cx="790575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4950713" y="3775238"/>
              <a:ext cx="790575" cy="95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27</xdr:col>
      <xdr:colOff>200025</xdr:colOff>
      <xdr:row>4</xdr:row>
      <xdr:rowOff>123825</xdr:rowOff>
    </xdr:from>
    <xdr:ext cx="685800" cy="1152525"/>
    <xdr:grpSp>
      <xdr:nvGrpSpPr>
        <xdr:cNvPr id="2" name="Shape 2"/>
        <xdr:cNvGrpSpPr/>
      </xdr:nvGrpSpPr>
      <xdr:grpSpPr>
        <a:xfrm>
          <a:off x="5003100" y="3203738"/>
          <a:ext cx="685800" cy="1152525"/>
          <a:chOff x="5003100" y="3203738"/>
          <a:chExt cx="685800" cy="1152525"/>
        </a:xfrm>
      </xdr:grpSpPr>
      <xdr:grpSp>
        <xdr:nvGrpSpPr>
          <xdr:cNvPr id="6" name="Shape 6"/>
          <xdr:cNvGrpSpPr/>
        </xdr:nvGrpSpPr>
        <xdr:grpSpPr>
          <a:xfrm>
            <a:off x="5003100" y="3203738"/>
            <a:ext cx="685800" cy="1152525"/>
            <a:chOff x="4945950" y="3118013"/>
            <a:chExt cx="800100" cy="1323975"/>
          </a:xfrm>
        </xdr:grpSpPr>
        <xdr:sp>
          <xdr:nvSpPr>
            <xdr:cNvPr id="4" name="Shape 4"/>
            <xdr:cNvSpPr/>
          </xdr:nvSpPr>
          <xdr:spPr>
            <a:xfrm>
              <a:off x="4945950" y="3118013"/>
              <a:ext cx="800100" cy="13239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 flipH="1" rot="10800000">
              <a:off x="4945950" y="3118013"/>
              <a:ext cx="800100" cy="132397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27</xdr:col>
      <xdr:colOff>209550</xdr:colOff>
      <xdr:row>10</xdr:row>
      <xdr:rowOff>47625</xdr:rowOff>
    </xdr:from>
    <xdr:ext cx="619125" cy="990600"/>
    <xdr:grpSp>
      <xdr:nvGrpSpPr>
        <xdr:cNvPr id="2" name="Shape 2"/>
        <xdr:cNvGrpSpPr/>
      </xdr:nvGrpSpPr>
      <xdr:grpSpPr>
        <a:xfrm>
          <a:off x="5036438" y="3284700"/>
          <a:ext cx="619125" cy="990600"/>
          <a:chOff x="5036438" y="3284700"/>
          <a:chExt cx="619125" cy="990600"/>
        </a:xfrm>
      </xdr:grpSpPr>
      <xdr:grpSp>
        <xdr:nvGrpSpPr>
          <xdr:cNvPr id="8" name="Shape 8"/>
          <xdr:cNvGrpSpPr/>
        </xdr:nvGrpSpPr>
        <xdr:grpSpPr>
          <a:xfrm>
            <a:off x="5036438" y="3284700"/>
            <a:ext cx="619125" cy="990600"/>
            <a:chOff x="4969763" y="3184688"/>
            <a:chExt cx="752475" cy="1190625"/>
          </a:xfrm>
        </xdr:grpSpPr>
        <xdr:sp>
          <xdr:nvSpPr>
            <xdr:cNvPr id="4" name="Shape 4"/>
            <xdr:cNvSpPr/>
          </xdr:nvSpPr>
          <xdr:spPr>
            <a:xfrm>
              <a:off x="4969763" y="3184688"/>
              <a:ext cx="752475" cy="1190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9" name="Shape 9"/>
            <xdr:cNvCxnSpPr/>
          </xdr:nvCxnSpPr>
          <xdr:spPr>
            <a:xfrm>
              <a:off x="4969763" y="3184688"/>
              <a:ext cx="752475" cy="11906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28</xdr:col>
      <xdr:colOff>-247650</xdr:colOff>
      <xdr:row>10</xdr:row>
      <xdr:rowOff>133350</xdr:rowOff>
    </xdr:from>
    <xdr:ext cx="1123950" cy="2257425"/>
    <xdr:grpSp>
      <xdr:nvGrpSpPr>
        <xdr:cNvPr id="2" name="Shape 2"/>
        <xdr:cNvGrpSpPr/>
      </xdr:nvGrpSpPr>
      <xdr:grpSpPr>
        <a:xfrm>
          <a:off x="4166827" y="3665952"/>
          <a:ext cx="2358347" cy="228097"/>
          <a:chOff x="4166827" y="3665952"/>
          <a:chExt cx="2358347" cy="228097"/>
        </a:xfrm>
      </xdr:grpSpPr>
      <xdr:grpSp>
        <xdr:nvGrpSpPr>
          <xdr:cNvPr id="10" name="Shape 10"/>
          <xdr:cNvGrpSpPr/>
        </xdr:nvGrpSpPr>
        <xdr:grpSpPr>
          <a:xfrm flipH="1" rot="-6758083">
            <a:off x="4166827" y="3665952"/>
            <a:ext cx="2358347" cy="228097"/>
            <a:chOff x="3593400" y="3213263"/>
            <a:chExt cx="3505200" cy="1133475"/>
          </a:xfrm>
        </xdr:grpSpPr>
        <xdr:sp>
          <xdr:nvSpPr>
            <xdr:cNvPr id="4" name="Shape 4"/>
            <xdr:cNvSpPr/>
          </xdr:nvSpPr>
          <xdr:spPr>
            <a:xfrm>
              <a:off x="3593400" y="3213263"/>
              <a:ext cx="3505200" cy="1133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1" name="Shape 11"/>
            <xdr:cNvCxnSpPr/>
          </xdr:nvCxnSpPr>
          <xdr:spPr>
            <a:xfrm flipH="1" rot="10800000">
              <a:off x="3593400" y="3213263"/>
              <a:ext cx="3505200" cy="113347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35</xdr:col>
      <xdr:colOff>19050</xdr:colOff>
      <xdr:row>2</xdr:row>
      <xdr:rowOff>38100</xdr:rowOff>
    </xdr:from>
    <xdr:ext cx="1390650" cy="352425"/>
    <xdr:grpSp>
      <xdr:nvGrpSpPr>
        <xdr:cNvPr id="2" name="Shape 2"/>
        <xdr:cNvGrpSpPr/>
      </xdr:nvGrpSpPr>
      <xdr:grpSpPr>
        <a:xfrm>
          <a:off x="4650675" y="3699038"/>
          <a:ext cx="1390650" cy="161925"/>
          <a:chOff x="4650675" y="3699038"/>
          <a:chExt cx="1390650" cy="161925"/>
        </a:xfrm>
      </xdr:grpSpPr>
      <xdr:grpSp>
        <xdr:nvGrpSpPr>
          <xdr:cNvPr id="12" name="Shape 12"/>
          <xdr:cNvGrpSpPr/>
        </xdr:nvGrpSpPr>
        <xdr:grpSpPr>
          <a:xfrm rot="-444689">
            <a:off x="4650675" y="3699038"/>
            <a:ext cx="1390650" cy="161925"/>
            <a:chOff x="4536375" y="3775238"/>
            <a:chExt cx="1619250" cy="9525"/>
          </a:xfrm>
        </xdr:grpSpPr>
        <xdr:sp>
          <xdr:nvSpPr>
            <xdr:cNvPr id="4" name="Shape 4"/>
            <xdr:cNvSpPr/>
          </xdr:nvSpPr>
          <xdr:spPr>
            <a:xfrm>
              <a:off x="4536375" y="3775238"/>
              <a:ext cx="16192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" name="Shape 13"/>
            <xdr:cNvCxnSpPr/>
          </xdr:nvCxnSpPr>
          <xdr:spPr>
            <a:xfrm>
              <a:off x="4536375" y="3775238"/>
              <a:ext cx="1619250" cy="95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56</xdr:col>
      <xdr:colOff>38100</xdr:colOff>
      <xdr:row>10</xdr:row>
      <xdr:rowOff>95250</xdr:rowOff>
    </xdr:from>
    <xdr:ext cx="609600" cy="1095375"/>
    <xdr:grpSp>
      <xdr:nvGrpSpPr>
        <xdr:cNvPr id="2" name="Shape 2"/>
        <xdr:cNvGrpSpPr/>
      </xdr:nvGrpSpPr>
      <xdr:grpSpPr>
        <a:xfrm>
          <a:off x="5041200" y="3232313"/>
          <a:ext cx="609600" cy="1095375"/>
          <a:chOff x="5041200" y="3232313"/>
          <a:chExt cx="609600" cy="1095375"/>
        </a:xfrm>
      </xdr:grpSpPr>
      <xdr:grpSp>
        <xdr:nvGrpSpPr>
          <xdr:cNvPr id="14" name="Shape 14"/>
          <xdr:cNvGrpSpPr/>
        </xdr:nvGrpSpPr>
        <xdr:grpSpPr>
          <a:xfrm>
            <a:off x="5041200" y="3232313"/>
            <a:ext cx="609600" cy="1095375"/>
            <a:chOff x="4965000" y="3137063"/>
            <a:chExt cx="762000" cy="1285875"/>
          </a:xfrm>
        </xdr:grpSpPr>
        <xdr:sp>
          <xdr:nvSpPr>
            <xdr:cNvPr id="4" name="Shape 4"/>
            <xdr:cNvSpPr/>
          </xdr:nvSpPr>
          <xdr:spPr>
            <a:xfrm>
              <a:off x="4965000" y="3137063"/>
              <a:ext cx="762000" cy="1285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5" name="Shape 15"/>
            <xdr:cNvCxnSpPr/>
          </xdr:nvCxnSpPr>
          <xdr:spPr>
            <a:xfrm flipH="1" rot="10800000">
              <a:off x="4965000" y="3137063"/>
              <a:ext cx="762000" cy="128587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52</xdr:col>
      <xdr:colOff>-152400</xdr:colOff>
      <xdr:row>6</xdr:row>
      <xdr:rowOff>9525</xdr:rowOff>
    </xdr:from>
    <xdr:ext cx="1285875" cy="1447800"/>
    <xdr:grpSp>
      <xdr:nvGrpSpPr>
        <xdr:cNvPr id="2" name="Shape 2"/>
        <xdr:cNvGrpSpPr/>
      </xdr:nvGrpSpPr>
      <xdr:grpSpPr>
        <a:xfrm>
          <a:off x="4962246" y="3163750"/>
          <a:ext cx="767509" cy="1232501"/>
          <a:chOff x="4962246" y="3163750"/>
          <a:chExt cx="767509" cy="1232501"/>
        </a:xfrm>
      </xdr:grpSpPr>
      <xdr:grpSp>
        <xdr:nvGrpSpPr>
          <xdr:cNvPr id="16" name="Shape 16"/>
          <xdr:cNvGrpSpPr/>
        </xdr:nvGrpSpPr>
        <xdr:grpSpPr>
          <a:xfrm rot="1914736">
            <a:off x="4962246" y="3163750"/>
            <a:ext cx="767509" cy="1232501"/>
            <a:chOff x="4926900" y="3194213"/>
            <a:chExt cx="838200" cy="1171575"/>
          </a:xfrm>
        </xdr:grpSpPr>
        <xdr:sp>
          <xdr:nvSpPr>
            <xdr:cNvPr id="4" name="Shape 4"/>
            <xdr:cNvSpPr/>
          </xdr:nvSpPr>
          <xdr:spPr>
            <a:xfrm>
              <a:off x="4926900" y="3194213"/>
              <a:ext cx="838200" cy="1171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7" name="Shape 17"/>
            <xdr:cNvCxnSpPr/>
          </xdr:nvCxnSpPr>
          <xdr:spPr>
            <a:xfrm>
              <a:off x="4926900" y="3194213"/>
              <a:ext cx="838200" cy="117157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42</xdr:col>
      <xdr:colOff>19050</xdr:colOff>
      <xdr:row>0</xdr:row>
      <xdr:rowOff>-285750</xdr:rowOff>
    </xdr:from>
    <xdr:ext cx="2247900" cy="1895475"/>
    <xdr:grpSp>
      <xdr:nvGrpSpPr>
        <xdr:cNvPr id="2" name="Shape 2"/>
        <xdr:cNvGrpSpPr/>
      </xdr:nvGrpSpPr>
      <xdr:grpSpPr>
        <a:xfrm>
          <a:off x="4828848" y="2778085"/>
          <a:ext cx="1034304" cy="2003831"/>
          <a:chOff x="4828848" y="2778085"/>
          <a:chExt cx="1034304" cy="2003831"/>
        </a:xfrm>
      </xdr:grpSpPr>
      <xdr:grpSp>
        <xdr:nvGrpSpPr>
          <xdr:cNvPr id="18" name="Shape 18"/>
          <xdr:cNvGrpSpPr/>
        </xdr:nvGrpSpPr>
        <xdr:grpSpPr>
          <a:xfrm rot="3621045">
            <a:off x="4828848" y="2778085"/>
            <a:ext cx="1034304" cy="2003831"/>
            <a:chOff x="4950713" y="3113250"/>
            <a:chExt cx="790575" cy="1333500"/>
          </a:xfrm>
        </xdr:grpSpPr>
        <xdr:sp>
          <xdr:nvSpPr>
            <xdr:cNvPr id="4" name="Shape 4"/>
            <xdr:cNvSpPr/>
          </xdr:nvSpPr>
          <xdr:spPr>
            <a:xfrm>
              <a:off x="4950713" y="3113250"/>
              <a:ext cx="790575" cy="1333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9" name="Shape 19"/>
            <xdr:cNvCxnSpPr/>
          </xdr:nvCxnSpPr>
          <xdr:spPr>
            <a:xfrm flipH="1" rot="10800000">
              <a:off x="4950713" y="3113250"/>
              <a:ext cx="790575" cy="1333500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36</xdr:col>
      <xdr:colOff>-28575</xdr:colOff>
      <xdr:row>0</xdr:row>
      <xdr:rowOff>-342900</xdr:rowOff>
    </xdr:from>
    <xdr:ext cx="4286250" cy="4848225"/>
    <xdr:grpSp>
      <xdr:nvGrpSpPr>
        <xdr:cNvPr id="2" name="Shape 2"/>
        <xdr:cNvGrpSpPr/>
      </xdr:nvGrpSpPr>
      <xdr:grpSpPr>
        <a:xfrm>
          <a:off x="3268582" y="2527759"/>
          <a:ext cx="4154837" cy="2504483"/>
          <a:chOff x="3268582" y="2527759"/>
          <a:chExt cx="4154837" cy="2504483"/>
        </a:xfrm>
      </xdr:grpSpPr>
      <xdr:grpSp>
        <xdr:nvGrpSpPr>
          <xdr:cNvPr id="20" name="Shape 20"/>
          <xdr:cNvGrpSpPr/>
        </xdr:nvGrpSpPr>
        <xdr:grpSpPr>
          <a:xfrm rot="-3512612">
            <a:off x="3268582" y="2527759"/>
            <a:ext cx="4154837" cy="2504483"/>
            <a:chOff x="4969763" y="3184688"/>
            <a:chExt cx="752475" cy="1190625"/>
          </a:xfrm>
        </xdr:grpSpPr>
        <xdr:sp>
          <xdr:nvSpPr>
            <xdr:cNvPr id="4" name="Shape 4"/>
            <xdr:cNvSpPr/>
          </xdr:nvSpPr>
          <xdr:spPr>
            <a:xfrm>
              <a:off x="4969763" y="3184688"/>
              <a:ext cx="752475" cy="1190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1" name="Shape 21"/>
            <xdr:cNvCxnSpPr/>
          </xdr:nvCxnSpPr>
          <xdr:spPr>
            <a:xfrm>
              <a:off x="4969763" y="3184688"/>
              <a:ext cx="752475" cy="11906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36</xdr:col>
      <xdr:colOff>-123825</xdr:colOff>
      <xdr:row>2</xdr:row>
      <xdr:rowOff>-180975</xdr:rowOff>
    </xdr:from>
    <xdr:ext cx="4438650" cy="5734050"/>
    <xdr:grpSp>
      <xdr:nvGrpSpPr>
        <xdr:cNvPr id="2" name="Shape 2"/>
        <xdr:cNvGrpSpPr/>
      </xdr:nvGrpSpPr>
      <xdr:grpSpPr>
        <a:xfrm>
          <a:off x="2815947" y="2194042"/>
          <a:ext cx="5060106" cy="3171916"/>
          <a:chOff x="2815947" y="2194042"/>
          <a:chExt cx="5060106" cy="3171916"/>
        </a:xfrm>
      </xdr:grpSpPr>
      <xdr:grpSp>
        <xdr:nvGrpSpPr>
          <xdr:cNvPr id="22" name="Shape 22"/>
          <xdr:cNvGrpSpPr/>
        </xdr:nvGrpSpPr>
        <xdr:grpSpPr>
          <a:xfrm rot="-4387120">
            <a:off x="2815947" y="2194042"/>
            <a:ext cx="5060106" cy="3171916"/>
            <a:chOff x="4969763" y="3184688"/>
            <a:chExt cx="752475" cy="1190625"/>
          </a:xfrm>
        </xdr:grpSpPr>
        <xdr:sp>
          <xdr:nvSpPr>
            <xdr:cNvPr id="4" name="Shape 4"/>
            <xdr:cNvSpPr/>
          </xdr:nvSpPr>
          <xdr:spPr>
            <a:xfrm>
              <a:off x="4969763" y="3184688"/>
              <a:ext cx="752475" cy="1190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3" name="Shape 23"/>
            <xdr:cNvCxnSpPr/>
          </xdr:nvCxnSpPr>
          <xdr:spPr>
            <a:xfrm>
              <a:off x="4969763" y="3184688"/>
              <a:ext cx="752475" cy="11906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33</xdr:col>
      <xdr:colOff>-85725</xdr:colOff>
      <xdr:row>6</xdr:row>
      <xdr:rowOff>-333375</xdr:rowOff>
    </xdr:from>
    <xdr:ext cx="2600325" cy="2333625"/>
    <xdr:grpSp>
      <xdr:nvGrpSpPr>
        <xdr:cNvPr id="2" name="Shape 2"/>
        <xdr:cNvGrpSpPr/>
      </xdr:nvGrpSpPr>
      <xdr:grpSpPr>
        <a:xfrm>
          <a:off x="4593646" y="2706062"/>
          <a:ext cx="1504708" cy="2147876"/>
          <a:chOff x="4593646" y="2706062"/>
          <a:chExt cx="1504708" cy="2147876"/>
        </a:xfrm>
      </xdr:grpSpPr>
      <xdr:grpSp>
        <xdr:nvGrpSpPr>
          <xdr:cNvPr id="24" name="Shape 24"/>
          <xdr:cNvGrpSpPr/>
        </xdr:nvGrpSpPr>
        <xdr:grpSpPr>
          <a:xfrm rot="-7073372">
            <a:off x="4593646" y="2706062"/>
            <a:ext cx="1504708" cy="2147876"/>
            <a:chOff x="4969763" y="3184688"/>
            <a:chExt cx="752475" cy="1190625"/>
          </a:xfrm>
        </xdr:grpSpPr>
        <xdr:sp>
          <xdr:nvSpPr>
            <xdr:cNvPr id="4" name="Shape 4"/>
            <xdr:cNvSpPr/>
          </xdr:nvSpPr>
          <xdr:spPr>
            <a:xfrm>
              <a:off x="4969763" y="3184688"/>
              <a:ext cx="752475" cy="1190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25" name="Shape 25"/>
            <xdr:cNvCxnSpPr/>
          </xdr:nvCxnSpPr>
          <xdr:spPr>
            <a:xfrm>
              <a:off x="4969763" y="3184688"/>
              <a:ext cx="752475" cy="1190625"/>
            </a:xfrm>
            <a:prstGeom prst="straightConnector1">
              <a:avLst/>
            </a:prstGeom>
            <a:noFill/>
            <a:ln cap="flat" cmpd="sng" w="57150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11</xdr:row>
      <xdr:rowOff>57150</xdr:rowOff>
    </xdr:from>
    <xdr:ext cx="7534275" cy="7772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6.38"/>
    <col customWidth="1" min="3" max="3" width="37.63"/>
    <col customWidth="1" min="4" max="10" width="6.38"/>
    <col customWidth="1" min="11" max="11" width="11.75"/>
    <col customWidth="1" min="12" max="12" width="12.75"/>
    <col customWidth="1" min="13" max="36" width="3.38"/>
    <col customWidth="1" min="37" max="37" width="14.38"/>
    <col customWidth="1" min="38" max="65" width="3.38"/>
  </cols>
  <sheetData>
    <row r="1" ht="15.0" customHeight="1">
      <c r="L1" s="1"/>
      <c r="M1" s="1"/>
      <c r="N1" s="1"/>
      <c r="O1" s="1"/>
      <c r="P1" s="1"/>
    </row>
    <row r="2" ht="15.0" customHeight="1">
      <c r="L2" s="2"/>
      <c r="M2" s="2"/>
      <c r="N2" s="2"/>
      <c r="O2" s="2"/>
      <c r="P2" s="2"/>
      <c r="AF2" s="3" t="s">
        <v>0</v>
      </c>
      <c r="AG2" s="4"/>
      <c r="AH2" s="4"/>
      <c r="AI2" s="5"/>
      <c r="AM2" s="3" t="s">
        <v>1</v>
      </c>
      <c r="AN2" s="4"/>
      <c r="AO2" s="4"/>
      <c r="AP2" s="5"/>
      <c r="BA2" s="3" t="s">
        <v>2</v>
      </c>
      <c r="BB2" s="4"/>
      <c r="BC2" s="4"/>
      <c r="BD2" s="5"/>
    </row>
    <row r="3" ht="15.0" customHeight="1">
      <c r="L3" s="2"/>
      <c r="M3" s="2"/>
      <c r="N3" s="2"/>
      <c r="O3" s="2"/>
      <c r="P3" s="2"/>
      <c r="AF3" s="6">
        <f>AA10</f>
        <v>3</v>
      </c>
      <c r="AG3" s="5"/>
      <c r="AH3" s="7">
        <f>AF3+AF5</f>
        <v>8</v>
      </c>
      <c r="AI3" s="8"/>
      <c r="AM3" s="6">
        <f>AH3</f>
        <v>8</v>
      </c>
      <c r="AN3" s="5"/>
      <c r="AO3" s="7">
        <f>AM3+AM5</f>
        <v>14</v>
      </c>
      <c r="AP3" s="8"/>
      <c r="BA3" s="6">
        <f>AO3</f>
        <v>14</v>
      </c>
      <c r="BB3" s="5"/>
      <c r="BC3" s="7">
        <f>BA3+BA5</f>
        <v>18</v>
      </c>
      <c r="BD3" s="8"/>
    </row>
    <row r="4" ht="15.0" customHeight="1">
      <c r="L4" s="2"/>
      <c r="M4" s="2"/>
      <c r="N4" s="2"/>
      <c r="O4" s="2"/>
      <c r="P4" s="2"/>
      <c r="AF4" s="9">
        <f>AA10</f>
        <v>3</v>
      </c>
      <c r="AG4" s="5"/>
      <c r="AH4" s="10">
        <f>AM4</f>
        <v>8</v>
      </c>
      <c r="AI4" s="5"/>
      <c r="AM4" s="9">
        <f>AO4-AM5</f>
        <v>8</v>
      </c>
      <c r="AN4" s="5"/>
      <c r="AO4" s="10">
        <f>AF26</f>
        <v>14</v>
      </c>
      <c r="AP4" s="5"/>
      <c r="BA4" s="9">
        <f>BC4-BA5</f>
        <v>20</v>
      </c>
      <c r="BB4" s="5"/>
      <c r="BC4" s="11">
        <f>BH10</f>
        <v>24</v>
      </c>
      <c r="BD4" s="5"/>
    </row>
    <row r="5" ht="15.0" customHeight="1">
      <c r="B5" s="12" t="s">
        <v>3</v>
      </c>
      <c r="N5" s="2"/>
      <c r="O5" s="2"/>
      <c r="P5" s="2"/>
      <c r="AF5" s="13">
        <v>5.0</v>
      </c>
      <c r="AG5" s="4"/>
      <c r="AH5" s="4"/>
      <c r="AI5" s="5"/>
      <c r="AM5" s="13">
        <v>6.0</v>
      </c>
      <c r="AN5" s="4"/>
      <c r="AO5" s="4"/>
      <c r="AP5" s="5"/>
      <c r="BA5" s="13">
        <v>4.0</v>
      </c>
      <c r="BB5" s="4"/>
      <c r="BC5" s="4"/>
      <c r="BD5" s="5"/>
    </row>
    <row r="6" ht="15.0" customHeight="1">
      <c r="N6" s="2"/>
      <c r="O6" s="2"/>
      <c r="P6" s="2"/>
      <c r="AF6" s="14">
        <f>AF4-AF3</f>
        <v>0</v>
      </c>
      <c r="AG6" s="4"/>
      <c r="AH6" s="4"/>
      <c r="AI6" s="5"/>
      <c r="AM6" s="15">
        <v>0.0</v>
      </c>
      <c r="AN6" s="4"/>
      <c r="AO6" s="4"/>
      <c r="AP6" s="5"/>
      <c r="BA6" s="14">
        <f>BA4-BA3</f>
        <v>6</v>
      </c>
      <c r="BB6" s="4"/>
      <c r="BC6" s="4"/>
      <c r="BD6" s="5"/>
    </row>
    <row r="7" ht="15.0" customHeight="1">
      <c r="N7" s="2"/>
      <c r="O7" s="2"/>
      <c r="P7" s="2"/>
    </row>
    <row r="8" ht="15.0" customHeight="1">
      <c r="B8" s="16" t="s">
        <v>4</v>
      </c>
      <c r="C8" s="5"/>
      <c r="D8" s="17" t="s">
        <v>5</v>
      </c>
      <c r="E8" s="4"/>
      <c r="F8" s="4"/>
      <c r="G8" s="5"/>
      <c r="H8" s="18" t="s">
        <v>6</v>
      </c>
      <c r="I8" s="18" t="s">
        <v>7</v>
      </c>
      <c r="J8" s="18" t="s">
        <v>8</v>
      </c>
      <c r="K8" s="18" t="s">
        <v>9</v>
      </c>
      <c r="L8" s="19" t="s">
        <v>10</v>
      </c>
      <c r="N8" s="2"/>
      <c r="O8" s="2"/>
      <c r="P8" s="2"/>
      <c r="BH8" s="20" t="s">
        <v>11</v>
      </c>
      <c r="BI8" s="21"/>
      <c r="BJ8" s="21"/>
      <c r="BK8" s="22"/>
    </row>
    <row r="9" ht="15.0" customHeight="1">
      <c r="B9" s="23" t="s">
        <v>12</v>
      </c>
      <c r="C9" s="5"/>
      <c r="D9" s="24" t="s">
        <v>13</v>
      </c>
      <c r="E9" s="4"/>
      <c r="F9" s="4"/>
      <c r="G9" s="5"/>
      <c r="H9" s="25">
        <v>1.0</v>
      </c>
      <c r="I9" s="25">
        <v>2.0</v>
      </c>
      <c r="J9" s="25">
        <v>3.0</v>
      </c>
      <c r="K9" s="25">
        <f t="shared" ref="K9:K15" si="1">(H9+(4*I9)+J9)/6</f>
        <v>2</v>
      </c>
      <c r="L9" s="25">
        <f t="shared" ref="L9:L15" si="2">((H9-J9)/6)^2</f>
        <v>0.1111111111</v>
      </c>
      <c r="R9" s="20" t="s">
        <v>14</v>
      </c>
      <c r="S9" s="21"/>
      <c r="T9" s="21"/>
      <c r="U9" s="22"/>
      <c r="Y9" s="3" t="s">
        <v>15</v>
      </c>
      <c r="Z9" s="4"/>
      <c r="AA9" s="4"/>
      <c r="AB9" s="5"/>
      <c r="BH9" s="26">
        <f>BC16</f>
        <v>24</v>
      </c>
      <c r="BI9" s="5"/>
      <c r="BJ9" s="7">
        <f>BH9+BH11</f>
        <v>24</v>
      </c>
      <c r="BK9" s="8"/>
    </row>
    <row r="10" ht="15.0" customHeight="1">
      <c r="B10" s="24" t="s">
        <v>16</v>
      </c>
      <c r="C10" s="5"/>
      <c r="D10" s="24" t="s">
        <v>15</v>
      </c>
      <c r="E10" s="4"/>
      <c r="F10" s="4"/>
      <c r="G10" s="5"/>
      <c r="H10" s="25">
        <v>2.0</v>
      </c>
      <c r="I10" s="25">
        <v>3.0</v>
      </c>
      <c r="J10" s="25">
        <v>5.0</v>
      </c>
      <c r="K10" s="25">
        <f t="shared" si="1"/>
        <v>3.166666667</v>
      </c>
      <c r="L10" s="25">
        <f t="shared" si="2"/>
        <v>0.25</v>
      </c>
      <c r="R10" s="27">
        <v>0.0</v>
      </c>
      <c r="S10" s="5"/>
      <c r="T10" s="28">
        <f>R10+R12</f>
        <v>0</v>
      </c>
      <c r="U10" s="8"/>
      <c r="Y10" s="29">
        <v>0.0</v>
      </c>
      <c r="Z10" s="5"/>
      <c r="AA10" s="7">
        <f>Y10+Y12</f>
        <v>3</v>
      </c>
      <c r="AB10" s="8"/>
      <c r="BH10" s="30">
        <f>BJ10-BH11</f>
        <v>24</v>
      </c>
      <c r="BI10" s="5"/>
      <c r="BJ10" s="11">
        <v>24.0</v>
      </c>
      <c r="BK10" s="8"/>
    </row>
    <row r="11" ht="15.0" customHeight="1">
      <c r="B11" s="24" t="s">
        <v>17</v>
      </c>
      <c r="C11" s="5"/>
      <c r="D11" s="24" t="s">
        <v>15</v>
      </c>
      <c r="E11" s="4"/>
      <c r="F11" s="4"/>
      <c r="G11" s="5"/>
      <c r="H11" s="25">
        <v>4.0</v>
      </c>
      <c r="I11" s="25">
        <v>6.0</v>
      </c>
      <c r="J11" s="25">
        <v>9.0</v>
      </c>
      <c r="K11" s="25">
        <f t="shared" si="1"/>
        <v>6.166666667</v>
      </c>
      <c r="L11" s="25">
        <f t="shared" si="2"/>
        <v>0.6944444444</v>
      </c>
      <c r="R11" s="9">
        <f>T11-R12</f>
        <v>0</v>
      </c>
      <c r="S11" s="5"/>
      <c r="T11" s="10">
        <f>Y11</f>
        <v>0</v>
      </c>
      <c r="U11" s="8"/>
      <c r="Y11" s="9">
        <f>AA11-Y12</f>
        <v>0</v>
      </c>
      <c r="Z11" s="5"/>
      <c r="AA11" s="10">
        <f>AF4</f>
        <v>3</v>
      </c>
      <c r="AB11" s="5"/>
      <c r="BH11" s="31">
        <v>0.0</v>
      </c>
      <c r="BI11" s="4"/>
      <c r="BJ11" s="4"/>
      <c r="BK11" s="8"/>
    </row>
    <row r="12" ht="15.0" customHeight="1">
      <c r="B12" s="24" t="s">
        <v>18</v>
      </c>
      <c r="C12" s="5"/>
      <c r="D12" s="24" t="s">
        <v>19</v>
      </c>
      <c r="E12" s="4"/>
      <c r="F12" s="4"/>
      <c r="G12" s="5"/>
      <c r="H12" s="25">
        <v>3.0</v>
      </c>
      <c r="I12" s="25">
        <v>5.0</v>
      </c>
      <c r="J12" s="25">
        <v>7.0</v>
      </c>
      <c r="K12" s="25">
        <f t="shared" si="1"/>
        <v>5</v>
      </c>
      <c r="L12" s="25">
        <f t="shared" si="2"/>
        <v>0.4444444444</v>
      </c>
      <c r="R12" s="31">
        <v>0.0</v>
      </c>
      <c r="S12" s="4"/>
      <c r="T12" s="4"/>
      <c r="U12" s="8"/>
      <c r="Y12" s="13">
        <v>3.0</v>
      </c>
      <c r="Z12" s="4"/>
      <c r="AA12" s="4"/>
      <c r="AB12" s="5"/>
      <c r="BH12" s="32">
        <v>0.0</v>
      </c>
      <c r="BI12" s="33"/>
      <c r="BJ12" s="33"/>
      <c r="BK12" s="34"/>
    </row>
    <row r="13" ht="15.0" customHeight="1">
      <c r="B13" s="24" t="s">
        <v>20</v>
      </c>
      <c r="C13" s="5"/>
      <c r="D13" s="24" t="s">
        <v>15</v>
      </c>
      <c r="E13" s="4"/>
      <c r="F13" s="4"/>
      <c r="G13" s="5"/>
      <c r="H13" s="25">
        <v>3.0</v>
      </c>
      <c r="I13" s="25">
        <v>4.0</v>
      </c>
      <c r="J13" s="25">
        <v>6.0</v>
      </c>
      <c r="K13" s="25">
        <f t="shared" si="1"/>
        <v>4.166666667</v>
      </c>
      <c r="L13" s="25">
        <f t="shared" si="2"/>
        <v>0.25</v>
      </c>
      <c r="R13" s="35">
        <f>R11-R10</f>
        <v>0</v>
      </c>
      <c r="S13" s="33"/>
      <c r="T13" s="33"/>
      <c r="U13" s="34"/>
      <c r="Y13" s="14">
        <f>Y11-Y10</f>
        <v>0</v>
      </c>
      <c r="Z13" s="4"/>
      <c r="AA13" s="4"/>
      <c r="AB13" s="5"/>
    </row>
    <row r="14" ht="15.0" customHeight="1">
      <c r="B14" s="24" t="s">
        <v>21</v>
      </c>
      <c r="C14" s="5"/>
      <c r="D14" s="24" t="s">
        <v>22</v>
      </c>
      <c r="E14" s="4"/>
      <c r="F14" s="4"/>
      <c r="G14" s="5"/>
      <c r="H14" s="25">
        <v>3.0</v>
      </c>
      <c r="I14" s="25">
        <v>5.0</v>
      </c>
      <c r="J14" s="25">
        <v>8.0</v>
      </c>
      <c r="K14" s="25">
        <f t="shared" si="1"/>
        <v>5.166666667</v>
      </c>
      <c r="L14" s="25">
        <f t="shared" si="2"/>
        <v>0.6944444444</v>
      </c>
    </row>
    <row r="15" ht="15.0" customHeight="1">
      <c r="B15" s="24" t="s">
        <v>23</v>
      </c>
      <c r="C15" s="5"/>
      <c r="D15" s="24" t="s">
        <v>2</v>
      </c>
      <c r="E15" s="4"/>
      <c r="F15" s="4"/>
      <c r="G15" s="5"/>
      <c r="H15" s="25">
        <v>2.0</v>
      </c>
      <c r="I15" s="25">
        <v>3.0</v>
      </c>
      <c r="J15" s="25">
        <v>5.0</v>
      </c>
      <c r="K15" s="25">
        <f t="shared" si="1"/>
        <v>3.166666667</v>
      </c>
      <c r="L15" s="25">
        <f t="shared" si="2"/>
        <v>0.25</v>
      </c>
      <c r="AF15" s="3" t="s">
        <v>19</v>
      </c>
      <c r="AG15" s="4"/>
      <c r="AH15" s="4"/>
      <c r="AI15" s="5"/>
      <c r="BA15" s="3" t="s">
        <v>24</v>
      </c>
      <c r="BB15" s="4"/>
      <c r="BC15" s="4"/>
      <c r="BD15" s="5"/>
    </row>
    <row r="16" ht="15.0" customHeight="1">
      <c r="B16" s="36" t="s">
        <v>25</v>
      </c>
      <c r="L16" s="37"/>
      <c r="AF16" s="6">
        <f>AA10</f>
        <v>3</v>
      </c>
      <c r="AG16" s="5"/>
      <c r="AH16" s="7">
        <f>AF16+AF18</f>
        <v>7</v>
      </c>
      <c r="AI16" s="8"/>
      <c r="BA16" s="6">
        <f>BC3</f>
        <v>18</v>
      </c>
      <c r="BB16" s="5"/>
      <c r="BC16" s="7">
        <f>BA16+BA18</f>
        <v>24</v>
      </c>
      <c r="BD16" s="8"/>
    </row>
    <row r="17" ht="15.0" customHeight="1">
      <c r="AF17" s="9">
        <f>AH17-AF18</f>
        <v>10</v>
      </c>
      <c r="AG17" s="5"/>
      <c r="AH17" s="10">
        <f>AF26</f>
        <v>14</v>
      </c>
      <c r="AI17" s="5"/>
      <c r="BA17" s="9">
        <f>BC17-BA18</f>
        <v>18</v>
      </c>
      <c r="BB17" s="5"/>
      <c r="BC17" s="11">
        <f>BH10</f>
        <v>24</v>
      </c>
      <c r="BD17" s="5"/>
    </row>
    <row r="18" ht="15.0" customHeight="1">
      <c r="B18" s="38" t="s">
        <v>26</v>
      </c>
      <c r="AF18" s="13">
        <v>4.0</v>
      </c>
      <c r="AG18" s="4"/>
      <c r="AH18" s="4"/>
      <c r="AI18" s="5"/>
      <c r="BA18" s="13">
        <v>6.0</v>
      </c>
      <c r="BB18" s="4"/>
      <c r="BC18" s="4"/>
      <c r="BD18" s="5"/>
    </row>
    <row r="19" ht="15.0" customHeight="1">
      <c r="B19" s="38" t="s">
        <v>27</v>
      </c>
      <c r="AF19" s="14">
        <f>AF17-AF16</f>
        <v>7</v>
      </c>
      <c r="AG19" s="4"/>
      <c r="AH19" s="4"/>
      <c r="AI19" s="5"/>
      <c r="BA19" s="15">
        <v>0.0</v>
      </c>
      <c r="BB19" s="4"/>
      <c r="BC19" s="4"/>
      <c r="BD19" s="5"/>
    </row>
    <row r="20" ht="15.0" customHeight="1">
      <c r="B20" s="38" t="s">
        <v>28</v>
      </c>
    </row>
    <row r="21" ht="15.0" customHeight="1">
      <c r="B21" s="38" t="s">
        <v>29</v>
      </c>
    </row>
    <row r="22" ht="15.75" customHeight="1">
      <c r="B22" s="39" t="s">
        <v>30</v>
      </c>
      <c r="C22" s="40"/>
      <c r="E22" s="39"/>
      <c r="F22" s="39"/>
    </row>
    <row r="23" ht="15.75" customHeight="1">
      <c r="B23" s="39" t="s">
        <v>31</v>
      </c>
      <c r="C23" s="40"/>
      <c r="AU23" s="41"/>
    </row>
    <row r="24" ht="15.75" customHeight="1">
      <c r="B24" s="39" t="s">
        <v>32</v>
      </c>
      <c r="AF24" s="3" t="s">
        <v>33</v>
      </c>
      <c r="AG24" s="4"/>
      <c r="AH24" s="4"/>
      <c r="AI24" s="5"/>
      <c r="AL24" s="40"/>
      <c r="AM24" s="40"/>
      <c r="AN24" s="40"/>
      <c r="AO24" s="40"/>
      <c r="AP24" s="42"/>
    </row>
    <row r="25" ht="15.75" customHeight="1">
      <c r="B25" s="38" t="s">
        <v>34</v>
      </c>
      <c r="AF25" s="6">
        <f>AA10</f>
        <v>3</v>
      </c>
      <c r="AG25" s="5"/>
      <c r="AH25" s="7">
        <f>AF25+AF27</f>
        <v>7</v>
      </c>
      <c r="AI25" s="8"/>
      <c r="AL25" s="40"/>
      <c r="AM25" s="40"/>
      <c r="AN25" s="40"/>
      <c r="AO25" s="40"/>
      <c r="AP25" s="42"/>
    </row>
    <row r="26" ht="15.75" customHeight="1">
      <c r="A26" s="38"/>
      <c r="B26" s="39" t="s">
        <v>35</v>
      </c>
      <c r="AF26" s="9">
        <f>AH26-AF27</f>
        <v>14</v>
      </c>
      <c r="AG26" s="5"/>
      <c r="AH26" s="10">
        <f>BA17</f>
        <v>18</v>
      </c>
      <c r="AI26" s="5"/>
    </row>
    <row r="27" ht="15.0" customHeight="1">
      <c r="C27" s="38"/>
      <c r="D27" s="38"/>
      <c r="E27" s="38"/>
      <c r="F27" s="38"/>
      <c r="G27" s="38"/>
      <c r="H27" s="38"/>
      <c r="I27" s="38"/>
      <c r="J27" s="38"/>
      <c r="K27" s="38"/>
      <c r="L27" s="38"/>
      <c r="AF27" s="13">
        <v>4.0</v>
      </c>
      <c r="AG27" s="4"/>
      <c r="AH27" s="4"/>
      <c r="AI27" s="5"/>
      <c r="AL27" s="41"/>
    </row>
    <row r="28" ht="15.0" customHeight="1">
      <c r="B28" s="38" t="s">
        <v>36</v>
      </c>
      <c r="AF28" s="15">
        <v>0.0</v>
      </c>
      <c r="AG28" s="4"/>
      <c r="AH28" s="4"/>
      <c r="AI28" s="5"/>
      <c r="AL28" s="43"/>
    </row>
    <row r="29" ht="15.0" customHeight="1">
      <c r="B29" s="38" t="s">
        <v>37</v>
      </c>
    </row>
    <row r="30" ht="15.75" customHeight="1">
      <c r="B30" s="38" t="s">
        <v>38</v>
      </c>
      <c r="AU30" s="44" t="s">
        <v>39</v>
      </c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6"/>
      <c r="BJ30" s="47" t="s">
        <v>40</v>
      </c>
      <c r="BK30" s="45"/>
      <c r="BL30" s="45"/>
      <c r="BM30" s="46"/>
    </row>
    <row r="31" ht="15.75" customHeight="1">
      <c r="B31" s="38" t="s">
        <v>41</v>
      </c>
      <c r="X31" s="48" t="s">
        <v>42</v>
      </c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51"/>
      <c r="AU31" s="52" t="s">
        <v>43</v>
      </c>
      <c r="BI31" s="53"/>
      <c r="BJ31" s="54">
        <v>24.0</v>
      </c>
      <c r="BM31" s="53"/>
    </row>
    <row r="32" ht="15.75" customHeight="1">
      <c r="B32" s="38" t="s">
        <v>44</v>
      </c>
      <c r="X32" s="55"/>
      <c r="AO32" s="56"/>
      <c r="AU32" s="52" t="s">
        <v>45</v>
      </c>
      <c r="BI32" s="53"/>
      <c r="BJ32" s="54">
        <f>SUM(L9,L10,L12,L13,L15)</f>
        <v>1.305555556</v>
      </c>
      <c r="BM32" s="53"/>
    </row>
    <row r="33" ht="21.0" customHeight="1">
      <c r="B33" s="38" t="s">
        <v>46</v>
      </c>
      <c r="X33" s="55"/>
      <c r="Y33" s="3" t="s">
        <v>47</v>
      </c>
      <c r="Z33" s="4"/>
      <c r="AA33" s="4"/>
      <c r="AB33" s="5"/>
      <c r="AD33" s="36" t="s">
        <v>48</v>
      </c>
      <c r="AO33" s="56"/>
      <c r="AQ33" s="57"/>
      <c r="AU33" s="52" t="s">
        <v>49</v>
      </c>
      <c r="BI33" s="53"/>
      <c r="BJ33" s="54">
        <f>SQRT(BJ32)</f>
        <v>1.1426091</v>
      </c>
      <c r="BM33" s="53"/>
    </row>
    <row r="34" ht="15.0" customHeight="1">
      <c r="X34" s="55"/>
      <c r="Y34" s="29" t="s">
        <v>50</v>
      </c>
      <c r="Z34" s="5"/>
      <c r="AA34" s="28" t="s">
        <v>51</v>
      </c>
      <c r="AB34" s="5"/>
      <c r="AK34" s="40" t="s">
        <v>52</v>
      </c>
      <c r="AO34" s="56"/>
      <c r="AU34" s="58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61"/>
      <c r="BM34" s="62"/>
    </row>
    <row r="35" ht="21.0" customHeight="1">
      <c r="X35" s="55"/>
      <c r="Y35" s="63" t="s">
        <v>53</v>
      </c>
      <c r="Z35" s="5"/>
      <c r="AA35" s="11" t="s">
        <v>54</v>
      </c>
      <c r="AB35" s="5"/>
      <c r="AD35" s="36" t="s">
        <v>55</v>
      </c>
      <c r="AK35" s="40" t="s">
        <v>56</v>
      </c>
      <c r="AO35" s="56"/>
      <c r="AU35" s="52" t="s">
        <v>57</v>
      </c>
      <c r="BI35" s="53"/>
      <c r="BJ35" s="54">
        <v>22.0</v>
      </c>
      <c r="BM35" s="53"/>
    </row>
    <row r="36" ht="21.0" customHeight="1">
      <c r="X36" s="55"/>
      <c r="Y36" s="64" t="s">
        <v>58</v>
      </c>
      <c r="Z36" s="4"/>
      <c r="AA36" s="4"/>
      <c r="AB36" s="5"/>
      <c r="AD36" s="36" t="s">
        <v>59</v>
      </c>
      <c r="AK36" s="40" t="s">
        <v>60</v>
      </c>
      <c r="AO36" s="56"/>
      <c r="AU36" s="52" t="s">
        <v>61</v>
      </c>
      <c r="BI36" s="53"/>
      <c r="BJ36" s="54">
        <f>(BJ35-BJ31)/BJ33</f>
        <v>-1.750379898</v>
      </c>
      <c r="BM36" s="53"/>
    </row>
    <row r="37" ht="21.0" customHeight="1">
      <c r="X37" s="55"/>
      <c r="Y37" s="15" t="s">
        <v>62</v>
      </c>
      <c r="Z37" s="4"/>
      <c r="AA37" s="4"/>
      <c r="AB37" s="5"/>
      <c r="AD37" s="36" t="s">
        <v>63</v>
      </c>
      <c r="AK37" s="40" t="s">
        <v>64</v>
      </c>
      <c r="AO37" s="56"/>
      <c r="AU37" s="52" t="s">
        <v>65</v>
      </c>
      <c r="BI37" s="53"/>
      <c r="BJ37" s="54">
        <v>0.6103</v>
      </c>
      <c r="BM37" s="53"/>
    </row>
    <row r="38" ht="15.75" customHeight="1">
      <c r="X38" s="55"/>
      <c r="AD38" s="36" t="s">
        <v>66</v>
      </c>
      <c r="AK38" s="40" t="s">
        <v>67</v>
      </c>
      <c r="AO38" s="56"/>
      <c r="AU38" s="65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61"/>
      <c r="BM38" s="62"/>
    </row>
    <row r="39" ht="21.0" customHeight="1">
      <c r="X39" s="66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8"/>
      <c r="AU39" s="69" t="s">
        <v>68</v>
      </c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1"/>
      <c r="BJ39" s="72">
        <v>0.61</v>
      </c>
      <c r="BK39" s="70"/>
      <c r="BL39" s="70"/>
      <c r="BM39" s="7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AF2:AI2"/>
    <mergeCell ref="AM2:AP2"/>
    <mergeCell ref="BA2:BD2"/>
    <mergeCell ref="AF3:AG3"/>
    <mergeCell ref="AH3:AI3"/>
    <mergeCell ref="AM3:AN3"/>
    <mergeCell ref="AO3:AP3"/>
    <mergeCell ref="AM5:AP5"/>
    <mergeCell ref="AM6:AP6"/>
    <mergeCell ref="AF4:AG4"/>
    <mergeCell ref="AH4:AI4"/>
    <mergeCell ref="AM4:AN4"/>
    <mergeCell ref="AO4:AP4"/>
    <mergeCell ref="B5:L6"/>
    <mergeCell ref="AF5:AI5"/>
    <mergeCell ref="AF6:AI6"/>
    <mergeCell ref="BH9:BI9"/>
    <mergeCell ref="BJ9:BK9"/>
    <mergeCell ref="BH10:BI10"/>
    <mergeCell ref="BJ10:BK10"/>
    <mergeCell ref="BH11:BK11"/>
    <mergeCell ref="BH12:BK12"/>
    <mergeCell ref="BA3:BB3"/>
    <mergeCell ref="BC3:BD3"/>
    <mergeCell ref="BA4:BB4"/>
    <mergeCell ref="BC4:BD4"/>
    <mergeCell ref="BA5:BD5"/>
    <mergeCell ref="BA6:BD6"/>
    <mergeCell ref="BH8:BK8"/>
    <mergeCell ref="Y10:Z10"/>
    <mergeCell ref="AA10:AB10"/>
    <mergeCell ref="Y11:Z11"/>
    <mergeCell ref="AA11:AB11"/>
    <mergeCell ref="B11:C11"/>
    <mergeCell ref="D11:G11"/>
    <mergeCell ref="R11:S11"/>
    <mergeCell ref="T11:U11"/>
    <mergeCell ref="AF26:AG26"/>
    <mergeCell ref="AH26:AI26"/>
    <mergeCell ref="AF27:AI27"/>
    <mergeCell ref="AL27:AN27"/>
    <mergeCell ref="AF28:AI28"/>
    <mergeCell ref="AL28:AN28"/>
    <mergeCell ref="BJ30:BM30"/>
    <mergeCell ref="AQ31:AS31"/>
    <mergeCell ref="AQ33:AS33"/>
    <mergeCell ref="Y34:Z34"/>
    <mergeCell ref="AA34:AB34"/>
    <mergeCell ref="Y35:Z35"/>
    <mergeCell ref="AA35:AB35"/>
    <mergeCell ref="Y36:AB36"/>
    <mergeCell ref="Y37:AB37"/>
    <mergeCell ref="AU30:BI30"/>
    <mergeCell ref="X31:AO31"/>
    <mergeCell ref="AU31:BI31"/>
    <mergeCell ref="BJ31:BM31"/>
    <mergeCell ref="AU32:BI32"/>
    <mergeCell ref="BJ32:BM32"/>
    <mergeCell ref="Y33:AB33"/>
    <mergeCell ref="AU37:BI37"/>
    <mergeCell ref="AU39:BI39"/>
    <mergeCell ref="BJ39:BM39"/>
    <mergeCell ref="AU33:BI33"/>
    <mergeCell ref="BJ33:BM33"/>
    <mergeCell ref="AU35:BI35"/>
    <mergeCell ref="BJ35:BM35"/>
    <mergeCell ref="AU36:BI36"/>
    <mergeCell ref="BJ36:BM36"/>
    <mergeCell ref="BJ37:BM37"/>
    <mergeCell ref="R9:U9"/>
    <mergeCell ref="R10:S10"/>
    <mergeCell ref="T10:U10"/>
    <mergeCell ref="R12:U12"/>
    <mergeCell ref="B8:C8"/>
    <mergeCell ref="D8:G8"/>
    <mergeCell ref="B9:C9"/>
    <mergeCell ref="D9:G9"/>
    <mergeCell ref="Y9:AB9"/>
    <mergeCell ref="B10:C10"/>
    <mergeCell ref="D10:G10"/>
    <mergeCell ref="B12:C12"/>
    <mergeCell ref="D12:G12"/>
    <mergeCell ref="Y12:AB12"/>
    <mergeCell ref="B13:C13"/>
    <mergeCell ref="D13:G13"/>
    <mergeCell ref="R13:U13"/>
    <mergeCell ref="Y13:AB13"/>
    <mergeCell ref="B14:C14"/>
    <mergeCell ref="D14:G14"/>
    <mergeCell ref="B15:C15"/>
    <mergeCell ref="D15:G15"/>
    <mergeCell ref="AF15:AI15"/>
    <mergeCell ref="AF16:AG16"/>
    <mergeCell ref="AH16:AI16"/>
    <mergeCell ref="AU23:AV23"/>
    <mergeCell ref="AP24:AR24"/>
    <mergeCell ref="AP25:AR25"/>
    <mergeCell ref="BA15:BD15"/>
    <mergeCell ref="BA16:BB16"/>
    <mergeCell ref="BC16:BD16"/>
    <mergeCell ref="BA17:BB17"/>
    <mergeCell ref="BC17:BD17"/>
    <mergeCell ref="BA18:BD18"/>
    <mergeCell ref="BA19:BD19"/>
    <mergeCell ref="AF17:AG17"/>
    <mergeCell ref="AH17:AI17"/>
    <mergeCell ref="AF18:AI18"/>
    <mergeCell ref="AF19:AI19"/>
    <mergeCell ref="AF24:AI24"/>
    <mergeCell ref="AF25:AG25"/>
    <mergeCell ref="AH25:AI2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2024-10-28T03:20:31Z</dcterms:created>
  <dc:creator>jhojann martinez</dc:creator>
</cp:coreProperties>
</file>