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anl\Downloads\"/>
    </mc:Choice>
  </mc:AlternateContent>
  <xr:revisionPtr revIDLastSave="0" documentId="8_{6DAFB7DB-D8BE-454B-B22F-C20A0E963567}" xr6:coauthVersionLast="47" xr6:coauthVersionMax="47" xr10:uidLastSave="{00000000-0000-0000-0000-000000000000}"/>
  <bookViews>
    <workbookView xWindow="-120" yWindow="-120" windowWidth="20730" windowHeight="11040" xr2:uid="{D57A6022-6EE4-41F5-9065-68D82620199C}"/>
  </bookViews>
  <sheets>
    <sheet name="Planilha1" sheetId="1" r:id="rId1"/>
  </sheets>
  <definedNames>
    <definedName name="Classificação">Planilha1!$F:$F</definedName>
    <definedName name="Estado">Planilha1!$D:$D</definedName>
    <definedName name="Municípios">Planilha1!$B:$B</definedName>
    <definedName name="População">Planilha1!$C:$C</definedName>
    <definedName name="Ranking">Planilha1!$A:$A</definedName>
    <definedName name="Status">Planilha1!$E:$E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/>
  <c r="J16" i="1"/>
  <c r="J13" i="1"/>
  <c r="I13" i="1"/>
  <c r="J10" i="1"/>
  <c r="I10" i="1"/>
  <c r="J7" i="1"/>
  <c r="I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3" i="1"/>
  <c r="N7" i="1"/>
  <c r="N6" i="1"/>
  <c r="N5" i="1"/>
  <c r="M3" i="1"/>
  <c r="L3" i="1"/>
  <c r="K3" i="1"/>
  <c r="J3" i="1"/>
  <c r="I3" i="1"/>
</calcChain>
</file>

<file path=xl/sharedStrings.xml><?xml version="1.0" encoding="utf-8"?>
<sst xmlns="http://schemas.openxmlformats.org/spreadsheetml/2006/main" count="198" uniqueCount="139">
  <si>
    <t>Levantamento Populacional</t>
  </si>
  <si>
    <t>Ranking</t>
  </si>
  <si>
    <t>Municípios</t>
  </si>
  <si>
    <t>População</t>
  </si>
  <si>
    <t>Estado</t>
  </si>
  <si>
    <t>Total Populacional</t>
  </si>
  <si>
    <t>Média Populacional</t>
  </si>
  <si>
    <t>Maior</t>
  </si>
  <si>
    <t>Menor</t>
  </si>
  <si>
    <t>Total de Municípios</t>
  </si>
  <si>
    <t>1º</t>
  </si>
  <si>
    <t>SP</t>
  </si>
  <si>
    <t>2º</t>
  </si>
  <si>
    <t>3º</t>
  </si>
  <si>
    <t>RJ</t>
  </si>
  <si>
    <t>4º</t>
  </si>
  <si>
    <t>5º</t>
  </si>
  <si>
    <t>6º</t>
  </si>
  <si>
    <t>7º</t>
  </si>
  <si>
    <t>8º</t>
  </si>
  <si>
    <t>9º</t>
  </si>
  <si>
    <t>10º</t>
  </si>
  <si>
    <t>São Vicente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</si>
  <si>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</si>
  <si>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</si>
  <si>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</si>
  <si>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</si>
  <si>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</si>
  <si>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</si>
  <si>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</si>
  <si>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</si>
  <si>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</si>
  <si>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20º</t>
  </si>
  <si>
    <t>21º</t>
  </si>
  <si>
    <t>22º</t>
  </si>
  <si>
    <t>23º</t>
  </si>
  <si>
    <t>24º</t>
  </si>
  <si>
    <t>25º</t>
  </si>
  <si>
    <t>26º</t>
  </si>
  <si>
    <t>27º</t>
  </si>
  <si>
    <t>28º</t>
  </si>
  <si>
    <t>29º</t>
  </si>
  <si>
    <t>30º</t>
  </si>
  <si>
    <t>31º</t>
  </si>
  <si>
    <t>32º</t>
  </si>
  <si>
    <t>33º</t>
  </si>
  <si>
    <t>34º</t>
  </si>
  <si>
    <t>35º</t>
  </si>
  <si>
    <t>36º</t>
  </si>
  <si>
    <t>37º</t>
  </si>
  <si>
    <t>38º</t>
  </si>
  <si>
    <t>39º</t>
  </si>
  <si>
    <t>40º</t>
  </si>
  <si>
    <t>41º</t>
  </si>
  <si>
    <t>42º</t>
  </si>
  <si>
    <t>43º</t>
  </si>
  <si>
    <t>44º</t>
  </si>
  <si>
    <t>45º</t>
  </si>
  <si>
    <t>46º</t>
  </si>
  <si>
    <t>47º</t>
  </si>
  <si>
    <t>48º</t>
  </si>
  <si>
    <t>49º</t>
  </si>
  <si>
    <t>50º</t>
  </si>
  <si>
    <t>51º</t>
  </si>
  <si>
    <t>52º</t>
  </si>
  <si>
    <t>53º</t>
  </si>
  <si>
    <t>54º</t>
  </si>
  <si>
    <t>55º</t>
  </si>
  <si>
    <t>56º</t>
  </si>
  <si>
    <t>57º</t>
  </si>
  <si>
    <t>58º</t>
  </si>
  <si>
    <t>59º</t>
  </si>
  <si>
    <t>60º</t>
  </si>
  <si>
    <t>Status</t>
  </si>
  <si>
    <t>Nova Paulista</t>
  </si>
  <si>
    <t>Jardim Paulista</t>
  </si>
  <si>
    <t>Vila Carioca</t>
  </si>
  <si>
    <t>Campo Florido</t>
  </si>
  <si>
    <t>Flor da Serra</t>
  </si>
  <si>
    <t>Nova Santana</t>
  </si>
  <si>
    <t>Alto Alegre</t>
  </si>
  <si>
    <t>Jardim das Colinas</t>
  </si>
  <si>
    <t>Nova Esperança</t>
  </si>
  <si>
    <t>Vale Verde</t>
  </si>
  <si>
    <t>Jardim das Flores</t>
  </si>
  <si>
    <t>Bela Vista</t>
  </si>
  <si>
    <t>Vila Maravilha</t>
  </si>
  <si>
    <t>Jardim Imperial</t>
  </si>
  <si>
    <t>Nova Cidade</t>
  </si>
  <si>
    <t>Parque Verde</t>
  </si>
  <si>
    <t>Nova Luz</t>
  </si>
  <si>
    <t>Jardim União</t>
  </si>
  <si>
    <t>Jardim do Sol</t>
  </si>
  <si>
    <t>Vila Esperança</t>
  </si>
  <si>
    <t>Nova Aliança</t>
  </si>
  <si>
    <t>Vila Bela</t>
  </si>
  <si>
    <t>Vila Nova</t>
  </si>
  <si>
    <t>Jardim Aurora</t>
  </si>
  <si>
    <t>Bosque Encantado</t>
  </si>
  <si>
    <t>Flor do Campo</t>
  </si>
  <si>
    <t>Vila do Sol</t>
  </si>
  <si>
    <t>Jardim Paraíso</t>
  </si>
  <si>
    <t>Vale Azul</t>
  </si>
  <si>
    <t>Campo Belo</t>
  </si>
  <si>
    <t>Recanto Verde</t>
  </si>
  <si>
    <t>Vale dos Sonhos</t>
  </si>
  <si>
    <t>Jardim Real</t>
  </si>
  <si>
    <t>Campo Claro</t>
  </si>
  <si>
    <t>Bosque das Flores</t>
  </si>
  <si>
    <t>Vila Bela Vista</t>
  </si>
  <si>
    <t>Jardim das Rosas</t>
  </si>
  <si>
    <t>Vista Alegre</t>
  </si>
  <si>
    <t>Jardim Novo Mundo</t>
  </si>
  <si>
    <t>Nova Terra</t>
  </si>
  <si>
    <t>Jardim dos Lagos</t>
  </si>
  <si>
    <t>Vila Encantada</t>
  </si>
  <si>
    <t>Parque Verde Vale</t>
  </si>
  <si>
    <t>Campo das Flores</t>
  </si>
  <si>
    <t>Bosque Alegre</t>
  </si>
  <si>
    <t>Vale Encantado</t>
  </si>
  <si>
    <t>Jardim do Vale</t>
  </si>
  <si>
    <t>Recanto da Paz</t>
  </si>
  <si>
    <t>Campo Bonito</t>
  </si>
  <si>
    <t>Flor do Vale</t>
  </si>
  <si>
    <t>Vale dos Lagos</t>
  </si>
  <si>
    <t>Jardim Alegre</t>
  </si>
  <si>
    <t>Bosque do Sol</t>
  </si>
  <si>
    <t>Campo Verde</t>
  </si>
  <si>
    <t>Vila Serena</t>
  </si>
  <si>
    <t>Jardim Primavera</t>
  </si>
  <si>
    <t>Flor do Sol</t>
  </si>
  <si>
    <t>Recanto Sereno</t>
  </si>
  <si>
    <t>Classificação</t>
  </si>
  <si>
    <t>População de RJ</t>
  </si>
  <si>
    <t>População de SP</t>
  </si>
  <si>
    <t>Mun. Do Rio</t>
  </si>
  <si>
    <t>Mun. De Sampa</t>
  </si>
  <si>
    <t>Média Pop. RJ</t>
  </si>
  <si>
    <t>Média Pop.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</si>
</sst>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3" fontId="0" fillId="0" borderId="0" xfId="0" applyNumberFormat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1" applyNumberFormat="1" applyFont="1"/>
    <xf numFmtId="0" fontId="1" fillId="0" borderId="0" xfId="2" applyNumberFormat="1" applyFont="1" applyBorder="1" applyAlignment="1">
      <alignment horizontal="right" vertical="center"/>
    </xf>
    <xf numFmtId="0" fontId="0" fillId="0" borderId="0" xfId="2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4" fontId="0" fillId="0" borderId="0" xfId="0" applyNumberFormat="1"/>
    <xf numFmtId="0" fontId="3" fillId="0" borderId="1" xfId="0" applyFont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 wrapText="1"/>
    </xf>
    <xf numFmtId="3" fontId="4" fillId="0" borderId="0" xfId="0" applyNumberFormat="1" applyFont="1" applyAlignment="1">
      <alignment horizontal="right"/>
    </xf>
  </cellXfs>
  <cellStyles count="3">
    <cellStyle name="Moeda" xfId="1" builtinId="4"/>
    <cellStyle name="Normal" xfId="0" builtinId="0"/>
    <cellStyle name="Porcentagem" xfId="2" builtinId="5"/>
  </cellStyles>
  <dxfs count="8">
    <dxf>
      <font>
        <b/>
        <i val="0"/>
        <color theme="4" tint="-0.24994659260841701"/>
      </font>
      <fill>
        <patternFill>
          <bgColor theme="3" tint="0.749961851863155"/>
        </patternFill>
      </fill>
    </dxf>
    <dxf>
      <font>
        <b/>
        <i/>
        <color theme="5" tint="-0.24994659260841701"/>
      </font>
      <fill>
        <patternFill>
          <bgColor theme="5" tint="0.79998168889431442"/>
        </patternFill>
      </fill>
    </dxf>
    <dxf>
      <font>
        <b/>
        <i val="0"/>
        <color theme="4" tint="-0.24994659260841701"/>
      </font>
      <fill>
        <patternFill>
          <bgColor theme="3" tint="0.749961851863155"/>
        </patternFill>
      </fill>
    </dxf>
    <dxf>
      <font>
        <b/>
        <i/>
        <color theme="5" tint="-0.24994659260841701"/>
      </font>
      <fill>
        <patternFill>
          <bgColor theme="5" tint="0.79998168889431442"/>
        </patternFill>
      </fill>
    </dxf>
    <dxf>
      <font>
        <b/>
        <i val="0"/>
        <color theme="4" tint="-0.24994659260841701"/>
      </font>
      <fill>
        <patternFill>
          <bgColor theme="3" tint="0.749961851863155"/>
        </patternFill>
      </fill>
    </dxf>
    <dxf>
      <font>
        <b/>
        <i/>
        <color theme="5" tint="-0.24994659260841701"/>
      </font>
      <fill>
        <patternFill>
          <bgColor theme="5" tint="0.79998168889431442"/>
        </patternFill>
      </fill>
    </dxf>
    <dxf>
      <font>
        <b/>
        <i val="0"/>
        <color theme="4" tint="-0.24994659260841701"/>
      </font>
      <fill>
        <patternFill>
          <bgColor theme="3" tint="0.749961851863155"/>
        </patternFill>
      </fill>
    </dxf>
    <dxf>
      <font>
        <b/>
        <i/>
        <color theme="5" tint="-0.24994659260841701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8A75-2BD5-40C5-9711-D44365143BD4}">
  <dimension ref="A1:N62"/>
  <sheetViews>
    <sheetView tabSelected="1" workbookViewId="0">
      <selection activeCell="H6" sqref="H6"/>
    </sheetView>
  </sheetViews>
  <sheetFormatPr defaultRowHeight="15" x14ac:dyDescent="0.25"/>
  <cols>
    <col min="1" max="1" width="10.7109375" style="10" customWidth="1"/>
    <col min="2" max="2" width="20.7109375" style="11" customWidth="1"/>
    <col min="3" max="3" width="15.7109375" style="16" customWidth="1"/>
    <col min="4" max="4" width="10.7109375" style="3" customWidth="1"/>
    <col min="5" max="5" width="10.5703125" customWidth="1"/>
    <col min="6" max="6" width="13.140625" bestFit="1" customWidth="1"/>
    <col min="7" max="7" width="10.5703125" bestFit="1" customWidth="1"/>
    <col min="9" max="9" width="18" bestFit="1" customWidth="1"/>
    <col min="10" max="10" width="19" bestFit="1" customWidth="1"/>
    <col min="11" max="12" width="12.7109375" customWidth="1"/>
    <col min="13" max="13" width="18.5703125" bestFit="1" customWidth="1"/>
  </cols>
  <sheetData>
    <row r="1" spans="1:14" ht="21" x14ac:dyDescent="0.25">
      <c r="A1" s="13" t="s">
        <v>0</v>
      </c>
      <c r="B1" s="13"/>
      <c r="C1" s="13"/>
      <c r="D1" s="13"/>
      <c r="E1" s="13"/>
      <c r="F1" s="13"/>
    </row>
    <row r="2" spans="1:14" x14ac:dyDescent="0.25">
      <c r="A2" s="1" t="s">
        <v>1</v>
      </c>
      <c r="B2" s="1" t="s">
        <v>2</v>
      </c>
      <c r="C2" s="14" t="s">
        <v>3</v>
      </c>
      <c r="D2" s="1" t="s">
        <v>4</v>
      </c>
      <c r="E2" s="1" t="s">
        <v>73</v>
      </c>
      <c r="F2" s="1" t="s">
        <v>132</v>
      </c>
      <c r="I2" s="3" t="s">
        <v>5</v>
      </c>
      <c r="J2" t="s">
        <v>6</v>
      </c>
      <c r="K2" t="s">
        <v>7</v>
      </c>
      <c r="L2" t="s">
        <v>8</v>
      </c>
      <c r="M2" t="s">
        <v>9</v>
      </c>
    </row>
    <row r="3" spans="1:14" x14ac:dyDescent="0.25">
      <c r="A3" s="4" t="s">
        <v>10</v>
      </c>
      <c r="B3" s="5" t="s">
        <v>74</v>
      </c>
      <c r="C3" s="15">
        <v>1379182</v>
      </c>
      <c r="D3" s="6" t="s">
        <v>11</v>
      </c>
      <c r="E3" s="6" t="str">
        <f>IF(D3="SP","Paulista","Carioca")</f>
        <v>Paulista</v>
      </c>
      <c r="F3" s="6" t="str">
        <f>IF(C3&gt;500000,"Grande","Pequeno")</f>
        <v>Grande</v>
      </c>
      <c r="I3" s="7">
        <f>SUM(C3:C62)</f>
        <v>9722845</v>
      </c>
      <c r="J3" s="2">
        <f>AVERAGE(C3:C62)</f>
        <v>162047.41666666666</v>
      </c>
      <c r="K3">
        <f>LARGE(C3:C62,1)</f>
        <v>1379182</v>
      </c>
      <c r="L3">
        <f>SMALL(C3:C62,1)</f>
        <v>1765</v>
      </c>
      <c r="M3">
        <f>COUNT(C3:C62)</f>
        <v>60</v>
      </c>
    </row>
    <row r="4" spans="1:14" x14ac:dyDescent="0.25">
      <c r="A4" s="4" t="s">
        <v>12</v>
      </c>
      <c r="B4" s="5" t="s">
        <v>75</v>
      </c>
      <c r="C4" s="15">
        <v>1223237</v>
      </c>
      <c r="D4" s="6" t="s">
        <v>11</v>
      </c>
      <c r="E4" s="6" t="str">
        <f t="shared" ref="E4:E62" si="0">IF(D4="SP","Paulista","Carioca")</f>
        <v>Paulista</v>
      </c>
      <c r="F4" s="6" t="str">
        <f t="shared" ref="F4:F62" si="1">IF(C4&gt;500000,"Grande","Pequeno")</f>
        <v>Grande</v>
      </c>
      <c r="G4" s="8"/>
      <c r="H4" s="9"/>
    </row>
    <row r="5" spans="1:14" x14ac:dyDescent="0.25">
      <c r="A5" s="4" t="s">
        <v>13</v>
      </c>
      <c r="B5" s="5" t="s">
        <v>76</v>
      </c>
      <c r="C5" s="15">
        <v>1091737</v>
      </c>
      <c r="D5" s="6" t="s">
        <v>14</v>
      </c>
      <c r="E5" s="6" t="str">
        <f t="shared" si="0"/>
        <v>Carioca</v>
      </c>
      <c r="F5" s="6" t="str">
        <f t="shared" si="1"/>
        <v>Grande</v>
      </c>
      <c r="N5">
        <f>SUM(C3,C10)</f>
        <v>1735083</v>
      </c>
    </row>
    <row r="6" spans="1:14" x14ac:dyDescent="0.25">
      <c r="A6" s="4" t="s">
        <v>15</v>
      </c>
      <c r="B6" s="5" t="s">
        <v>77</v>
      </c>
      <c r="C6" s="15">
        <v>720216</v>
      </c>
      <c r="D6" s="6" t="s">
        <v>11</v>
      </c>
      <c r="E6" s="6" t="str">
        <f t="shared" si="0"/>
        <v>Paulista</v>
      </c>
      <c r="F6" s="6" t="str">
        <f t="shared" si="1"/>
        <v>Grande</v>
      </c>
      <c r="I6" t="s">
        <v>133</v>
      </c>
      <c r="J6" t="s">
        <v>134</v>
      </c>
      <c r="N6">
        <f>SUM(C3:C10)</f>
        <v>6261578</v>
      </c>
    </row>
    <row r="7" spans="1:14" x14ac:dyDescent="0.25">
      <c r="A7" s="4" t="s">
        <v>16</v>
      </c>
      <c r="B7" s="5" t="s">
        <v>78</v>
      </c>
      <c r="C7" s="15">
        <v>699944</v>
      </c>
      <c r="D7" s="6" t="s">
        <v>11</v>
      </c>
      <c r="E7" s="6" t="str">
        <f t="shared" si="0"/>
        <v>Paulista</v>
      </c>
      <c r="F7" s="6" t="str">
        <f>IF(C7&gt;500000,"Grande","Pequeno")</f>
        <v>Grande</v>
      </c>
      <c r="I7" s="2">
        <f>SUMIF(Estado,"=RJ",População)</f>
        <v>2375343</v>
      </c>
      <c r="J7" s="2">
        <f>SUMIF(Estado,"=SP",População)</f>
        <v>7347502</v>
      </c>
      <c r="N7">
        <f>SUM(C3:C6,C11:C20)</f>
        <v>6996135</v>
      </c>
    </row>
    <row r="8" spans="1:14" x14ac:dyDescent="0.25">
      <c r="A8" s="4" t="s">
        <v>17</v>
      </c>
      <c r="B8" s="5" t="s">
        <v>79</v>
      </c>
      <c r="C8" s="15">
        <v>423006</v>
      </c>
      <c r="D8" s="6" t="s">
        <v>11</v>
      </c>
      <c r="E8" s="6" t="str">
        <f t="shared" si="0"/>
        <v>Paulista</v>
      </c>
      <c r="F8" s="6" t="str">
        <f>IF(C9&gt;500000,"Grande","Pequeno")</f>
        <v>Pequeno</v>
      </c>
    </row>
    <row r="9" spans="1:14" x14ac:dyDescent="0.25">
      <c r="A9" s="4" t="s">
        <v>18</v>
      </c>
      <c r="B9" s="5" t="s">
        <v>80</v>
      </c>
      <c r="C9" s="15">
        <v>368355</v>
      </c>
      <c r="D9" s="6" t="s">
        <v>11</v>
      </c>
      <c r="E9" s="6" t="str">
        <f t="shared" si="0"/>
        <v>Paulista</v>
      </c>
      <c r="F9" s="6" t="str">
        <f>IF(C10&gt;500000,"Grande","Pequeno")</f>
        <v>Pequeno</v>
      </c>
      <c r="I9" t="s">
        <v>135</v>
      </c>
      <c r="J9" t="s">
        <v>136</v>
      </c>
    </row>
    <row r="10" spans="1:14" x14ac:dyDescent="0.25">
      <c r="A10" s="4" t="s">
        <v>19</v>
      </c>
      <c r="B10" s="5" t="s">
        <v>81</v>
      </c>
      <c r="C10" s="15">
        <v>355901</v>
      </c>
      <c r="D10" s="6" t="s">
        <v>11</v>
      </c>
      <c r="E10" s="6" t="str">
        <f t="shared" si="0"/>
        <v>Paulista</v>
      </c>
      <c r="F10" s="6" t="str">
        <f>IF(C8&gt;500000,"Grande","Pequeno")</f>
        <v>Pequeno</v>
      </c>
      <c r="I10">
        <f>COUNTIF(Estado,"=RJ")</f>
        <v>25</v>
      </c>
      <c r="J10">
        <f>COUNTIF(Estado,"=SP")</f>
        <v>35</v>
      </c>
    </row>
    <row r="11" spans="1:14" x14ac:dyDescent="0.25">
      <c r="A11" s="4" t="s">
        <v>20</v>
      </c>
      <c r="B11" s="5" t="s">
        <v>82</v>
      </c>
      <c r="C11" s="15">
        <v>317915</v>
      </c>
      <c r="D11" s="6" t="s">
        <v>14</v>
      </c>
      <c r="E11" s="6" t="str">
        <f t="shared" si="0"/>
        <v>Carioca</v>
      </c>
      <c r="F11" s="6" t="str">
        <f>IF(C13&gt;500000,"Grande","Pequeno")</f>
        <v>Pequeno</v>
      </c>
    </row>
    <row r="12" spans="1:14" x14ac:dyDescent="0.25">
      <c r="A12" s="4" t="s">
        <v>21</v>
      </c>
      <c r="B12" s="5" t="s">
        <v>83</v>
      </c>
      <c r="C12" s="15">
        <v>312998</v>
      </c>
      <c r="D12" s="6" t="s">
        <v>11</v>
      </c>
      <c r="E12" s="6" t="str">
        <f t="shared" si="0"/>
        <v>Paulista</v>
      </c>
      <c r="F12" s="6" t="str">
        <f>IF(C11&gt;500000,"Grande","Pequeno")</f>
        <v>Pequeno</v>
      </c>
      <c r="I12" t="s">
        <v>137</v>
      </c>
      <c r="J12" t="s">
        <v>138</v>
      </c>
    </row>
    <row r="13" spans="1:14" x14ac:dyDescent="0.25">
      <c r="A13" s="4" t="s">
        <v>23</v>
      </c>
      <c r="B13" s="5" t="s">
        <v>84</v>
      </c>
      <c r="C13" s="15">
        <v>306678</v>
      </c>
      <c r="D13" s="6" t="s">
        <v>11</v>
      </c>
      <c r="E13" s="6" t="str">
        <f t="shared" si="0"/>
        <v>Paulista</v>
      </c>
      <c r="F13" s="6" t="str">
        <f>IF(C12&gt;500000,"Grande","Pequeno")</f>
        <v>Pequeno</v>
      </c>
      <c r="I13" s="12">
        <f>AVERAGEIF(Estado,"=RJ",População)</f>
        <v>95013.72</v>
      </c>
      <c r="J13" s="12">
        <f>AVERAGEIF(Estado,"=SP",População)</f>
        <v>209928.62857142856</v>
      </c>
    </row>
    <row r="14" spans="1:14" x14ac:dyDescent="0.25">
      <c r="A14" s="4" t="s">
        <v>24</v>
      </c>
      <c r="B14" s="5" t="s">
        <v>85</v>
      </c>
      <c r="C14" s="15">
        <v>276468</v>
      </c>
      <c r="D14" s="6" t="s">
        <v>11</v>
      </c>
      <c r="E14" s="6" t="str">
        <f t="shared" si="0"/>
        <v>Paulista</v>
      </c>
      <c r="F14" s="6" t="str">
        <f t="shared" si="1"/>
        <v>Pequeno</v>
      </c>
    </row>
    <row r="15" spans="1:14" x14ac:dyDescent="0.25">
      <c r="A15" s="4" t="s">
        <v>25</v>
      </c>
      <c r="B15" s="5" t="s">
        <v>86</v>
      </c>
      <c r="C15" s="15">
        <v>261811</v>
      </c>
      <c r="D15" s="6" t="s">
        <v>14</v>
      </c>
      <c r="E15" s="6" t="str">
        <f t="shared" si="0"/>
        <v>Carioca</v>
      </c>
      <c r="F15" s="6" t="str">
        <f t="shared" si="1"/>
        <v>Pequeno</v>
      </c>
    </row>
    <row r="16" spans="1:14" x14ac:dyDescent="0.25">
      <c r="A16" s="4" t="s">
        <v>26</v>
      </c>
      <c r="B16" s="5" t="s">
        <v>87</v>
      </c>
      <c r="C16" s="15">
        <v>240408</v>
      </c>
      <c r="D16" s="6" t="s">
        <v>11</v>
      </c>
      <c r="E16" s="6" t="str">
        <f t="shared" si="0"/>
        <v>Paulista</v>
      </c>
      <c r="F16" s="6" t="str">
        <f>IF(C17&gt;500000,"Grande","Pequeno")</f>
        <v>Pequeno</v>
      </c>
      <c r="I16">
        <f>COUNTIFS(Estado,"=SP",População,"&gt;50")</f>
        <v>35</v>
      </c>
      <c r="J16">
        <f>COUNTIFS(Estado,"=RJ",População,"&gt;50")</f>
        <v>25</v>
      </c>
    </row>
    <row r="17" spans="1:6" x14ac:dyDescent="0.25">
      <c r="A17" s="4" t="s">
        <v>27</v>
      </c>
      <c r="B17" s="5" t="s">
        <v>88</v>
      </c>
      <c r="C17" s="15">
        <v>238326</v>
      </c>
      <c r="D17" s="6" t="s">
        <v>11</v>
      </c>
      <c r="E17" s="6" t="str">
        <f t="shared" si="0"/>
        <v>Paulista</v>
      </c>
      <c r="F17" s="6" t="str">
        <f>IF(C16&gt;500000,"Grande","Pequeno")</f>
        <v>Pequeno</v>
      </c>
    </row>
    <row r="18" spans="1:6" x14ac:dyDescent="0.25">
      <c r="A18" s="4" t="s">
        <v>28</v>
      </c>
      <c r="B18" s="5" t="s">
        <v>89</v>
      </c>
      <c r="C18" s="15">
        <v>234259</v>
      </c>
      <c r="D18" s="6" t="s">
        <v>11</v>
      </c>
      <c r="E18" s="6" t="str">
        <f t="shared" si="0"/>
        <v>Paulista</v>
      </c>
      <c r="F18" s="6" t="str">
        <f t="shared" si="1"/>
        <v>Pequeno</v>
      </c>
    </row>
    <row r="19" spans="1:6" x14ac:dyDescent="0.25">
      <c r="A19" s="4" t="s">
        <v>29</v>
      </c>
      <c r="B19" s="5" t="s">
        <v>90</v>
      </c>
      <c r="C19" s="15">
        <v>209548</v>
      </c>
      <c r="D19" s="6" t="s">
        <v>11</v>
      </c>
      <c r="E19" s="6" t="str">
        <f t="shared" si="0"/>
        <v>Paulista</v>
      </c>
      <c r="F19" s="6" t="str">
        <f t="shared" si="1"/>
        <v>Pequeno</v>
      </c>
    </row>
    <row r="20" spans="1:6" x14ac:dyDescent="0.25">
      <c r="A20" s="4" t="s">
        <v>30</v>
      </c>
      <c r="B20" s="5" t="s">
        <v>22</v>
      </c>
      <c r="C20" s="15">
        <v>183352</v>
      </c>
      <c r="D20" s="6" t="s">
        <v>14</v>
      </c>
      <c r="E20" s="6" t="str">
        <f t="shared" si="0"/>
        <v>Carioca</v>
      </c>
      <c r="F20" s="6" t="str">
        <f t="shared" si="1"/>
        <v>Pequeno</v>
      </c>
    </row>
    <row r="21" spans="1:6" x14ac:dyDescent="0.25">
      <c r="A21" s="4" t="s">
        <v>31</v>
      </c>
      <c r="B21" s="5" t="s">
        <v>91</v>
      </c>
      <c r="C21" s="15">
        <v>183347</v>
      </c>
      <c r="D21" s="6" t="s">
        <v>14</v>
      </c>
      <c r="E21" s="6" t="str">
        <f t="shared" si="0"/>
        <v>Carioca</v>
      </c>
      <c r="F21" s="6" t="str">
        <f t="shared" si="1"/>
        <v>Pequeno</v>
      </c>
    </row>
    <row r="22" spans="1:6" x14ac:dyDescent="0.25">
      <c r="A22" s="4" t="s">
        <v>32</v>
      </c>
      <c r="B22" s="5" t="s">
        <v>92</v>
      </c>
      <c r="C22" s="15">
        <v>151335</v>
      </c>
      <c r="D22" s="6" t="s">
        <v>14</v>
      </c>
      <c r="E22" s="6" t="str">
        <f t="shared" si="0"/>
        <v>Carioca</v>
      </c>
      <c r="F22" s="6" t="str">
        <f t="shared" si="1"/>
        <v>Pequeno</v>
      </c>
    </row>
    <row r="23" spans="1:6" x14ac:dyDescent="0.25">
      <c r="A23" s="4" t="s">
        <v>33</v>
      </c>
      <c r="B23" s="5" t="s">
        <v>93</v>
      </c>
      <c r="C23" s="15">
        <v>113542</v>
      </c>
      <c r="D23" s="6" t="s">
        <v>11</v>
      </c>
      <c r="E23" s="6" t="str">
        <f t="shared" si="0"/>
        <v>Paulista</v>
      </c>
      <c r="F23" s="6" t="str">
        <f t="shared" si="1"/>
        <v>Pequeno</v>
      </c>
    </row>
    <row r="24" spans="1:6" x14ac:dyDescent="0.25">
      <c r="A24" s="4" t="s">
        <v>34</v>
      </c>
      <c r="B24" s="5" t="s">
        <v>94</v>
      </c>
      <c r="C24" s="15">
        <v>105862</v>
      </c>
      <c r="D24" s="6" t="s">
        <v>11</v>
      </c>
      <c r="E24" s="6" t="str">
        <f t="shared" si="0"/>
        <v>Paulista</v>
      </c>
      <c r="F24" s="6" t="str">
        <f t="shared" si="1"/>
        <v>Pequeno</v>
      </c>
    </row>
    <row r="25" spans="1:6" x14ac:dyDescent="0.25">
      <c r="A25" s="4" t="s">
        <v>35</v>
      </c>
      <c r="B25" s="5" t="s">
        <v>95</v>
      </c>
      <c r="C25" s="15">
        <v>95552</v>
      </c>
      <c r="D25" s="6" t="s">
        <v>14</v>
      </c>
      <c r="E25" s="6" t="str">
        <f t="shared" si="0"/>
        <v>Carioca</v>
      </c>
      <c r="F25" s="6" t="str">
        <f t="shared" si="1"/>
        <v>Pequeno</v>
      </c>
    </row>
    <row r="26" spans="1:6" x14ac:dyDescent="0.25">
      <c r="A26" s="4" t="s">
        <v>36</v>
      </c>
      <c r="B26" s="5" t="s">
        <v>96</v>
      </c>
      <c r="C26" s="15">
        <v>49644</v>
      </c>
      <c r="D26" s="6" t="s">
        <v>11</v>
      </c>
      <c r="E26" s="6" t="str">
        <f t="shared" si="0"/>
        <v>Paulista</v>
      </c>
      <c r="F26" s="6" t="str">
        <f t="shared" si="1"/>
        <v>Pequeno</v>
      </c>
    </row>
    <row r="27" spans="1:6" x14ac:dyDescent="0.25">
      <c r="A27" s="4" t="s">
        <v>37</v>
      </c>
      <c r="B27" s="5" t="s">
        <v>97</v>
      </c>
      <c r="C27" s="15">
        <v>15492</v>
      </c>
      <c r="D27" s="6" t="s">
        <v>14</v>
      </c>
      <c r="E27" s="6" t="str">
        <f t="shared" si="0"/>
        <v>Carioca</v>
      </c>
      <c r="F27" s="6" t="str">
        <f t="shared" si="1"/>
        <v>Pequeno</v>
      </c>
    </row>
    <row r="28" spans="1:6" x14ac:dyDescent="0.25">
      <c r="A28" s="4" t="s">
        <v>38</v>
      </c>
      <c r="B28" s="5" t="s">
        <v>98</v>
      </c>
      <c r="C28" s="15">
        <v>10835</v>
      </c>
      <c r="D28" s="6" t="s">
        <v>11</v>
      </c>
      <c r="E28" s="6" t="str">
        <f t="shared" si="0"/>
        <v>Paulista</v>
      </c>
      <c r="F28" s="6" t="str">
        <f t="shared" si="1"/>
        <v>Pequeno</v>
      </c>
    </row>
    <row r="29" spans="1:6" x14ac:dyDescent="0.25">
      <c r="A29" s="4" t="s">
        <v>39</v>
      </c>
      <c r="B29" s="5" t="s">
        <v>99</v>
      </c>
      <c r="C29" s="15">
        <v>9234</v>
      </c>
      <c r="D29" s="6" t="s">
        <v>11</v>
      </c>
      <c r="E29" s="6" t="str">
        <f t="shared" si="0"/>
        <v>Paulista</v>
      </c>
      <c r="F29" s="6" t="str">
        <f t="shared" si="1"/>
        <v>Pequeno</v>
      </c>
    </row>
    <row r="30" spans="1:6" x14ac:dyDescent="0.25">
      <c r="A30" s="4" t="s">
        <v>40</v>
      </c>
      <c r="B30" s="5" t="s">
        <v>100</v>
      </c>
      <c r="C30" s="15">
        <v>8675</v>
      </c>
      <c r="D30" s="6" t="s">
        <v>14</v>
      </c>
      <c r="E30" s="6" t="str">
        <f t="shared" si="0"/>
        <v>Carioca</v>
      </c>
      <c r="F30" s="6" t="str">
        <f t="shared" si="1"/>
        <v>Pequeno</v>
      </c>
    </row>
    <row r="31" spans="1:6" x14ac:dyDescent="0.25">
      <c r="A31" s="4" t="s">
        <v>41</v>
      </c>
      <c r="B31" s="5" t="s">
        <v>101</v>
      </c>
      <c r="C31" s="15">
        <v>8452</v>
      </c>
      <c r="D31" s="6" t="s">
        <v>11</v>
      </c>
      <c r="E31" s="6" t="str">
        <f t="shared" si="0"/>
        <v>Paulista</v>
      </c>
      <c r="F31" s="6" t="str">
        <f t="shared" si="1"/>
        <v>Pequeno</v>
      </c>
    </row>
    <row r="32" spans="1:6" x14ac:dyDescent="0.25">
      <c r="A32" s="4" t="s">
        <v>42</v>
      </c>
      <c r="B32" s="5" t="s">
        <v>102</v>
      </c>
      <c r="C32" s="15">
        <v>8023</v>
      </c>
      <c r="D32" s="6" t="s">
        <v>14</v>
      </c>
      <c r="E32" s="6" t="str">
        <f t="shared" si="0"/>
        <v>Carioca</v>
      </c>
      <c r="F32" s="6" t="str">
        <f t="shared" si="1"/>
        <v>Pequeno</v>
      </c>
    </row>
    <row r="33" spans="1:6" x14ac:dyDescent="0.25">
      <c r="A33" s="4" t="s">
        <v>43</v>
      </c>
      <c r="B33" s="5" t="s">
        <v>103</v>
      </c>
      <c r="C33" s="15">
        <v>7654</v>
      </c>
      <c r="D33" s="6" t="s">
        <v>11</v>
      </c>
      <c r="E33" s="6" t="str">
        <f t="shared" si="0"/>
        <v>Paulista</v>
      </c>
      <c r="F33" s="6" t="str">
        <f t="shared" si="1"/>
        <v>Pequeno</v>
      </c>
    </row>
    <row r="34" spans="1:6" x14ac:dyDescent="0.25">
      <c r="A34" s="4" t="s">
        <v>44</v>
      </c>
      <c r="B34" s="5" t="s">
        <v>82</v>
      </c>
      <c r="C34" s="15">
        <v>7213</v>
      </c>
      <c r="D34" s="6" t="s">
        <v>14</v>
      </c>
      <c r="E34" s="6" t="str">
        <f t="shared" si="0"/>
        <v>Carioca</v>
      </c>
      <c r="F34" s="6" t="str">
        <f t="shared" si="1"/>
        <v>Pequeno</v>
      </c>
    </row>
    <row r="35" spans="1:6" x14ac:dyDescent="0.25">
      <c r="A35" s="4" t="s">
        <v>45</v>
      </c>
      <c r="B35" s="5" t="s">
        <v>104</v>
      </c>
      <c r="C35" s="15">
        <v>6987</v>
      </c>
      <c r="D35" s="6" t="s">
        <v>11</v>
      </c>
      <c r="E35" s="6" t="str">
        <f t="shared" si="0"/>
        <v>Paulista</v>
      </c>
      <c r="F35" s="6" t="str">
        <f t="shared" si="1"/>
        <v>Pequeno</v>
      </c>
    </row>
    <row r="36" spans="1:6" x14ac:dyDescent="0.25">
      <c r="A36" s="4" t="s">
        <v>46</v>
      </c>
      <c r="B36" s="5" t="s">
        <v>105</v>
      </c>
      <c r="C36" s="15">
        <v>6432</v>
      </c>
      <c r="D36" s="6" t="s">
        <v>14</v>
      </c>
      <c r="E36" s="6" t="str">
        <f t="shared" si="0"/>
        <v>Carioca</v>
      </c>
      <c r="F36" s="6" t="str">
        <f t="shared" si="1"/>
        <v>Pequeno</v>
      </c>
    </row>
    <row r="37" spans="1:6" x14ac:dyDescent="0.25">
      <c r="A37" s="4" t="s">
        <v>47</v>
      </c>
      <c r="B37" s="5" t="s">
        <v>106</v>
      </c>
      <c r="C37" s="15">
        <v>6123</v>
      </c>
      <c r="D37" s="6" t="s">
        <v>11</v>
      </c>
      <c r="E37" s="6" t="str">
        <f t="shared" si="0"/>
        <v>Paulista</v>
      </c>
      <c r="F37" s="6" t="str">
        <f t="shared" si="1"/>
        <v>Pequeno</v>
      </c>
    </row>
    <row r="38" spans="1:6" x14ac:dyDescent="0.25">
      <c r="A38" s="4" t="s">
        <v>48</v>
      </c>
      <c r="B38" s="5" t="s">
        <v>107</v>
      </c>
      <c r="C38" s="15">
        <v>5876</v>
      </c>
      <c r="D38" s="6" t="s">
        <v>14</v>
      </c>
      <c r="E38" s="6" t="str">
        <f t="shared" si="0"/>
        <v>Carioca</v>
      </c>
      <c r="F38" s="6" t="str">
        <f t="shared" si="1"/>
        <v>Pequeno</v>
      </c>
    </row>
    <row r="39" spans="1:6" x14ac:dyDescent="0.25">
      <c r="A39" s="4" t="s">
        <v>49</v>
      </c>
      <c r="B39" s="5" t="s">
        <v>108</v>
      </c>
      <c r="C39" s="15">
        <v>5435</v>
      </c>
      <c r="D39" s="6" t="s">
        <v>11</v>
      </c>
      <c r="E39" s="6" t="str">
        <f t="shared" si="0"/>
        <v>Paulista</v>
      </c>
      <c r="F39" s="6" t="str">
        <f t="shared" si="1"/>
        <v>Pequeno</v>
      </c>
    </row>
    <row r="40" spans="1:6" x14ac:dyDescent="0.25">
      <c r="A40" s="4" t="s">
        <v>50</v>
      </c>
      <c r="B40" s="5" t="s">
        <v>109</v>
      </c>
      <c r="C40" s="15">
        <v>5123</v>
      </c>
      <c r="D40" s="6" t="s">
        <v>14</v>
      </c>
      <c r="E40" s="6" t="str">
        <f t="shared" si="0"/>
        <v>Carioca</v>
      </c>
      <c r="F40" s="6" t="str">
        <f t="shared" si="1"/>
        <v>Pequeno</v>
      </c>
    </row>
    <row r="41" spans="1:6" x14ac:dyDescent="0.25">
      <c r="A41" s="4" t="s">
        <v>51</v>
      </c>
      <c r="B41" s="5" t="s">
        <v>110</v>
      </c>
      <c r="C41" s="15">
        <v>4987</v>
      </c>
      <c r="D41" s="6" t="s">
        <v>11</v>
      </c>
      <c r="E41" s="6" t="str">
        <f t="shared" si="0"/>
        <v>Paulista</v>
      </c>
      <c r="F41" s="6" t="str">
        <f t="shared" si="1"/>
        <v>Pequeno</v>
      </c>
    </row>
    <row r="42" spans="1:6" x14ac:dyDescent="0.25">
      <c r="A42" s="4" t="s">
        <v>52</v>
      </c>
      <c r="B42" s="5" t="s">
        <v>111</v>
      </c>
      <c r="C42" s="15">
        <v>4874</v>
      </c>
      <c r="D42" s="6" t="s">
        <v>14</v>
      </c>
      <c r="E42" s="6" t="str">
        <f t="shared" si="0"/>
        <v>Carioca</v>
      </c>
      <c r="F42" s="6" t="str">
        <f t="shared" si="1"/>
        <v>Pequeno</v>
      </c>
    </row>
    <row r="43" spans="1:6" x14ac:dyDescent="0.25">
      <c r="A43" s="4" t="s">
        <v>53</v>
      </c>
      <c r="B43" s="5" t="s">
        <v>112</v>
      </c>
      <c r="C43" s="15">
        <v>4562</v>
      </c>
      <c r="D43" s="6" t="s">
        <v>11</v>
      </c>
      <c r="E43" s="6" t="str">
        <f t="shared" si="0"/>
        <v>Paulista</v>
      </c>
      <c r="F43" s="6" t="str">
        <f t="shared" si="1"/>
        <v>Pequeno</v>
      </c>
    </row>
    <row r="44" spans="1:6" x14ac:dyDescent="0.25">
      <c r="A44" s="4" t="s">
        <v>54</v>
      </c>
      <c r="B44" s="5" t="s">
        <v>113</v>
      </c>
      <c r="C44" s="15">
        <v>4239</v>
      </c>
      <c r="D44" s="6" t="s">
        <v>14</v>
      </c>
      <c r="E44" s="6" t="str">
        <f t="shared" si="0"/>
        <v>Carioca</v>
      </c>
      <c r="F44" s="6" t="str">
        <f t="shared" si="1"/>
        <v>Pequeno</v>
      </c>
    </row>
    <row r="45" spans="1:6" x14ac:dyDescent="0.25">
      <c r="A45" s="4" t="s">
        <v>55</v>
      </c>
      <c r="B45" s="5" t="s">
        <v>114</v>
      </c>
      <c r="C45" s="15">
        <v>4135</v>
      </c>
      <c r="D45" s="6" t="s">
        <v>11</v>
      </c>
      <c r="E45" s="6" t="str">
        <f t="shared" si="0"/>
        <v>Paulista</v>
      </c>
      <c r="F45" s="6" t="str">
        <f t="shared" si="1"/>
        <v>Pequeno</v>
      </c>
    </row>
    <row r="46" spans="1:6" x14ac:dyDescent="0.25">
      <c r="A46" s="4" t="s">
        <v>56</v>
      </c>
      <c r="B46" s="5" t="s">
        <v>115</v>
      </c>
      <c r="C46" s="15">
        <v>3879</v>
      </c>
      <c r="D46" s="6" t="s">
        <v>14</v>
      </c>
      <c r="E46" s="6" t="str">
        <f t="shared" si="0"/>
        <v>Carioca</v>
      </c>
      <c r="F46" s="6" t="str">
        <f t="shared" si="1"/>
        <v>Pequeno</v>
      </c>
    </row>
    <row r="47" spans="1:6" x14ac:dyDescent="0.25">
      <c r="A47" s="4" t="s">
        <v>57</v>
      </c>
      <c r="B47" s="5" t="s">
        <v>116</v>
      </c>
      <c r="C47" s="15">
        <v>3678</v>
      </c>
      <c r="D47" s="6" t="s">
        <v>11</v>
      </c>
      <c r="E47" s="6" t="str">
        <f t="shared" si="0"/>
        <v>Paulista</v>
      </c>
      <c r="F47" s="6" t="str">
        <f t="shared" si="1"/>
        <v>Pequeno</v>
      </c>
    </row>
    <row r="48" spans="1:6" x14ac:dyDescent="0.25">
      <c r="A48" s="4" t="s">
        <v>58</v>
      </c>
      <c r="B48" s="5" t="s">
        <v>117</v>
      </c>
      <c r="C48" s="15">
        <v>3432</v>
      </c>
      <c r="D48" s="6" t="s">
        <v>14</v>
      </c>
      <c r="E48" s="6" t="str">
        <f t="shared" si="0"/>
        <v>Carioca</v>
      </c>
      <c r="F48" s="6" t="str">
        <f t="shared" si="1"/>
        <v>Pequeno</v>
      </c>
    </row>
    <row r="49" spans="1:6" x14ac:dyDescent="0.25">
      <c r="A49" s="4" t="s">
        <v>59</v>
      </c>
      <c r="B49" s="5" t="s">
        <v>118</v>
      </c>
      <c r="C49" s="15">
        <v>3245</v>
      </c>
      <c r="D49" s="6" t="s">
        <v>11</v>
      </c>
      <c r="E49" s="6" t="str">
        <f t="shared" si="0"/>
        <v>Paulista</v>
      </c>
      <c r="F49" s="6" t="str">
        <f t="shared" si="1"/>
        <v>Pequeno</v>
      </c>
    </row>
    <row r="50" spans="1:6" x14ac:dyDescent="0.25">
      <c r="A50" s="4" t="s">
        <v>60</v>
      </c>
      <c r="B50" s="5" t="s">
        <v>119</v>
      </c>
      <c r="C50" s="15">
        <v>3112</v>
      </c>
      <c r="D50" s="6" t="s">
        <v>14</v>
      </c>
      <c r="E50" s="6" t="str">
        <f t="shared" si="0"/>
        <v>Carioca</v>
      </c>
      <c r="F50" s="6" t="str">
        <f t="shared" si="1"/>
        <v>Pequeno</v>
      </c>
    </row>
    <row r="51" spans="1:6" x14ac:dyDescent="0.25">
      <c r="A51" s="4" t="s">
        <v>61</v>
      </c>
      <c r="B51" s="5" t="s">
        <v>120</v>
      </c>
      <c r="C51" s="15">
        <v>2987</v>
      </c>
      <c r="D51" s="6" t="s">
        <v>11</v>
      </c>
      <c r="E51" s="6" t="str">
        <f t="shared" si="0"/>
        <v>Paulista</v>
      </c>
      <c r="F51" s="6" t="str">
        <f t="shared" si="1"/>
        <v>Pequeno</v>
      </c>
    </row>
    <row r="52" spans="1:6" x14ac:dyDescent="0.25">
      <c r="A52" s="4" t="s">
        <v>62</v>
      </c>
      <c r="B52" s="5" t="s">
        <v>121</v>
      </c>
      <c r="C52" s="15">
        <v>2876</v>
      </c>
      <c r="D52" s="6" t="s">
        <v>14</v>
      </c>
      <c r="E52" s="6" t="str">
        <f t="shared" si="0"/>
        <v>Carioca</v>
      </c>
      <c r="F52" s="6" t="str">
        <f t="shared" si="1"/>
        <v>Pequeno</v>
      </c>
    </row>
    <row r="53" spans="1:6" x14ac:dyDescent="0.25">
      <c r="A53" s="4" t="s">
        <v>63</v>
      </c>
      <c r="B53" s="5" t="s">
        <v>122</v>
      </c>
      <c r="C53" s="15">
        <v>2765</v>
      </c>
      <c r="D53" s="6" t="s">
        <v>11</v>
      </c>
      <c r="E53" s="6" t="str">
        <f t="shared" si="0"/>
        <v>Paulista</v>
      </c>
      <c r="F53" s="6" t="str">
        <f t="shared" si="1"/>
        <v>Pequeno</v>
      </c>
    </row>
    <row r="54" spans="1:6" x14ac:dyDescent="0.25">
      <c r="A54" s="4" t="s">
        <v>64</v>
      </c>
      <c r="B54" s="5" t="s">
        <v>123</v>
      </c>
      <c r="C54" s="15">
        <v>2654</v>
      </c>
      <c r="D54" s="6" t="s">
        <v>14</v>
      </c>
      <c r="E54" s="6" t="str">
        <f t="shared" si="0"/>
        <v>Carioca</v>
      </c>
      <c r="F54" s="6" t="str">
        <f t="shared" si="1"/>
        <v>Pequeno</v>
      </c>
    </row>
    <row r="55" spans="1:6" x14ac:dyDescent="0.25">
      <c r="A55" s="4" t="s">
        <v>65</v>
      </c>
      <c r="B55" s="5" t="s">
        <v>124</v>
      </c>
      <c r="C55" s="15">
        <v>2543</v>
      </c>
      <c r="D55" s="6" t="s">
        <v>11</v>
      </c>
      <c r="E55" s="6" t="str">
        <f t="shared" si="0"/>
        <v>Paulista</v>
      </c>
      <c r="F55" s="6" t="str">
        <f t="shared" si="1"/>
        <v>Pequeno</v>
      </c>
    </row>
    <row r="56" spans="1:6" x14ac:dyDescent="0.25">
      <c r="A56" s="4" t="s">
        <v>66</v>
      </c>
      <c r="B56" s="5" t="s">
        <v>125</v>
      </c>
      <c r="C56" s="15">
        <v>2432</v>
      </c>
      <c r="D56" s="6" t="s">
        <v>14</v>
      </c>
      <c r="E56" s="6" t="str">
        <f t="shared" si="0"/>
        <v>Carioca</v>
      </c>
      <c r="F56" s="6" t="str">
        <f t="shared" si="1"/>
        <v>Pequeno</v>
      </c>
    </row>
    <row r="57" spans="1:6" x14ac:dyDescent="0.25">
      <c r="A57" s="4" t="s">
        <v>67</v>
      </c>
      <c r="B57" s="5" t="s">
        <v>126</v>
      </c>
      <c r="C57" s="15">
        <v>2321</v>
      </c>
      <c r="D57" s="6" t="s">
        <v>11</v>
      </c>
      <c r="E57" s="6" t="str">
        <f t="shared" si="0"/>
        <v>Paulista</v>
      </c>
      <c r="F57" s="6" t="str">
        <f t="shared" si="1"/>
        <v>Pequeno</v>
      </c>
    </row>
    <row r="58" spans="1:6" x14ac:dyDescent="0.25">
      <c r="A58" s="4" t="s">
        <v>68</v>
      </c>
      <c r="B58" s="5" t="s">
        <v>127</v>
      </c>
      <c r="C58" s="15">
        <v>2210</v>
      </c>
      <c r="D58" s="6" t="s">
        <v>14</v>
      </c>
      <c r="E58" s="6" t="str">
        <f t="shared" si="0"/>
        <v>Carioca</v>
      </c>
      <c r="F58" s="6" t="str">
        <f t="shared" si="1"/>
        <v>Pequeno</v>
      </c>
    </row>
    <row r="59" spans="1:6" x14ac:dyDescent="0.25">
      <c r="A59" s="4" t="s">
        <v>69</v>
      </c>
      <c r="B59" s="5" t="s">
        <v>128</v>
      </c>
      <c r="C59" s="15">
        <v>2109</v>
      </c>
      <c r="D59" s="6" t="s">
        <v>11</v>
      </c>
      <c r="E59" s="6" t="str">
        <f t="shared" si="0"/>
        <v>Paulista</v>
      </c>
      <c r="F59" s="6" t="str">
        <f t="shared" si="1"/>
        <v>Pequeno</v>
      </c>
    </row>
    <row r="60" spans="1:6" x14ac:dyDescent="0.25">
      <c r="A60" s="4" t="s">
        <v>70</v>
      </c>
      <c r="B60" s="5" t="s">
        <v>129</v>
      </c>
      <c r="C60" s="15">
        <v>1987</v>
      </c>
      <c r="D60" s="6" t="s">
        <v>14</v>
      </c>
      <c r="E60" s="6" t="str">
        <f t="shared" si="0"/>
        <v>Carioca</v>
      </c>
      <c r="F60" s="6" t="str">
        <f t="shared" si="1"/>
        <v>Pequeno</v>
      </c>
    </row>
    <row r="61" spans="1:6" x14ac:dyDescent="0.25">
      <c r="A61" s="4" t="s">
        <v>71</v>
      </c>
      <c r="B61" s="5" t="s">
        <v>130</v>
      </c>
      <c r="C61" s="15">
        <v>1876</v>
      </c>
      <c r="D61" s="6" t="s">
        <v>11</v>
      </c>
      <c r="E61" s="6" t="str">
        <f t="shared" si="0"/>
        <v>Paulista</v>
      </c>
      <c r="F61" s="6" t="str">
        <f t="shared" si="1"/>
        <v>Pequeno</v>
      </c>
    </row>
    <row r="62" spans="1:6" x14ac:dyDescent="0.25">
      <c r="A62" s="4" t="s">
        <v>72</v>
      </c>
      <c r="B62" s="5" t="s">
        <v>131</v>
      </c>
      <c r="C62" s="15">
        <v>1765</v>
      </c>
      <c r="D62" s="6" t="s">
        <v>14</v>
      </c>
      <c r="E62" s="6" t="str">
        <f t="shared" si="0"/>
        <v>Carioca</v>
      </c>
      <c r="F62" s="6" t="str">
        <f t="shared" si="1"/>
        <v>Pequeno</v>
      </c>
    </row>
  </sheetData>
  <mergeCells count="1">
    <mergeCell ref="A1:F1"/>
  </mergeCells>
  <conditionalFormatting sqref="C3:C6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{0364CB1A-8AED-4FA8-A007-C313A92CFE00}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64CB1A-8AED-4FA8-A007-C313A92CFE0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C3:C62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</vt:i4>
      </vt:variant>
    </vt:vector>
  </HeadingPairs>
  <TitlesOfParts>
    <vt:vector size="7" baseType="lpstr">
      <vt:lpstr>Planilha1</vt:lpstr>
      <vt:lpstr>Classificação</vt:lpstr>
      <vt:lpstr>Estado</vt:lpstr>
      <vt:lpstr>Municípios</vt:lpstr>
      <vt:lpstr>População</vt:lpstr>
      <vt:lpstr>Ranking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LEE DOM DA SILVA</dc:creator>
  <cp:lastModifiedBy>DUAN LEE DOM DA SILVA</cp:lastModifiedBy>
  <dcterms:created xsi:type="dcterms:W3CDTF">2024-11-02T21:50:58Z</dcterms:created>
  <dcterms:modified xsi:type="dcterms:W3CDTF">2024-11-02T23:57:00Z</dcterms:modified>
</cp:coreProperties>
</file>