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uanl\Documents\FATEC\Programação em Microinformática\"/>
    </mc:Choice>
  </mc:AlternateContent>
  <xr:revisionPtr revIDLastSave="0" documentId="13_ncr:1_{34794F47-3010-4741-8401-36AA1EA527D7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5" l="1"/>
  <c r="D8" i="5" s="1"/>
  <c r="B12" i="5"/>
  <c r="D12" i="5" s="1"/>
  <c r="F5" i="4"/>
  <c r="F6" i="4"/>
  <c r="F9" i="4"/>
  <c r="F10" i="4"/>
  <c r="E4" i="4"/>
  <c r="B5" i="5" s="1"/>
  <c r="D5" i="5" s="1"/>
  <c r="E5" i="4"/>
  <c r="B6" i="5" s="1"/>
  <c r="D6" i="5" s="1"/>
  <c r="E6" i="4"/>
  <c r="B7" i="5" s="1"/>
  <c r="D7" i="5" s="1"/>
  <c r="E7" i="4"/>
  <c r="F7" i="4" s="1"/>
  <c r="E8" i="4"/>
  <c r="B9" i="5" s="1"/>
  <c r="D9" i="5" s="1"/>
  <c r="E9" i="4"/>
  <c r="B10" i="5" s="1"/>
  <c r="D10" i="5" s="1"/>
  <c r="E10" i="4"/>
  <c r="B11" i="5" s="1"/>
  <c r="D11" i="5" s="1"/>
  <c r="E11" i="4"/>
  <c r="F11" i="4" s="1"/>
  <c r="E12" i="4"/>
  <c r="B13" i="5" s="1"/>
  <c r="D13" i="5" s="1"/>
  <c r="D8" i="2"/>
  <c r="D12" i="2"/>
  <c r="E5" i="3"/>
  <c r="E6" i="3"/>
  <c r="E9" i="3"/>
  <c r="E10" i="3"/>
  <c r="D3" i="3"/>
  <c r="E3" i="3" s="1"/>
  <c r="D4" i="3"/>
  <c r="E4" i="3" s="1"/>
  <c r="D5" i="3"/>
  <c r="D6" i="3"/>
  <c r="D7" i="3"/>
  <c r="E7" i="3" s="1"/>
  <c r="D8" i="3"/>
  <c r="E8" i="3" s="1"/>
  <c r="D9" i="3"/>
  <c r="D10" i="3"/>
  <c r="D2" i="3"/>
  <c r="E2" i="3" s="1"/>
  <c r="C5" i="2"/>
  <c r="D5" i="2" s="1"/>
  <c r="C6" i="2"/>
  <c r="D6" i="2" s="1"/>
  <c r="C7" i="2"/>
  <c r="D7" i="2" s="1"/>
  <c r="C8" i="2"/>
  <c r="C9" i="2"/>
  <c r="D9" i="2" s="1"/>
  <c r="C10" i="2"/>
  <c r="D10" i="2" s="1"/>
  <c r="C11" i="2"/>
  <c r="D11" i="2" s="1"/>
  <c r="C12" i="2"/>
  <c r="C4" i="2"/>
  <c r="D4" i="2" s="1"/>
  <c r="E3" i="1"/>
  <c r="E6" i="1"/>
  <c r="E7" i="1"/>
  <c r="E10" i="1"/>
  <c r="E2" i="1"/>
  <c r="D2" i="1"/>
  <c r="D3" i="1"/>
  <c r="D4" i="1"/>
  <c r="E4" i="1" s="1"/>
  <c r="D5" i="1"/>
  <c r="E5" i="1" s="1"/>
  <c r="D6" i="1"/>
  <c r="D7" i="1"/>
  <c r="D8" i="1"/>
  <c r="E8" i="1" s="1"/>
  <c r="D9" i="1"/>
  <c r="E9" i="1" s="1"/>
  <c r="D10" i="1"/>
  <c r="B4" i="5"/>
  <c r="A12" i="5"/>
  <c r="A13" i="5"/>
  <c r="A5" i="5"/>
  <c r="A6" i="5"/>
  <c r="A7" i="5"/>
  <c r="A8" i="5"/>
  <c r="A9" i="5"/>
  <c r="A10" i="5"/>
  <c r="A11" i="5"/>
  <c r="A4" i="5"/>
  <c r="A4" i="2"/>
  <c r="A2" i="3" s="1"/>
  <c r="A5" i="2"/>
  <c r="A3" i="3" s="1"/>
  <c r="A6" i="2"/>
  <c r="A4" i="3" s="1"/>
  <c r="A7" i="2"/>
  <c r="A5" i="3" s="1"/>
  <c r="A8" i="2"/>
  <c r="A6" i="3" s="1"/>
  <c r="A9" i="2"/>
  <c r="A7" i="3" s="1"/>
  <c r="A10" i="2"/>
  <c r="A8" i="3" s="1"/>
  <c r="A11" i="2"/>
  <c r="A9" i="3" s="1"/>
  <c r="A12" i="2"/>
  <c r="A10" i="3" s="1"/>
  <c r="A3" i="2"/>
  <c r="A1" i="3" s="1"/>
  <c r="F12" i="4" l="1"/>
  <c r="F8" i="4"/>
  <c r="F4" i="4"/>
</calcChain>
</file>

<file path=xl/sharedStrings.xml><?xml version="1.0" encoding="utf-8"?>
<sst xmlns="http://schemas.openxmlformats.org/spreadsheetml/2006/main" count="51" uniqueCount="49">
  <si>
    <t>NOME</t>
  </si>
  <si>
    <t>NOTA 1 BIM</t>
  </si>
  <si>
    <t>NOTA 2 BIM</t>
  </si>
  <si>
    <t>MEDIA FINAL</t>
  </si>
  <si>
    <t>SITUAÇÃO FINAL</t>
  </si>
  <si>
    <t>ANA</t>
  </si>
  <si>
    <t>PEDRO</t>
  </si>
  <si>
    <t>CARLOS</t>
  </si>
  <si>
    <t>RITA</t>
  </si>
  <si>
    <t>VICK</t>
  </si>
  <si>
    <t>GABRIEL</t>
  </si>
  <si>
    <t>LUCAS</t>
  </si>
  <si>
    <t>ERIC</t>
  </si>
  <si>
    <t>VANIA</t>
  </si>
  <si>
    <t>% FALTAS</t>
  </si>
  <si>
    <t>FALTAS</t>
  </si>
  <si>
    <t>TOTAL AULAS</t>
  </si>
  <si>
    <t>PESO</t>
  </si>
  <si>
    <t>IMC</t>
  </si>
  <si>
    <t>RESULTADO</t>
  </si>
  <si>
    <t>ALTURA(m)</t>
  </si>
  <si>
    <t>PRODUTO</t>
  </si>
  <si>
    <t>PAPEL SULFITE</t>
  </si>
  <si>
    <t>BORRACHA</t>
  </si>
  <si>
    <t>LAPIS</t>
  </si>
  <si>
    <t>CANETA</t>
  </si>
  <si>
    <t>APONTADOR</t>
  </si>
  <si>
    <t>PINCEL</t>
  </si>
  <si>
    <t>TESOURA</t>
  </si>
  <si>
    <t>CALCULADORA</t>
  </si>
  <si>
    <t>CADERNO</t>
  </si>
  <si>
    <t>PREÇO DE CUSTO</t>
  </si>
  <si>
    <t>QUANT COMPRADA</t>
  </si>
  <si>
    <t>QUANTIDADE VENDIDA</t>
  </si>
  <si>
    <t>PREÇO DE VENDA UNITARIO</t>
  </si>
  <si>
    <t>VENDA TOTAL</t>
  </si>
  <si>
    <t>% SOBRE PREÇO CUSTO</t>
  </si>
  <si>
    <t>SE A QUANT COMPRADA FOR MENOR QUE 100; CALCULE 80% DE ACRESCIMO SOBRE O PREÇO DE CUSTO; SENAO CALCULE 60% DE ACRESCIMO SOBRE O PREÇO DE CUSTO</t>
  </si>
  <si>
    <t>DESCONTOS</t>
  </si>
  <si>
    <t>SE A QUANTIDADE VENDIDA FOR MAIOR QUE 20; CALCULE O DESCONTO DE 20% SOBRE O PREÇO DE VENDA UNITARIA; SENAO CALCULE 10% SOBRE O PREÇO DE VENDA UNITARIA</t>
  </si>
  <si>
    <t>VALOR OBTIDO</t>
  </si>
  <si>
    <t>TABELA IMC</t>
  </si>
  <si>
    <t>ACIMA DO PESO</t>
  </si>
  <si>
    <t>SE A MEDIA DO ALUNO FOR MAIOR OU IGUAL A 6, ELE SERA APROVADO; SENAO REPROVADO</t>
  </si>
  <si>
    <t>SE A % DE FALTAS FOR MAIOR QUE 25%, REPROVADO, SENAO APROVADO</t>
  </si>
  <si>
    <t>MENOR QUE 25</t>
  </si>
  <si>
    <t>PESO NORMAL</t>
  </si>
  <si>
    <t>MAIOR QUE 25</t>
  </si>
  <si>
    <t>imc = peso/altura ao quadrado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</si>
</sst>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* #,##0.00_-;\-&quot;R$&quot;* #,##0.00_-;_-&quot;R$&quot;* &quot;-&quot;??_-;_-@_-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165" fontId="0" fillId="0" borderId="1" xfId="2" applyNumberFormat="1" applyFont="1" applyBorder="1"/>
    <xf numFmtId="166" fontId="0" fillId="0" borderId="1" xfId="0" applyNumberFormat="1" applyBorder="1"/>
    <xf numFmtId="9" fontId="0" fillId="0" borderId="0" xfId="0" applyNumberFormat="1"/>
    <xf numFmtId="9" fontId="0" fillId="0" borderId="1" xfId="0" applyNumberFormat="1" applyBorder="1"/>
    <xf numFmtId="164" fontId="0" fillId="0" borderId="1" xfId="1" applyFont="1" applyBorder="1"/>
    <xf numFmtId="164" fontId="0" fillId="0" borderId="1" xfId="0" applyNumberFormat="1" applyBorder="1"/>
    <xf numFmtId="0" fontId="0" fillId="4" borderId="1" xfId="0" applyFill="1" applyBorder="1"/>
    <xf numFmtId="164" fontId="0" fillId="4" borderId="1" xfId="1" applyFont="1" applyFill="1" applyBorder="1"/>
    <xf numFmtId="0" fontId="0" fillId="0" borderId="4" xfId="0" applyBorder="1"/>
    <xf numFmtId="164" fontId="1" fillId="0" borderId="1" xfId="1" applyFont="1" applyBorder="1"/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3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/>
    <xf numFmtId="0" fontId="0" fillId="0" borderId="5" xfId="0" applyBorder="1"/>
    <xf numFmtId="0" fontId="3" fillId="0" borderId="0" xfId="0" applyFont="1" applyFill="1"/>
    <xf numFmtId="0" fontId="0" fillId="3" borderId="5" xfId="0" applyFill="1" applyBorder="1" applyAlignment="1">
      <alignment horizontal="center"/>
    </xf>
    <xf numFmtId="164" fontId="0" fillId="0" borderId="1" xfId="0" applyNumberFormat="1" applyFont="1" applyBorder="1"/>
  </cellXfs>
  <cellStyles count="3">
    <cellStyle name="Moeda" xfId="1" builtinId="4"/>
    <cellStyle name="Normal" xfId="0" builtinId="0"/>
    <cellStyle name="Porcentagem" xfId="2" builtinId="5"/>
  </cellStyles>
  <dxfs count="6">
    <dxf>
      <fill>
        <patternFill>
          <bgColor theme="6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="137" zoomScaleNormal="137" workbookViewId="0">
      <selection sqref="A1:J14"/>
    </sheetView>
  </sheetViews>
  <sheetFormatPr defaultRowHeight="15" x14ac:dyDescent="0.25"/>
  <cols>
    <col min="2" max="2" width="11.140625" customWidth="1"/>
    <col min="3" max="3" width="12.140625" customWidth="1"/>
    <col min="4" max="4" width="13.140625" customWidth="1"/>
    <col min="5" max="5" width="1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43</v>
      </c>
      <c r="G1" s="14"/>
      <c r="H1" s="14"/>
    </row>
    <row r="2" spans="1:8" x14ac:dyDescent="0.25">
      <c r="A2" s="1" t="s">
        <v>5</v>
      </c>
      <c r="B2" s="1">
        <v>10</v>
      </c>
      <c r="C2" s="1">
        <v>4</v>
      </c>
      <c r="D2" s="1">
        <f>(B2+C2)/2</f>
        <v>7</v>
      </c>
      <c r="E2" s="1" t="str">
        <f>IF(D2&gt;=6,"APROVADO(A)","REPROVADO(A)")</f>
        <v>APROVADO(A)</v>
      </c>
      <c r="F2" s="14"/>
      <c r="G2" s="14"/>
      <c r="H2" s="14"/>
    </row>
    <row r="3" spans="1:8" x14ac:dyDescent="0.25">
      <c r="A3" s="1" t="s">
        <v>6</v>
      </c>
      <c r="B3" s="1">
        <v>5</v>
      </c>
      <c r="C3" s="1">
        <v>5</v>
      </c>
      <c r="D3" s="1">
        <f t="shared" ref="D3:D10" si="0">(B3+C3)/2</f>
        <v>5</v>
      </c>
      <c r="E3" s="1" t="str">
        <f t="shared" ref="E3:E10" si="1">IF(D3&gt;=6,"APROVADO(A)","REPROVADO(A)")</f>
        <v>REPROVADO(A)</v>
      </c>
      <c r="F3" s="14"/>
      <c r="G3" s="14"/>
      <c r="H3" s="14"/>
    </row>
    <row r="4" spans="1:8" x14ac:dyDescent="0.25">
      <c r="A4" s="1" t="s">
        <v>7</v>
      </c>
      <c r="B4" s="1">
        <v>8</v>
      </c>
      <c r="C4" s="1">
        <v>6</v>
      </c>
      <c r="D4" s="1">
        <f t="shared" si="0"/>
        <v>7</v>
      </c>
      <c r="E4" s="1" t="str">
        <f t="shared" si="1"/>
        <v>APROVADO(A)</v>
      </c>
      <c r="F4" s="14"/>
      <c r="G4" s="14"/>
      <c r="H4" s="14"/>
    </row>
    <row r="5" spans="1:8" x14ac:dyDescent="0.25">
      <c r="A5" s="1" t="s">
        <v>8</v>
      </c>
      <c r="B5" s="1">
        <v>7</v>
      </c>
      <c r="C5" s="1">
        <v>7</v>
      </c>
      <c r="D5" s="1">
        <f t="shared" si="0"/>
        <v>7</v>
      </c>
      <c r="E5" s="1" t="str">
        <f t="shared" si="1"/>
        <v>APROVADO(A)</v>
      </c>
      <c r="F5" s="14"/>
      <c r="G5" s="14"/>
      <c r="H5" s="14"/>
    </row>
    <row r="6" spans="1:8" x14ac:dyDescent="0.25">
      <c r="A6" s="1" t="s">
        <v>9</v>
      </c>
      <c r="B6" s="1">
        <v>6</v>
      </c>
      <c r="C6" s="1">
        <v>8</v>
      </c>
      <c r="D6" s="1">
        <f t="shared" si="0"/>
        <v>7</v>
      </c>
      <c r="E6" s="1" t="str">
        <f t="shared" si="1"/>
        <v>APROVADO(A)</v>
      </c>
    </row>
    <row r="7" spans="1:8" x14ac:dyDescent="0.25">
      <c r="A7" s="1" t="s">
        <v>10</v>
      </c>
      <c r="B7" s="1">
        <v>5</v>
      </c>
      <c r="C7" s="1">
        <v>7</v>
      </c>
      <c r="D7" s="1">
        <f t="shared" si="0"/>
        <v>6</v>
      </c>
      <c r="E7" s="1" t="str">
        <f t="shared" si="1"/>
        <v>APROVADO(A)</v>
      </c>
    </row>
    <row r="8" spans="1:8" x14ac:dyDescent="0.25">
      <c r="A8" s="1" t="s">
        <v>11</v>
      </c>
      <c r="B8" s="1">
        <v>4</v>
      </c>
      <c r="C8" s="1">
        <v>6</v>
      </c>
      <c r="D8" s="1">
        <f t="shared" si="0"/>
        <v>5</v>
      </c>
      <c r="E8" s="1" t="str">
        <f t="shared" si="1"/>
        <v>REPROVADO(A)</v>
      </c>
    </row>
    <row r="9" spans="1:8" x14ac:dyDescent="0.25">
      <c r="A9" s="1" t="s">
        <v>12</v>
      </c>
      <c r="B9" s="1">
        <v>3</v>
      </c>
      <c r="C9" s="1">
        <v>5</v>
      </c>
      <c r="D9" s="1">
        <f t="shared" si="0"/>
        <v>4</v>
      </c>
      <c r="E9" s="1" t="str">
        <f t="shared" si="1"/>
        <v>REPROVADO(A)</v>
      </c>
    </row>
    <row r="10" spans="1:8" x14ac:dyDescent="0.25">
      <c r="A10" s="1" t="s">
        <v>13</v>
      </c>
      <c r="B10" s="1">
        <v>2</v>
      </c>
      <c r="C10" s="1">
        <v>4</v>
      </c>
      <c r="D10" s="1">
        <f t="shared" si="0"/>
        <v>3</v>
      </c>
      <c r="E10" s="1" t="str">
        <f t="shared" si="1"/>
        <v>REPROVADO(A)</v>
      </c>
    </row>
  </sheetData>
  <mergeCells count="1">
    <mergeCell ref="F1:H5"/>
  </mergeCells>
  <conditionalFormatting sqref="E2:E10">
    <cfRule type="cellIs" dxfId="5" priority="1" operator="equal">
      <formula>"REPROVADO(A)"</formula>
    </cfRule>
    <cfRule type="cellIs" dxfId="4" priority="2" operator="equal">
      <formula>"APROVADO(A)"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zoomScale="130" zoomScaleNormal="130" workbookViewId="0">
      <selection activeCell="D8" sqref="D8"/>
    </sheetView>
  </sheetViews>
  <sheetFormatPr defaultRowHeight="15" x14ac:dyDescent="0.25"/>
  <cols>
    <col min="1" max="1" width="12.42578125" customWidth="1"/>
    <col min="2" max="2" width="9.85546875" customWidth="1"/>
    <col min="3" max="3" width="10" customWidth="1"/>
    <col min="4" max="4" width="17.28515625" customWidth="1"/>
    <col min="5" max="5" width="5.140625" customWidth="1"/>
  </cols>
  <sheetData>
    <row r="1" spans="1:8" x14ac:dyDescent="0.25">
      <c r="A1" s="2" t="s">
        <v>16</v>
      </c>
      <c r="B1" s="1">
        <v>80</v>
      </c>
    </row>
    <row r="3" spans="1:8" x14ac:dyDescent="0.25">
      <c r="A3" s="2" t="str">
        <f>Planilha1!A1</f>
        <v>NOME</v>
      </c>
      <c r="B3" s="2" t="s">
        <v>15</v>
      </c>
      <c r="C3" s="2" t="s">
        <v>14</v>
      </c>
      <c r="D3" s="2" t="s">
        <v>4</v>
      </c>
      <c r="F3" s="15" t="s">
        <v>44</v>
      </c>
      <c r="G3" s="15"/>
      <c r="H3" s="15"/>
    </row>
    <row r="4" spans="1:8" x14ac:dyDescent="0.25">
      <c r="A4" s="1" t="str">
        <f>Planilha1!A2</f>
        <v>ANA</v>
      </c>
      <c r="B4" s="1">
        <v>10</v>
      </c>
      <c r="C4" s="3">
        <f>B4/$B$1</f>
        <v>0.125</v>
      </c>
      <c r="D4" s="1" t="str">
        <f>IF(C4&gt;25%,"REPROVADO","APROVADO")</f>
        <v>APROVADO</v>
      </c>
      <c r="F4" s="15"/>
      <c r="G4" s="15"/>
      <c r="H4" s="15"/>
    </row>
    <row r="5" spans="1:8" x14ac:dyDescent="0.25">
      <c r="A5" s="1" t="str">
        <f>Planilha1!A3</f>
        <v>PEDRO</v>
      </c>
      <c r="B5" s="1">
        <v>12</v>
      </c>
      <c r="C5" s="3">
        <f t="shared" ref="C5:C12" si="0">B5/$B$1</f>
        <v>0.15</v>
      </c>
      <c r="D5" s="1" t="str">
        <f t="shared" ref="D5:D12" si="1">IF(C5&gt;25%,"REPROVADO","APROVADO")</f>
        <v>APROVADO</v>
      </c>
      <c r="F5" s="15"/>
      <c r="G5" s="15"/>
      <c r="H5" s="15"/>
    </row>
    <row r="6" spans="1:8" x14ac:dyDescent="0.25">
      <c r="A6" s="1" t="str">
        <f>Planilha1!A4</f>
        <v>CARLOS</v>
      </c>
      <c r="B6" s="1">
        <v>15</v>
      </c>
      <c r="C6" s="3">
        <f t="shared" si="0"/>
        <v>0.1875</v>
      </c>
      <c r="D6" s="1" t="str">
        <f t="shared" si="1"/>
        <v>APROVADO</v>
      </c>
    </row>
    <row r="7" spans="1:8" x14ac:dyDescent="0.25">
      <c r="A7" s="1" t="str">
        <f>Planilha1!A5</f>
        <v>RITA</v>
      </c>
      <c r="B7" s="1">
        <v>30</v>
      </c>
      <c r="C7" s="3">
        <f t="shared" si="0"/>
        <v>0.375</v>
      </c>
      <c r="D7" s="1" t="str">
        <f t="shared" si="1"/>
        <v>REPROVADO</v>
      </c>
    </row>
    <row r="8" spans="1:8" x14ac:dyDescent="0.25">
      <c r="A8" s="1" t="str">
        <f>Planilha1!A6</f>
        <v>VICK</v>
      </c>
      <c r="B8" s="1">
        <v>5</v>
      </c>
      <c r="C8" s="3">
        <f t="shared" si="0"/>
        <v>6.25E-2</v>
      </c>
      <c r="D8" s="1" t="str">
        <f t="shared" si="1"/>
        <v>APROVADO</v>
      </c>
    </row>
    <row r="9" spans="1:8" x14ac:dyDescent="0.25">
      <c r="A9" s="1" t="str">
        <f>Planilha1!A7</f>
        <v>GABRIEL</v>
      </c>
      <c r="B9" s="1">
        <v>2</v>
      </c>
      <c r="C9" s="3">
        <f t="shared" si="0"/>
        <v>2.5000000000000001E-2</v>
      </c>
      <c r="D9" s="1" t="str">
        <f t="shared" si="1"/>
        <v>APROVADO</v>
      </c>
    </row>
    <row r="10" spans="1:8" x14ac:dyDescent="0.25">
      <c r="A10" s="1" t="str">
        <f>Planilha1!A8</f>
        <v>LUCAS</v>
      </c>
      <c r="B10" s="1">
        <v>25</v>
      </c>
      <c r="C10" s="3">
        <f t="shared" si="0"/>
        <v>0.3125</v>
      </c>
      <c r="D10" s="1" t="str">
        <f t="shared" si="1"/>
        <v>REPROVADO</v>
      </c>
    </row>
    <row r="11" spans="1:8" x14ac:dyDescent="0.25">
      <c r="A11" s="1" t="str">
        <f>Planilha1!A9</f>
        <v>ERIC</v>
      </c>
      <c r="B11" s="1">
        <v>0</v>
      </c>
      <c r="C11" s="3">
        <f t="shared" si="0"/>
        <v>0</v>
      </c>
      <c r="D11" s="1" t="str">
        <f t="shared" si="1"/>
        <v>APROVADO</v>
      </c>
    </row>
    <row r="12" spans="1:8" x14ac:dyDescent="0.25">
      <c r="A12" s="1" t="str">
        <f>Planilha1!A10</f>
        <v>VANIA</v>
      </c>
      <c r="B12" s="1">
        <v>21</v>
      </c>
      <c r="C12" s="3">
        <f t="shared" si="0"/>
        <v>0.26250000000000001</v>
      </c>
      <c r="D12" s="1" t="str">
        <f t="shared" si="1"/>
        <v>REPROVADO</v>
      </c>
    </row>
  </sheetData>
  <mergeCells count="1">
    <mergeCell ref="F3:H5"/>
  </mergeCells>
  <conditionalFormatting sqref="D4:D12">
    <cfRule type="cellIs" dxfId="3" priority="1" operator="equal">
      <formula>"REPROVADO"</formula>
    </cfRule>
    <cfRule type="cellIs" dxfId="2" priority="2" operator="equal">
      <formula>"APROVADO"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="130" zoomScaleNormal="130" workbookViewId="0">
      <selection activeCell="F10" sqref="F10"/>
    </sheetView>
  </sheetViews>
  <sheetFormatPr defaultRowHeight="15" x14ac:dyDescent="0.25"/>
  <cols>
    <col min="3" max="3" width="10.7109375" customWidth="1"/>
    <col min="5" max="5" width="15.28515625" customWidth="1"/>
    <col min="6" max="6" width="14.5703125" customWidth="1"/>
    <col min="7" max="7" width="20.5703125" customWidth="1"/>
  </cols>
  <sheetData>
    <row r="1" spans="1:8" x14ac:dyDescent="0.25">
      <c r="A1" s="1" t="str">
        <f>Planilha2!A3</f>
        <v>NOME</v>
      </c>
      <c r="B1" s="1" t="s">
        <v>17</v>
      </c>
      <c r="C1" s="1" t="s">
        <v>20</v>
      </c>
      <c r="D1" s="1" t="s">
        <v>18</v>
      </c>
      <c r="E1" s="1" t="s">
        <v>19</v>
      </c>
      <c r="F1" s="16" t="s">
        <v>41</v>
      </c>
      <c r="G1" s="23"/>
      <c r="H1" s="22"/>
    </row>
    <row r="2" spans="1:8" x14ac:dyDescent="0.25">
      <c r="A2" s="1" t="str">
        <f>Planilha2!A4</f>
        <v>ANA</v>
      </c>
      <c r="B2" s="1">
        <v>70</v>
      </c>
      <c r="C2" s="1">
        <v>1.73</v>
      </c>
      <c r="D2" s="4">
        <f>B2/C2^2</f>
        <v>23.388686558187711</v>
      </c>
      <c r="E2" s="1" t="str">
        <f>IF(D2&gt;25,"ACIMA DO PESO","PESO NORMAL")</f>
        <v>PESO NORMAL</v>
      </c>
      <c r="F2" s="1" t="s">
        <v>45</v>
      </c>
      <c r="G2" s="1" t="s">
        <v>46</v>
      </c>
    </row>
    <row r="3" spans="1:8" x14ac:dyDescent="0.25">
      <c r="A3" s="1" t="str">
        <f>Planilha2!A5</f>
        <v>PEDRO</v>
      </c>
      <c r="B3" s="1">
        <v>20</v>
      </c>
      <c r="C3" s="1">
        <v>1.8</v>
      </c>
      <c r="D3" s="4">
        <f t="shared" ref="D3:D10" si="0">B3/C3^2</f>
        <v>6.1728395061728394</v>
      </c>
      <c r="E3" s="1" t="str">
        <f t="shared" ref="E3:E10" si="1">IF(D3&gt;25,"ACIMA DO PESO","PESO NORMAL")</f>
        <v>PESO NORMAL</v>
      </c>
      <c r="F3" s="1" t="s">
        <v>47</v>
      </c>
      <c r="G3" s="1" t="s">
        <v>42</v>
      </c>
    </row>
    <row r="4" spans="1:8" x14ac:dyDescent="0.25">
      <c r="A4" s="1" t="str">
        <f>Planilha2!A6</f>
        <v>CARLOS</v>
      </c>
      <c r="B4" s="1">
        <v>110</v>
      </c>
      <c r="C4" s="1">
        <v>1.78</v>
      </c>
      <c r="D4" s="4">
        <f t="shared" si="0"/>
        <v>34.71783865673526</v>
      </c>
      <c r="E4" s="1" t="str">
        <f t="shared" si="1"/>
        <v>ACIMA DO PESO</v>
      </c>
    </row>
    <row r="5" spans="1:8" x14ac:dyDescent="0.25">
      <c r="A5" s="1" t="str">
        <f>Planilha2!A7</f>
        <v>RITA</v>
      </c>
      <c r="B5" s="1">
        <v>55</v>
      </c>
      <c r="C5" s="1">
        <v>1.65</v>
      </c>
      <c r="D5" s="4">
        <f t="shared" si="0"/>
        <v>20.202020202020204</v>
      </c>
      <c r="E5" s="1" t="str">
        <f t="shared" si="1"/>
        <v>PESO NORMAL</v>
      </c>
      <c r="F5" s="11" t="s">
        <v>48</v>
      </c>
      <c r="G5" s="21"/>
    </row>
    <row r="6" spans="1:8" x14ac:dyDescent="0.25">
      <c r="A6" s="1" t="str">
        <f>Planilha2!A8</f>
        <v>VICK</v>
      </c>
      <c r="B6" s="1">
        <v>120</v>
      </c>
      <c r="C6" s="1">
        <v>1.6</v>
      </c>
      <c r="D6" s="4">
        <f t="shared" si="0"/>
        <v>46.874999999999993</v>
      </c>
      <c r="E6" s="1" t="str">
        <f t="shared" si="1"/>
        <v>ACIMA DO PESO</v>
      </c>
    </row>
    <row r="7" spans="1:8" x14ac:dyDescent="0.25">
      <c r="A7" s="1" t="str">
        <f>Planilha2!A9</f>
        <v>GABRIEL</v>
      </c>
      <c r="B7" s="1">
        <v>85</v>
      </c>
      <c r="C7" s="1">
        <v>1.75</v>
      </c>
      <c r="D7" s="4">
        <f t="shared" si="0"/>
        <v>27.755102040816325</v>
      </c>
      <c r="E7" s="1" t="str">
        <f t="shared" si="1"/>
        <v>ACIMA DO PESO</v>
      </c>
      <c r="G7" s="20"/>
    </row>
    <row r="8" spans="1:8" x14ac:dyDescent="0.25">
      <c r="A8" s="1" t="str">
        <f>Planilha2!A10</f>
        <v>LUCAS</v>
      </c>
      <c r="B8" s="1">
        <v>78</v>
      </c>
      <c r="C8" s="1">
        <v>1.85</v>
      </c>
      <c r="D8" s="4">
        <f t="shared" si="0"/>
        <v>22.790357925493058</v>
      </c>
      <c r="E8" s="1" t="str">
        <f t="shared" si="1"/>
        <v>PESO NORMAL</v>
      </c>
      <c r="F8" s="20"/>
    </row>
    <row r="9" spans="1:8" x14ac:dyDescent="0.25">
      <c r="A9" s="1" t="str">
        <f>Planilha2!A11</f>
        <v>ERIC</v>
      </c>
      <c r="B9" s="1">
        <v>69</v>
      </c>
      <c r="C9" s="1">
        <v>1.78</v>
      </c>
      <c r="D9" s="4">
        <f t="shared" si="0"/>
        <v>21.777553339224845</v>
      </c>
      <c r="E9" s="1" t="str">
        <f t="shared" si="1"/>
        <v>PESO NORMAL</v>
      </c>
    </row>
    <row r="10" spans="1:8" x14ac:dyDescent="0.25">
      <c r="A10" s="1" t="str">
        <f>Planilha2!A12</f>
        <v>VANIA</v>
      </c>
      <c r="B10" s="1">
        <v>40</v>
      </c>
      <c r="C10" s="1">
        <v>1.68</v>
      </c>
      <c r="D10" s="4">
        <f t="shared" si="0"/>
        <v>14.172335600907031</v>
      </c>
      <c r="E10" s="1" t="str">
        <f t="shared" si="1"/>
        <v>PESO NORMAL</v>
      </c>
      <c r="F10" s="20"/>
    </row>
  </sheetData>
  <mergeCells count="1">
    <mergeCell ref="F1:G1"/>
  </mergeCells>
  <conditionalFormatting sqref="E2:E10">
    <cfRule type="cellIs" dxfId="1" priority="1" operator="equal">
      <formula>"ACIMA DO PESO"</formula>
    </cfRule>
    <cfRule type="cellIs" dxfId="0" priority="2" operator="equal">
      <formula>"PESO NORMAL"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tabSelected="1" zoomScale="120" zoomScaleNormal="120" workbookViewId="0">
      <selection activeCell="G8" sqref="G8"/>
    </sheetView>
  </sheetViews>
  <sheetFormatPr defaultRowHeight="15" x14ac:dyDescent="0.25"/>
  <cols>
    <col min="1" max="1" width="13.5703125" customWidth="1"/>
    <col min="2" max="2" width="16.5703125" bestFit="1" customWidth="1"/>
    <col min="3" max="3" width="18.7109375" bestFit="1" customWidth="1"/>
    <col min="4" max="4" width="22" bestFit="1" customWidth="1"/>
    <col min="5" max="5" width="26.28515625" bestFit="1" customWidth="1"/>
    <col min="6" max="6" width="13.28515625" customWidth="1"/>
    <col min="7" max="7" width="12.28515625" customWidth="1"/>
  </cols>
  <sheetData>
    <row r="1" spans="1:6" x14ac:dyDescent="0.25">
      <c r="A1" s="17" t="s">
        <v>36</v>
      </c>
      <c r="B1" s="17"/>
      <c r="C1" s="14" t="s">
        <v>37</v>
      </c>
      <c r="D1" s="14"/>
      <c r="E1" s="14"/>
      <c r="F1" s="14"/>
    </row>
    <row r="2" spans="1:6" x14ac:dyDescent="0.25">
      <c r="A2" s="6">
        <v>0.8</v>
      </c>
      <c r="B2" s="6">
        <v>0.6</v>
      </c>
      <c r="C2" s="18"/>
      <c r="D2" s="18"/>
      <c r="E2" s="18"/>
      <c r="F2" s="18"/>
    </row>
    <row r="3" spans="1:6" x14ac:dyDescent="0.25">
      <c r="A3" s="2" t="s">
        <v>21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</row>
    <row r="4" spans="1:6" x14ac:dyDescent="0.25">
      <c r="A4" s="1" t="s">
        <v>22</v>
      </c>
      <c r="B4" s="7">
        <v>5</v>
      </c>
      <c r="C4" s="1">
        <v>100</v>
      </c>
      <c r="D4" s="1">
        <v>80</v>
      </c>
      <c r="E4" s="12">
        <f>IF(C4&lt;100,B4+B4*$A$2,B4+B4*$B$2)</f>
        <v>8</v>
      </c>
      <c r="F4" s="24">
        <f>D4*E4</f>
        <v>640</v>
      </c>
    </row>
    <row r="5" spans="1:6" x14ac:dyDescent="0.25">
      <c r="A5" s="1" t="s">
        <v>23</v>
      </c>
      <c r="B5" s="7">
        <v>1</v>
      </c>
      <c r="C5" s="1">
        <v>200</v>
      </c>
      <c r="D5" s="1">
        <v>150</v>
      </c>
      <c r="E5" s="7">
        <f t="shared" ref="E5:E12" si="0">IF(C5&lt;100,B5+B5*$A$2,B5+B5*$B$2)</f>
        <v>1.6</v>
      </c>
      <c r="F5" s="8">
        <f t="shared" ref="F5:F12" si="1">D5*E5</f>
        <v>240</v>
      </c>
    </row>
    <row r="6" spans="1:6" x14ac:dyDescent="0.25">
      <c r="A6" s="1" t="s">
        <v>24</v>
      </c>
      <c r="B6" s="7">
        <v>1</v>
      </c>
      <c r="C6" s="1">
        <v>300</v>
      </c>
      <c r="D6" s="1">
        <v>180</v>
      </c>
      <c r="E6" s="7">
        <f t="shared" si="0"/>
        <v>1.6</v>
      </c>
      <c r="F6" s="8">
        <f t="shared" si="1"/>
        <v>288</v>
      </c>
    </row>
    <row r="7" spans="1:6" x14ac:dyDescent="0.25">
      <c r="A7" s="1" t="s">
        <v>25</v>
      </c>
      <c r="B7" s="7">
        <v>2</v>
      </c>
      <c r="C7" s="1">
        <v>250</v>
      </c>
      <c r="D7" s="1">
        <v>200</v>
      </c>
      <c r="E7" s="7">
        <f t="shared" si="0"/>
        <v>3.2</v>
      </c>
      <c r="F7" s="8">
        <f t="shared" si="1"/>
        <v>640</v>
      </c>
    </row>
    <row r="8" spans="1:6" x14ac:dyDescent="0.25">
      <c r="A8" s="1" t="s">
        <v>26</v>
      </c>
      <c r="B8" s="7">
        <v>3</v>
      </c>
      <c r="C8" s="1">
        <v>100</v>
      </c>
      <c r="D8" s="1">
        <v>80</v>
      </c>
      <c r="E8" s="7">
        <f t="shared" si="0"/>
        <v>4.8</v>
      </c>
      <c r="F8" s="8">
        <f t="shared" si="1"/>
        <v>384</v>
      </c>
    </row>
    <row r="9" spans="1:6" x14ac:dyDescent="0.25">
      <c r="A9" s="1" t="s">
        <v>27</v>
      </c>
      <c r="B9" s="7">
        <v>5</v>
      </c>
      <c r="C9" s="1">
        <v>500</v>
      </c>
      <c r="D9" s="1">
        <v>400</v>
      </c>
      <c r="E9" s="7">
        <f t="shared" si="0"/>
        <v>8</v>
      </c>
      <c r="F9" s="8">
        <f t="shared" si="1"/>
        <v>3200</v>
      </c>
    </row>
    <row r="10" spans="1:6" x14ac:dyDescent="0.25">
      <c r="A10" s="1" t="s">
        <v>28</v>
      </c>
      <c r="B10" s="7">
        <v>7</v>
      </c>
      <c r="C10" s="1">
        <v>50</v>
      </c>
      <c r="D10" s="1">
        <v>40</v>
      </c>
      <c r="E10" s="7">
        <f t="shared" si="0"/>
        <v>12.600000000000001</v>
      </c>
      <c r="F10" s="8">
        <f t="shared" si="1"/>
        <v>504.00000000000006</v>
      </c>
    </row>
    <row r="11" spans="1:6" x14ac:dyDescent="0.25">
      <c r="A11" s="1" t="s">
        <v>29</v>
      </c>
      <c r="B11" s="7">
        <v>10</v>
      </c>
      <c r="C11" s="1">
        <v>70</v>
      </c>
      <c r="D11" s="1">
        <v>50</v>
      </c>
      <c r="E11" s="7">
        <f t="shared" si="0"/>
        <v>18</v>
      </c>
      <c r="F11" s="8">
        <f t="shared" si="1"/>
        <v>900</v>
      </c>
    </row>
    <row r="12" spans="1:6" x14ac:dyDescent="0.25">
      <c r="A12" s="1" t="s">
        <v>30</v>
      </c>
      <c r="B12" s="7">
        <v>12</v>
      </c>
      <c r="C12" s="1">
        <v>150</v>
      </c>
      <c r="D12" s="1">
        <v>100</v>
      </c>
      <c r="E12" s="7">
        <f t="shared" si="0"/>
        <v>19.2</v>
      </c>
      <c r="F12" s="8">
        <f t="shared" si="1"/>
        <v>1920</v>
      </c>
    </row>
  </sheetData>
  <mergeCells count="2">
    <mergeCell ref="A1:B1"/>
    <mergeCell ref="C1:F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zoomScale="120" zoomScaleNormal="120" workbookViewId="0">
      <selection activeCell="D10" sqref="D10"/>
    </sheetView>
  </sheetViews>
  <sheetFormatPr defaultRowHeight="15" x14ac:dyDescent="0.25"/>
  <cols>
    <col min="1" max="1" width="14.5703125" customWidth="1"/>
    <col min="2" max="2" width="25.42578125" customWidth="1"/>
    <col min="3" max="3" width="22.5703125" customWidth="1"/>
    <col min="4" max="4" width="15.42578125" customWidth="1"/>
  </cols>
  <sheetData>
    <row r="1" spans="1:6" x14ac:dyDescent="0.25">
      <c r="A1" s="19" t="s">
        <v>38</v>
      </c>
      <c r="B1" s="6">
        <v>0.1</v>
      </c>
      <c r="C1" s="14" t="s">
        <v>39</v>
      </c>
      <c r="D1" s="14"/>
      <c r="E1" s="14"/>
      <c r="F1" s="14"/>
    </row>
    <row r="2" spans="1:6" x14ac:dyDescent="0.25">
      <c r="A2" s="19"/>
      <c r="B2" s="6">
        <v>0.2</v>
      </c>
      <c r="C2" s="14"/>
      <c r="D2" s="14"/>
      <c r="E2" s="14"/>
      <c r="F2" s="14"/>
    </row>
    <row r="3" spans="1:6" x14ac:dyDescent="0.25">
      <c r="B3" s="5"/>
      <c r="C3" s="14"/>
      <c r="D3" s="14"/>
      <c r="E3" s="14"/>
      <c r="F3" s="14"/>
    </row>
    <row r="4" spans="1:6" x14ac:dyDescent="0.25">
      <c r="A4" s="9" t="str">
        <f>Planilha4!A3</f>
        <v>PRODUTO</v>
      </c>
      <c r="B4" s="10" t="str">
        <f>Planilha4!E3</f>
        <v>PREÇO DE VENDA UNITARIO</v>
      </c>
      <c r="C4" s="9" t="s">
        <v>33</v>
      </c>
      <c r="D4" s="9" t="s">
        <v>40</v>
      </c>
    </row>
    <row r="5" spans="1:6" x14ac:dyDescent="0.25">
      <c r="A5" s="1" t="str">
        <f>Planilha4!A4</f>
        <v>PAPEL SULFITE</v>
      </c>
      <c r="B5" s="7">
        <f>Planilha4!E4</f>
        <v>8</v>
      </c>
      <c r="C5" s="1">
        <v>30</v>
      </c>
      <c r="D5" s="12">
        <f>IF(C5&gt;20,B5-B5*$B$2,B5-B5*$B$2)</f>
        <v>6.4</v>
      </c>
    </row>
    <row r="6" spans="1:6" x14ac:dyDescent="0.25">
      <c r="A6" s="1" t="str">
        <f>Planilha4!A5</f>
        <v>BORRACHA</v>
      </c>
      <c r="B6" s="7">
        <f>Planilha4!E5</f>
        <v>1.6</v>
      </c>
      <c r="C6" s="1">
        <v>20</v>
      </c>
      <c r="D6" s="7">
        <f t="shared" ref="D6:D13" si="0">IF(C6&gt;20,B6-B6*$B$2,B6-B6*$B$2)</f>
        <v>1.28</v>
      </c>
    </row>
    <row r="7" spans="1:6" x14ac:dyDescent="0.25">
      <c r="A7" s="1" t="str">
        <f>Planilha4!A6</f>
        <v>LAPIS</v>
      </c>
      <c r="B7" s="7">
        <f>Planilha4!E6</f>
        <v>1.6</v>
      </c>
      <c r="C7" s="1">
        <v>30</v>
      </c>
      <c r="D7" s="7">
        <f t="shared" si="0"/>
        <v>1.28</v>
      </c>
    </row>
    <row r="8" spans="1:6" x14ac:dyDescent="0.25">
      <c r="A8" s="1" t="str">
        <f>Planilha4!A7</f>
        <v>CANETA</v>
      </c>
      <c r="B8" s="7">
        <f>Planilha4!E7</f>
        <v>3.2</v>
      </c>
      <c r="C8" s="1">
        <v>40</v>
      </c>
      <c r="D8" s="7">
        <f t="shared" si="0"/>
        <v>2.56</v>
      </c>
    </row>
    <row r="9" spans="1:6" x14ac:dyDescent="0.25">
      <c r="A9" s="1" t="str">
        <f>Planilha4!A8</f>
        <v>APONTADOR</v>
      </c>
      <c r="B9" s="7">
        <f>Planilha4!E8</f>
        <v>4.8</v>
      </c>
      <c r="C9" s="1">
        <v>50</v>
      </c>
      <c r="D9" s="7">
        <f t="shared" si="0"/>
        <v>3.84</v>
      </c>
    </row>
    <row r="10" spans="1:6" x14ac:dyDescent="0.25">
      <c r="A10" s="1" t="str">
        <f>Planilha4!A9</f>
        <v>PINCEL</v>
      </c>
      <c r="B10" s="7">
        <f>Planilha4!E9</f>
        <v>8</v>
      </c>
      <c r="C10" s="1">
        <v>20</v>
      </c>
      <c r="D10" s="12">
        <f t="shared" si="0"/>
        <v>6.4</v>
      </c>
    </row>
    <row r="11" spans="1:6" x14ac:dyDescent="0.25">
      <c r="A11" s="1" t="str">
        <f>Planilha4!A10</f>
        <v>TESOURA</v>
      </c>
      <c r="B11" s="7">
        <f>Planilha4!E10</f>
        <v>12.600000000000001</v>
      </c>
      <c r="C11" s="1">
        <v>30</v>
      </c>
      <c r="D11" s="7">
        <f t="shared" si="0"/>
        <v>10.080000000000002</v>
      </c>
    </row>
    <row r="12" spans="1:6" x14ac:dyDescent="0.25">
      <c r="A12" s="1" t="str">
        <f>Planilha4!A11</f>
        <v>CALCULADORA</v>
      </c>
      <c r="B12" s="7">
        <f>Planilha4!E11</f>
        <v>18</v>
      </c>
      <c r="C12" s="1">
        <v>10</v>
      </c>
      <c r="D12" s="7">
        <f t="shared" si="0"/>
        <v>14.4</v>
      </c>
    </row>
    <row r="13" spans="1:6" x14ac:dyDescent="0.25">
      <c r="A13" s="1" t="str">
        <f>Planilha4!A12</f>
        <v>CADERNO</v>
      </c>
      <c r="B13" s="7">
        <f>Planilha4!E12</f>
        <v>19.2</v>
      </c>
      <c r="C13" s="1">
        <v>25</v>
      </c>
      <c r="D13" s="7">
        <f t="shared" si="0"/>
        <v>15.36</v>
      </c>
    </row>
  </sheetData>
  <mergeCells count="2">
    <mergeCell ref="C1:F3"/>
    <mergeCell ref="A1:A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labrede</dc:creator>
  <cp:lastModifiedBy>Duan Lee Dom</cp:lastModifiedBy>
  <dcterms:created xsi:type="dcterms:W3CDTF">2019-08-21T13:27:39Z</dcterms:created>
  <dcterms:modified xsi:type="dcterms:W3CDTF">2024-10-01T13:24:04Z</dcterms:modified>
</cp:coreProperties>
</file>