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13_ncr:1_{FEC0BDE2-DBB4-4357-AE2A-48A0327C5A84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TABELA DE COMISSOES" sheetId="5" r:id="rId1"/>
    <sheet name="LEVANTAMENTO POR REGIÃO" sheetId="1" r:id="rId2"/>
    <sheet name="RELATORIO DE VENDAS" sheetId="2" r:id="rId3"/>
    <sheet name="SITUAÇÃO FINAL" sheetId="4" r:id="rId4"/>
    <sheet name="META MES SEGUINTE" sheetId="3" r:id="rId5"/>
  </sheets>
  <definedNames>
    <definedName name="FUNCIONARIO">'LEVANTAMENTO POR REGIÃO'!$C$3:$C$32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6" i="3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4" i="4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6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B7" i="2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l="1"/>
  <c r="B20" i="2" l="1"/>
  <c r="B21" i="2" l="1"/>
  <c r="B22" i="2" l="1"/>
  <c r="B23" i="2" l="1"/>
  <c r="B24" i="2" l="1"/>
  <c r="B25" i="2" l="1"/>
  <c r="B26" i="2" l="1"/>
  <c r="B27" i="2" l="1"/>
  <c r="B28" i="2" l="1"/>
  <c r="B29" i="2" l="1"/>
  <c r="B30" i="2" l="1"/>
  <c r="B31" i="2" l="1"/>
  <c r="B32" i="2" l="1"/>
  <c r="B33" i="2" l="1"/>
  <c r="B34" i="2" l="1"/>
  <c r="B35" i="2" l="1"/>
</calcChain>
</file>

<file path=xl/sharedStrings.xml><?xml version="1.0" encoding="utf-8"?>
<sst xmlns="http://schemas.openxmlformats.org/spreadsheetml/2006/main" count="102" uniqueCount="67">
  <si>
    <t>COMISSÕES POR REGIÃO</t>
  </si>
  <si>
    <t>NORTE</t>
  </si>
  <si>
    <t>NORDESTE</t>
  </si>
  <si>
    <t>SUDESTE</t>
  </si>
  <si>
    <t>SUL</t>
  </si>
  <si>
    <t>DADOS DOS VENDEDORES POR REGIÃO</t>
  </si>
  <si>
    <t>DATA</t>
  </si>
  <si>
    <t>REGIÃO</t>
  </si>
  <si>
    <t>FUNCIONÁRIO</t>
  </si>
  <si>
    <t>QTDE VENDIDA</t>
  </si>
  <si>
    <t>VALOR</t>
  </si>
  <si>
    <t>TOTAL VENDA</t>
  </si>
  <si>
    <t>COMISSÃO DEVIDA</t>
  </si>
  <si>
    <t>ANA</t>
  </si>
  <si>
    <t>PEDRO</t>
  </si>
  <si>
    <t>CARLA</t>
  </si>
  <si>
    <t>OTAVIO</t>
  </si>
  <si>
    <t>CENTRO_OESTE</t>
  </si>
  <si>
    <t>JANIO</t>
  </si>
  <si>
    <t>MAISA</t>
  </si>
  <si>
    <t>MIRIAM</t>
  </si>
  <si>
    <t>KATIA</t>
  </si>
  <si>
    <t>LAIS</t>
  </si>
  <si>
    <t>VILMA</t>
  </si>
  <si>
    <t>TELMA</t>
  </si>
  <si>
    <t>IVO</t>
  </si>
  <si>
    <t>NADIA</t>
  </si>
  <si>
    <t>FABIO</t>
  </si>
  <si>
    <t>CELINA</t>
  </si>
  <si>
    <t>JESSICA</t>
  </si>
  <si>
    <t>CECILIA</t>
  </si>
  <si>
    <t>CARLOS</t>
  </si>
  <si>
    <t>JOAO</t>
  </si>
  <si>
    <t>JOSE</t>
  </si>
  <si>
    <t>RENATA</t>
  </si>
  <si>
    <t>PAULO</t>
  </si>
  <si>
    <t>VITOR</t>
  </si>
  <si>
    <t>LUCAS</t>
  </si>
  <si>
    <t>TADEU</t>
  </si>
  <si>
    <t>MELISSA</t>
  </si>
  <si>
    <t>IGOR</t>
  </si>
  <si>
    <t>LUANA</t>
  </si>
  <si>
    <t>KEILA</t>
  </si>
  <si>
    <t>META DO MÊS</t>
  </si>
  <si>
    <t>STATUS DO FUNCIONÁRIO</t>
  </si>
  <si>
    <t>VALOR DO DEBITO</t>
  </si>
  <si>
    <t>RELATORIO DE VENDAS</t>
  </si>
  <si>
    <t>MÊS: MARÇO 2018</t>
  </si>
  <si>
    <t>% VENDAS</t>
  </si>
  <si>
    <t>VISÃO DO FUNCIONÁRIO</t>
  </si>
  <si>
    <t>VISÃO GERENCIAL DOS FUNCIONÁRIOS</t>
  </si>
  <si>
    <t>ACRESCIMO NO VALOR DAS VENDAS EM:</t>
  </si>
  <si>
    <t xml:space="preserve">SE O FUNCIONÁRIO FOR DA REGIÃO NORTE, CALCULE A COMISSÃO SOBRE O TOTAL DE VENDAS EM 7%; SE FOR DA REGIÃO NORDESTE, CALCULE A COMISSÃO SOBRE O TOTAL DE VENDAS EM 6,5%; SE FOR DA REGIÃO CENTR-OESTE, CALCULE A COMISSÃO SOBRE O TOTAL DE VENDAS EM 6%;  SE FOR DA REGIÃO SUDESTE, CALCULE A COMISSÃO SOBRE O TOTAL DE VENDAS EM 6,25%; E  SE FOR DA REGIÃO SUL, CALCULE A COMISSÃO SOBRE O TOTAL DE VENDAS EM 5,5%;    </t>
  </si>
  <si>
    <t>METAS ADICIONAIS</t>
  </si>
  <si>
    <t>META</t>
  </si>
  <si>
    <t>SE A META FOR MENOR QUE A QUANT VENDIDA OK; SE A QUANT VENDIDA ATINGIR ATÉ 80% DA META, ESCREVA "META QUASE ALCANÇADA; SE A QUANT VENDIDA ATINGIR ATÉ 70% DA META, ESCREVA "FUNCIONÁRIO EM APUROS"; SENÃO ESCREVA "CASO A SER ANALISADO PELA GERENCIA".</t>
  </si>
  <si>
    <t>RITA</t>
  </si>
  <si>
    <t>ACRESCIMO NA META EM:</t>
  </si>
  <si>
    <t>TOTAL VENDA PRETENDIDA</t>
  </si>
  <si>
    <t>DADOS DE VENDAS DO PROXIMO MÊS</t>
  </si>
  <si>
    <t>CALCULE O VALOR DA META ACRESCENTADO10% SOBRE A META DO MÊS ANTERIOR</t>
  </si>
  <si>
    <t>CALCULE O VALOR DAS VENDAS COLOCANDO ACRESCIMO DE 7% SOBRE O VALOR DO MÊS ANTERIOR</t>
  </si>
  <si>
    <t>CALCULE QUAL SERÁ O TOTAL DESEJADO PARA O PROXIMO MÊS</t>
  </si>
  <si>
    <t>SE O STATUS DO FUNCIONÁRIO FOR OK OU META QUASE ALCANÇADA, COLOQUE SUFICIENTE, SENÃO COLOQUE A DIFERENÇA DEVIDA (EM NUMEROS)</t>
  </si>
  <si>
    <t>SE O FUNCIONÁRIO VENDEU MAIS QUE A META, CALCULE A PORCENTAGEM ALCANÇADA, SENÃO COLOQUE EM DEBITO</t>
  </si>
  <si>
    <t>SE O FUNCIONÁRIO ESTIVER EM DEBITO, ESCREVA "SITUAÇÃO EM ANALISE"; SE O FUNCIONÁRIO VENDEU ATÉ 20% ACIMA DA META, ENTÃO ESCREVA "BOM VENDEDOR"; SE O FUNCIONÁRIO VENDEU ATÉ 30% ACIMA DA META; ESTÃO ESCREVA "VENDEDOR EM EVIDENCIA"; SE O FUNCIONÁRIO VENDEU ATÉ 40% ACIMA DA META, ENTÃO ESCREVA "VENDEDOR ACIMA DA MÉDIA"; SE O FUNCIONÁRIO VENDEU ATÉ 50% ACIMA DA META; ESCREVA "OTIMO VENDEDOR"; SE O FUNCIONÁRIO VENDEU ACIMA DE 50% DA META, ESCREVA "VENDEDOR RECEBERÁ PROMOÇÃO"; SENÃO NAO FAÇA NADA.</t>
  </si>
  <si>
    <t>CALCULE O TOTAL DE VENDAS ENTRE A QTDE VENDIDA E O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</si>
</sst>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  <xf numFmtId="14" fontId="0" fillId="0" borderId="1" xfId="0" applyNumberFormat="1" applyBorder="1"/>
    <xf numFmtId="0" fontId="0" fillId="4" borderId="0" xfId="0" applyFill="1"/>
    <xf numFmtId="0" fontId="1" fillId="3" borderId="1" xfId="0" applyFont="1" applyFill="1" applyBorder="1"/>
    <xf numFmtId="0" fontId="0" fillId="4" borderId="1" xfId="0" applyFill="1" applyBorder="1"/>
    <xf numFmtId="0" fontId="0" fillId="2" borderId="1" xfId="0" applyFill="1" applyBorder="1"/>
    <xf numFmtId="14" fontId="0" fillId="0" borderId="0" xfId="0" applyNumberFormat="1"/>
    <xf numFmtId="0" fontId="1" fillId="5" borderId="1" xfId="0" applyFont="1" applyFill="1" applyBorder="1"/>
    <xf numFmtId="9" fontId="0" fillId="5" borderId="1" xfId="0" applyNumberFormat="1" applyFill="1" applyBorder="1"/>
    <xf numFmtId="0" fontId="0" fillId="5" borderId="1" xfId="0" applyFill="1" applyBorder="1"/>
    <xf numFmtId="0" fontId="0" fillId="7" borderId="1" xfId="0" applyFill="1" applyBorder="1"/>
    <xf numFmtId="0" fontId="0" fillId="6" borderId="1" xfId="0" applyFill="1" applyBorder="1"/>
    <xf numFmtId="0" fontId="0" fillId="8" borderId="1" xfId="0" applyFill="1" applyBorder="1"/>
    <xf numFmtId="9" fontId="0" fillId="4" borderId="0" xfId="0" applyNumberFormat="1" applyFill="1"/>
    <xf numFmtId="9" fontId="0" fillId="9" borderId="1" xfId="1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8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1" fillId="5" borderId="0" xfId="0" applyFont="1" applyFill="1" applyAlignment="1">
      <alignment horizontal="center"/>
    </xf>
    <xf numFmtId="0" fontId="1" fillId="5" borderId="2" xfId="0" applyFont="1" applyFill="1" applyBorder="1" applyAlignment="1">
      <alignment horizontal="left"/>
    </xf>
    <xf numFmtId="0" fontId="0" fillId="7" borderId="0" xfId="0" applyFill="1" applyAlignment="1">
      <alignment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0" fillId="9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8" borderId="0" xfId="0" applyFill="1" applyAlignment="1">
      <alignment wrapText="1"/>
    </xf>
    <xf numFmtId="0" fontId="1" fillId="6" borderId="10" xfId="0" applyFont="1" applyFill="1" applyBorder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 wrapText="1"/>
    </xf>
    <xf numFmtId="0" fontId="1" fillId="8" borderId="0" xfId="0" applyFont="1" applyFill="1" applyAlignment="1">
      <alignment horizontal="center" wrapText="1"/>
    </xf>
    <xf numFmtId="0" fontId="1" fillId="10" borderId="10" xfId="0" applyFont="1" applyFill="1" applyBorder="1" applyAlignment="1">
      <alignment horizontal="center" wrapText="1"/>
    </xf>
    <xf numFmtId="0" fontId="1" fillId="10" borderId="0" xfId="0" applyFont="1" applyFill="1" applyAlignment="1">
      <alignment horizontal="center" wrapText="1"/>
    </xf>
    <xf numFmtId="44" fontId="0" fillId="8" borderId="1" xfId="2" applyFont="1" applyFill="1" applyBorder="1"/>
    <xf numFmtId="44" fontId="0" fillId="6" borderId="1" xfId="2" applyFont="1" applyFill="1" applyBorder="1"/>
    <xf numFmtId="44" fontId="0" fillId="0" borderId="1" xfId="2" applyFont="1" applyBorder="1"/>
    <xf numFmtId="44" fontId="0" fillId="10" borderId="1" xfId="0" applyNumberFormat="1" applyFill="1" applyBorder="1"/>
    <xf numFmtId="44" fontId="0" fillId="6" borderId="1" xfId="0" applyNumberFormat="1" applyFill="1" applyBorder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5" sqref="A5"/>
    </sheetView>
  </sheetViews>
  <sheetFormatPr defaultRowHeight="15" x14ac:dyDescent="0.25"/>
  <cols>
    <col min="1" max="2" width="16" customWidth="1"/>
  </cols>
  <sheetData>
    <row r="1" spans="1:2" x14ac:dyDescent="0.25">
      <c r="A1" s="18" t="s">
        <v>0</v>
      </c>
      <c r="B1" s="18"/>
    </row>
    <row r="2" spans="1:2" x14ac:dyDescent="0.25">
      <c r="A2" s="7" t="s">
        <v>1</v>
      </c>
      <c r="B2" s="2">
        <v>7.0000000000000007E-2</v>
      </c>
    </row>
    <row r="3" spans="1:2" x14ac:dyDescent="0.25">
      <c r="A3" s="7" t="s">
        <v>2</v>
      </c>
      <c r="B3" s="3">
        <v>6.5000000000000002E-2</v>
      </c>
    </row>
    <row r="4" spans="1:2" x14ac:dyDescent="0.25">
      <c r="A4" s="7" t="s">
        <v>17</v>
      </c>
      <c r="B4" s="2">
        <v>0.06</v>
      </c>
    </row>
    <row r="5" spans="1:2" x14ac:dyDescent="0.25">
      <c r="A5" s="7" t="s">
        <v>3</v>
      </c>
      <c r="B5" s="3">
        <v>6.25E-2</v>
      </c>
    </row>
    <row r="6" spans="1:2" x14ac:dyDescent="0.25">
      <c r="A6" s="7" t="s">
        <v>4</v>
      </c>
      <c r="B6" s="3">
        <v>5.5E-2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"/>
  <sheetViews>
    <sheetView topLeftCell="B25" zoomScale="115" zoomScaleNormal="115" workbookViewId="0">
      <selection activeCell="C3" sqref="C3"/>
    </sheetView>
  </sheetViews>
  <sheetFormatPr defaultRowHeight="15" x14ac:dyDescent="0.25"/>
  <cols>
    <col min="1" max="1" width="13.7109375" customWidth="1"/>
    <col min="2" max="2" width="13.85546875" customWidth="1"/>
    <col min="3" max="3" width="15.7109375" customWidth="1"/>
    <col min="4" max="4" width="14.28515625" customWidth="1"/>
    <col min="5" max="5" width="11.140625" bestFit="1" customWidth="1"/>
    <col min="6" max="6" width="14.5703125" customWidth="1"/>
    <col min="7" max="7" width="20.140625" customWidth="1"/>
  </cols>
  <sheetData>
    <row r="1" spans="1:14" x14ac:dyDescent="0.25">
      <c r="A1" s="19" t="s">
        <v>5</v>
      </c>
      <c r="B1" s="19"/>
      <c r="C1" s="19"/>
      <c r="D1" s="19"/>
      <c r="E1" s="19"/>
      <c r="F1" s="19"/>
      <c r="G1" s="19"/>
      <c r="I1" s="20" t="s">
        <v>66</v>
      </c>
      <c r="J1" s="20"/>
      <c r="K1" s="20"/>
      <c r="L1" s="20"/>
      <c r="M1" s="20"/>
    </row>
    <row r="2" spans="1:14" x14ac:dyDescent="0.25">
      <c r="A2" s="6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I2" s="20"/>
      <c r="J2" s="20"/>
      <c r="K2" s="20"/>
      <c r="L2" s="20"/>
      <c r="M2" s="20"/>
    </row>
    <row r="3" spans="1:14" x14ac:dyDescent="0.25">
      <c r="A3" s="4">
        <v>43160</v>
      </c>
      <c r="B3" s="1" t="s">
        <v>4</v>
      </c>
      <c r="C3" s="1" t="s">
        <v>13</v>
      </c>
      <c r="D3" s="1">
        <v>5</v>
      </c>
      <c r="E3" s="47">
        <v>120</v>
      </c>
      <c r="F3" s="45">
        <f>E3*D3</f>
        <v>600</v>
      </c>
      <c r="G3" s="46">
        <f>IF(B3='TABELA DE COMISSOES'!$A$2,(F3*'TABELA DE COMISSOES'!$B$2),IF(B3='TABELA DE COMISSOES'!$A$3,(F3*'TABELA DE COMISSOES'!$B$3),IF(B3='TABELA DE COMISSOES'!$A$4,(F3*'TABELA DE COMISSOES'!$B$4),IF(B3='TABELA DE COMISSOES'!$A$5,(F3*'TABELA DE COMISSOES'!$B$5),IF(B3='TABELA DE COMISSOES'!$A$6,(F3*'TABELA DE COMISSOES'!$B$6),0)))))</f>
        <v>33</v>
      </c>
    </row>
    <row r="4" spans="1:14" ht="15" customHeight="1" x14ac:dyDescent="0.25">
      <c r="A4" s="4">
        <v>43160</v>
      </c>
      <c r="B4" s="1" t="s">
        <v>3</v>
      </c>
      <c r="C4" s="1" t="s">
        <v>14</v>
      </c>
      <c r="D4" s="1">
        <v>22</v>
      </c>
      <c r="E4" s="47">
        <v>130</v>
      </c>
      <c r="F4" s="45">
        <f t="shared" ref="F4:F32" si="0">E4*D4</f>
        <v>2860</v>
      </c>
      <c r="G4" s="46">
        <f>IF(B4='TABELA DE COMISSOES'!$A$2,(F4*'TABELA DE COMISSOES'!$B$2),IF(B4='TABELA DE COMISSOES'!$A$3,(F4*'TABELA DE COMISSOES'!$B$3),IF(B4='TABELA DE COMISSOES'!$A$4,(F4*'TABELA DE COMISSOES'!$B$4),IF(B4='TABELA DE COMISSOES'!$A$5,(F4*'TABELA DE COMISSOES'!$B$5),IF(B4='TABELA DE COMISSOES'!$A$6,(F4*'TABELA DE COMISSOES'!$B$6),0)))))</f>
        <v>178.75</v>
      </c>
      <c r="I4" s="21" t="s">
        <v>52</v>
      </c>
      <c r="J4" s="21"/>
      <c r="K4" s="21"/>
      <c r="L4" s="21"/>
      <c r="M4" s="21"/>
      <c r="N4" s="21"/>
    </row>
    <row r="5" spans="1:14" x14ac:dyDescent="0.25">
      <c r="A5" s="4">
        <v>43160</v>
      </c>
      <c r="B5" s="1" t="s">
        <v>1</v>
      </c>
      <c r="C5" s="1" t="s">
        <v>15</v>
      </c>
      <c r="D5" s="1">
        <v>25</v>
      </c>
      <c r="E5" s="47">
        <v>112</v>
      </c>
      <c r="F5" s="45">
        <f t="shared" si="0"/>
        <v>2800</v>
      </c>
      <c r="G5" s="46">
        <f>IF(B5='TABELA DE COMISSOES'!$A$2,(F5*'TABELA DE COMISSOES'!$B$2),IF(B5='TABELA DE COMISSOES'!$A$3,(F5*'TABELA DE COMISSOES'!$B$3),IF(B5='TABELA DE COMISSOES'!$A$4,(F5*'TABELA DE COMISSOES'!$B$4),IF(B5='TABELA DE COMISSOES'!$A$5,(F5*'TABELA DE COMISSOES'!$B$5),IF(B5='TABELA DE COMISSOES'!$A$6,(F5*'TABELA DE COMISSOES'!$B$6),0)))))</f>
        <v>196.00000000000003</v>
      </c>
      <c r="I5" s="21"/>
      <c r="J5" s="21"/>
      <c r="K5" s="21"/>
      <c r="L5" s="21"/>
      <c r="M5" s="21"/>
      <c r="N5" s="21"/>
    </row>
    <row r="6" spans="1:14" x14ac:dyDescent="0.25">
      <c r="A6" s="4">
        <v>43160</v>
      </c>
      <c r="B6" s="1" t="s">
        <v>4</v>
      </c>
      <c r="C6" s="1" t="s">
        <v>16</v>
      </c>
      <c r="D6" s="1">
        <v>22</v>
      </c>
      <c r="E6" s="47">
        <v>125</v>
      </c>
      <c r="F6" s="45">
        <f t="shared" si="0"/>
        <v>2750</v>
      </c>
      <c r="G6" s="46">
        <f>IF(B6='TABELA DE COMISSOES'!$A$2,(F6*'TABELA DE COMISSOES'!$B$2),IF(B6='TABELA DE COMISSOES'!$A$3,(F6*'TABELA DE COMISSOES'!$B$3),IF(B6='TABELA DE COMISSOES'!$A$4,(F6*'TABELA DE COMISSOES'!$B$4),IF(B6='TABELA DE COMISSOES'!$A$5,(F6*'TABELA DE COMISSOES'!$B$5),IF(B6='TABELA DE COMISSOES'!$A$6,(F6*'TABELA DE COMISSOES'!$B$6),0)))))</f>
        <v>151.25</v>
      </c>
      <c r="I6" s="21"/>
      <c r="J6" s="21"/>
      <c r="K6" s="21"/>
      <c r="L6" s="21"/>
      <c r="M6" s="21"/>
      <c r="N6" s="21"/>
    </row>
    <row r="7" spans="1:14" x14ac:dyDescent="0.25">
      <c r="A7" s="4">
        <v>43160</v>
      </c>
      <c r="B7" s="1" t="s">
        <v>2</v>
      </c>
      <c r="C7" s="1" t="s">
        <v>56</v>
      </c>
      <c r="D7" s="1">
        <v>15</v>
      </c>
      <c r="E7" s="47">
        <v>156</v>
      </c>
      <c r="F7" s="45">
        <f t="shared" si="0"/>
        <v>2340</v>
      </c>
      <c r="G7" s="46">
        <f>IF(B7='TABELA DE COMISSOES'!$A$2,(F7*'TABELA DE COMISSOES'!$B$2),IF(B7='TABELA DE COMISSOES'!$A$3,(F7*'TABELA DE COMISSOES'!$B$3),IF(B7='TABELA DE COMISSOES'!$A$4,(F7*'TABELA DE COMISSOES'!$B$4),IF(B7='TABELA DE COMISSOES'!$A$5,(F7*'TABELA DE COMISSOES'!$B$5),IF(B7='TABELA DE COMISSOES'!$A$6,(F7*'TABELA DE COMISSOES'!$B$6),0)))))</f>
        <v>152.1</v>
      </c>
      <c r="I7" s="21"/>
      <c r="J7" s="21"/>
      <c r="K7" s="21"/>
      <c r="L7" s="21"/>
      <c r="M7" s="21"/>
      <c r="N7" s="21"/>
    </row>
    <row r="8" spans="1:14" x14ac:dyDescent="0.25">
      <c r="A8" s="4">
        <v>43160</v>
      </c>
      <c r="B8" s="1" t="s">
        <v>17</v>
      </c>
      <c r="C8" s="1" t="s">
        <v>18</v>
      </c>
      <c r="D8" s="1">
        <v>18</v>
      </c>
      <c r="E8" s="47">
        <v>178</v>
      </c>
      <c r="F8" s="45">
        <f t="shared" si="0"/>
        <v>3204</v>
      </c>
      <c r="G8" s="46">
        <f>IF(B8='TABELA DE COMISSOES'!$A$2,(F8*'TABELA DE COMISSOES'!$B$2),IF(B8='TABELA DE COMISSOES'!$A$3,(F8*'TABELA DE COMISSOES'!$B$3),IF(B8='TABELA DE COMISSOES'!$A$4,(F8*'TABELA DE COMISSOES'!$B$4),IF(B8='TABELA DE COMISSOES'!$A$5,(F8*'TABELA DE COMISSOES'!$B$5),IF(B8='TABELA DE COMISSOES'!$A$6,(F8*'TABELA DE COMISSOES'!$B$6),0)))))</f>
        <v>192.23999999999998</v>
      </c>
      <c r="H8" s="5"/>
      <c r="I8" s="21"/>
      <c r="J8" s="21"/>
      <c r="K8" s="21"/>
      <c r="L8" s="21"/>
      <c r="M8" s="21"/>
      <c r="N8" s="21"/>
    </row>
    <row r="9" spans="1:14" x14ac:dyDescent="0.25">
      <c r="A9" s="4">
        <v>43160</v>
      </c>
      <c r="B9" s="1" t="s">
        <v>1</v>
      </c>
      <c r="C9" s="1" t="s">
        <v>19</v>
      </c>
      <c r="D9" s="1">
        <v>18</v>
      </c>
      <c r="E9" s="47">
        <v>187</v>
      </c>
      <c r="F9" s="45">
        <f t="shared" si="0"/>
        <v>3366</v>
      </c>
      <c r="G9" s="46">
        <f>IF(B9='TABELA DE COMISSOES'!$A$2,(F9*'TABELA DE COMISSOES'!$B$2),IF(B9='TABELA DE COMISSOES'!$A$3,(F9*'TABELA DE COMISSOES'!$B$3),IF(B9='TABELA DE COMISSOES'!$A$4,(F9*'TABELA DE COMISSOES'!$B$4),IF(B9='TABELA DE COMISSOES'!$A$5,(F9*'TABELA DE COMISSOES'!$B$5),IF(B9='TABELA DE COMISSOES'!$A$6,(F9*'TABELA DE COMISSOES'!$B$6),0)))))</f>
        <v>235.62000000000003</v>
      </c>
      <c r="I9" s="21"/>
      <c r="J9" s="21"/>
      <c r="K9" s="21"/>
      <c r="L9" s="21"/>
      <c r="M9" s="21"/>
      <c r="N9" s="21"/>
    </row>
    <row r="10" spans="1:14" x14ac:dyDescent="0.25">
      <c r="A10" s="4">
        <v>43160</v>
      </c>
      <c r="B10" s="1" t="s">
        <v>4</v>
      </c>
      <c r="C10" s="1" t="s">
        <v>20</v>
      </c>
      <c r="D10" s="1">
        <v>34</v>
      </c>
      <c r="E10" s="47">
        <v>176</v>
      </c>
      <c r="F10" s="45">
        <f t="shared" si="0"/>
        <v>5984</v>
      </c>
      <c r="G10" s="46">
        <f>IF(B10='TABELA DE COMISSOES'!$A$2,(F10*'TABELA DE COMISSOES'!$B$2),IF(B10='TABELA DE COMISSOES'!$A$3,(F10*'TABELA DE COMISSOES'!$B$3),IF(B10='TABELA DE COMISSOES'!$A$4,(F10*'TABELA DE COMISSOES'!$B$4),IF(B10='TABELA DE COMISSOES'!$A$5,(F10*'TABELA DE COMISSOES'!$B$5),IF(B10='TABELA DE COMISSOES'!$A$6,(F10*'TABELA DE COMISSOES'!$B$6),0)))))</f>
        <v>329.12</v>
      </c>
      <c r="I10" s="21"/>
      <c r="J10" s="21"/>
      <c r="K10" s="21"/>
      <c r="L10" s="21"/>
      <c r="M10" s="21"/>
      <c r="N10" s="21"/>
    </row>
    <row r="11" spans="1:14" x14ac:dyDescent="0.25">
      <c r="A11" s="4">
        <v>43160</v>
      </c>
      <c r="B11" s="1" t="s">
        <v>3</v>
      </c>
      <c r="C11" s="1" t="s">
        <v>21</v>
      </c>
      <c r="D11" s="1">
        <v>33</v>
      </c>
      <c r="E11" s="47">
        <v>144</v>
      </c>
      <c r="F11" s="45">
        <f t="shared" si="0"/>
        <v>4752</v>
      </c>
      <c r="G11" s="46">
        <f>IF(B11='TABELA DE COMISSOES'!$A$2,(F11*'TABELA DE COMISSOES'!$B$2),IF(B11='TABELA DE COMISSOES'!$A$3,(F11*'TABELA DE COMISSOES'!$B$3),IF(B11='TABELA DE COMISSOES'!$A$4,(F11*'TABELA DE COMISSOES'!$B$4),IF(B11='TABELA DE COMISSOES'!$A$5,(F11*'TABELA DE COMISSOES'!$B$5),IF(B11='TABELA DE COMISSOES'!$A$6,(F11*'TABELA DE COMISSOES'!$B$6),0)))))</f>
        <v>297</v>
      </c>
      <c r="I11" s="21"/>
      <c r="J11" s="21"/>
      <c r="K11" s="21"/>
      <c r="L11" s="21"/>
      <c r="M11" s="21"/>
      <c r="N11" s="21"/>
    </row>
    <row r="12" spans="1:14" x14ac:dyDescent="0.25">
      <c r="A12" s="4">
        <v>43160</v>
      </c>
      <c r="B12" s="1" t="s">
        <v>3</v>
      </c>
      <c r="C12" s="1" t="s">
        <v>22</v>
      </c>
      <c r="D12" s="1">
        <v>27</v>
      </c>
      <c r="E12" s="47">
        <v>189</v>
      </c>
      <c r="F12" s="45">
        <f t="shared" si="0"/>
        <v>5103</v>
      </c>
      <c r="G12" s="46">
        <f>IF(B12='TABELA DE COMISSOES'!$A$2,(F12*'TABELA DE COMISSOES'!$B$2),IF(B12='TABELA DE COMISSOES'!$A$3,(F12*'TABELA DE COMISSOES'!$B$3),IF(B12='TABELA DE COMISSOES'!$A$4,(F12*'TABELA DE COMISSOES'!$B$4),IF(B12='TABELA DE COMISSOES'!$A$5,(F12*'TABELA DE COMISSOES'!$B$5),IF(B12='TABELA DE COMISSOES'!$A$6,(F12*'TABELA DE COMISSOES'!$B$6),0)))))</f>
        <v>318.9375</v>
      </c>
      <c r="I12" s="21"/>
      <c r="J12" s="21"/>
      <c r="K12" s="21"/>
      <c r="L12" s="21"/>
      <c r="M12" s="21"/>
      <c r="N12" s="21"/>
    </row>
    <row r="13" spans="1:14" x14ac:dyDescent="0.25">
      <c r="A13" s="4">
        <v>43160</v>
      </c>
      <c r="B13" s="1" t="s">
        <v>4</v>
      </c>
      <c r="C13" s="1" t="s">
        <v>23</v>
      </c>
      <c r="D13" s="1">
        <v>37</v>
      </c>
      <c r="E13" s="47">
        <v>210</v>
      </c>
      <c r="F13" s="45">
        <f t="shared" si="0"/>
        <v>7770</v>
      </c>
      <c r="G13" s="46">
        <f>IF(B13='TABELA DE COMISSOES'!$A$2,(F13*'TABELA DE COMISSOES'!$B$2),IF(B13='TABELA DE COMISSOES'!$A$3,(F13*'TABELA DE COMISSOES'!$B$3),IF(B13='TABELA DE COMISSOES'!$A$4,(F13*'TABELA DE COMISSOES'!$B$4),IF(B13='TABELA DE COMISSOES'!$A$5,(F13*'TABELA DE COMISSOES'!$B$5),IF(B13='TABELA DE COMISSOES'!$A$6,(F13*'TABELA DE COMISSOES'!$B$6),0)))))</f>
        <v>427.35</v>
      </c>
      <c r="I13" s="21"/>
      <c r="J13" s="21"/>
      <c r="K13" s="21"/>
      <c r="L13" s="21"/>
      <c r="M13" s="21"/>
      <c r="N13" s="21"/>
    </row>
    <row r="14" spans="1:14" x14ac:dyDescent="0.25">
      <c r="A14" s="4">
        <v>43161</v>
      </c>
      <c r="B14" s="1" t="s">
        <v>3</v>
      </c>
      <c r="C14" s="1" t="s">
        <v>24</v>
      </c>
      <c r="D14" s="1">
        <v>31</v>
      </c>
      <c r="E14" s="47">
        <v>211</v>
      </c>
      <c r="F14" s="45">
        <f t="shared" si="0"/>
        <v>6541</v>
      </c>
      <c r="G14" s="46">
        <f>IF(B14='TABELA DE COMISSOES'!$A$2,(F14*'TABELA DE COMISSOES'!$B$2),IF(B14='TABELA DE COMISSOES'!$A$3,(F14*'TABELA DE COMISSOES'!$B$3),IF(B14='TABELA DE COMISSOES'!$A$4,(F14*'TABELA DE COMISSOES'!$B$4),IF(B14='TABELA DE COMISSOES'!$A$5,(F14*'TABELA DE COMISSOES'!$B$5),IF(B14='TABELA DE COMISSOES'!$A$6,(F14*'TABELA DE COMISSOES'!$B$6),0)))))</f>
        <v>408.8125</v>
      </c>
    </row>
    <row r="15" spans="1:14" x14ac:dyDescent="0.25">
      <c r="A15" s="4">
        <v>43161</v>
      </c>
      <c r="B15" s="1" t="s">
        <v>1</v>
      </c>
      <c r="C15" s="1" t="s">
        <v>25</v>
      </c>
      <c r="D15" s="1">
        <v>29</v>
      </c>
      <c r="E15" s="47">
        <v>217</v>
      </c>
      <c r="F15" s="45">
        <f t="shared" si="0"/>
        <v>6293</v>
      </c>
      <c r="G15" s="46">
        <f>IF(B15='TABELA DE COMISSOES'!$A$2,(F15*'TABELA DE COMISSOES'!$B$2),IF(B15='TABELA DE COMISSOES'!$A$3,(F15*'TABELA DE COMISSOES'!$B$3),IF(B15='TABELA DE COMISSOES'!$A$4,(F15*'TABELA DE COMISSOES'!$B$4),IF(B15='TABELA DE COMISSOES'!$A$5,(F15*'TABELA DE COMISSOES'!$B$5),IF(B15='TABELA DE COMISSOES'!$A$6,(F15*'TABELA DE COMISSOES'!$B$6),0)))))</f>
        <v>440.51000000000005</v>
      </c>
    </row>
    <row r="16" spans="1:14" x14ac:dyDescent="0.25">
      <c r="A16" s="4">
        <v>43161</v>
      </c>
      <c r="B16" s="1" t="s">
        <v>17</v>
      </c>
      <c r="C16" s="1" t="s">
        <v>26</v>
      </c>
      <c r="D16" s="1">
        <v>30</v>
      </c>
      <c r="E16" s="47">
        <v>234</v>
      </c>
      <c r="F16" s="45">
        <f t="shared" si="0"/>
        <v>7020</v>
      </c>
      <c r="G16" s="46">
        <f>IF(B16='TABELA DE COMISSOES'!$A$2,(F16*'TABELA DE COMISSOES'!$B$2),IF(B16='TABELA DE COMISSOES'!$A$3,(F16*'TABELA DE COMISSOES'!$B$3),IF(B16='TABELA DE COMISSOES'!$A$4,(F16*'TABELA DE COMISSOES'!$B$4),IF(B16='TABELA DE COMISSOES'!$A$5,(F16*'TABELA DE COMISSOES'!$B$5),IF(B16='TABELA DE COMISSOES'!$A$6,(F16*'TABELA DE COMISSOES'!$B$6),0)))))</f>
        <v>421.2</v>
      </c>
    </row>
    <row r="17" spans="1:7" x14ac:dyDescent="0.25">
      <c r="A17" s="4">
        <v>43161</v>
      </c>
      <c r="B17" s="1" t="s">
        <v>17</v>
      </c>
      <c r="C17" s="1" t="s">
        <v>27</v>
      </c>
      <c r="D17" s="1">
        <v>15</v>
      </c>
      <c r="E17" s="47">
        <v>256</v>
      </c>
      <c r="F17" s="45">
        <f t="shared" si="0"/>
        <v>3840</v>
      </c>
      <c r="G17" s="46">
        <f>IF(B17='TABELA DE COMISSOES'!$A$2,(F17*'TABELA DE COMISSOES'!$B$2),IF(B17='TABELA DE COMISSOES'!$A$3,(F17*'TABELA DE COMISSOES'!$B$3),IF(B17='TABELA DE COMISSOES'!$A$4,(F17*'TABELA DE COMISSOES'!$B$4),IF(B17='TABELA DE COMISSOES'!$A$5,(F17*'TABELA DE COMISSOES'!$B$5),IF(B17='TABELA DE COMISSOES'!$A$6,(F17*'TABELA DE COMISSOES'!$B$6),0)))))</f>
        <v>230.39999999999998</v>
      </c>
    </row>
    <row r="18" spans="1:7" x14ac:dyDescent="0.25">
      <c r="A18" s="4">
        <v>43161</v>
      </c>
      <c r="B18" s="1" t="s">
        <v>4</v>
      </c>
      <c r="C18" s="1" t="s">
        <v>28</v>
      </c>
      <c r="D18" s="1">
        <v>18</v>
      </c>
      <c r="E18" s="47">
        <v>189</v>
      </c>
      <c r="F18" s="45">
        <f t="shared" si="0"/>
        <v>3402</v>
      </c>
      <c r="G18" s="46">
        <f>IF(B18='TABELA DE COMISSOES'!$A$2,(F18*'TABELA DE COMISSOES'!$B$2),IF(B18='TABELA DE COMISSOES'!$A$3,(F18*'TABELA DE COMISSOES'!$B$3),IF(B18='TABELA DE COMISSOES'!$A$4,(F18*'TABELA DE COMISSOES'!$B$4),IF(B18='TABELA DE COMISSOES'!$A$5,(F18*'TABELA DE COMISSOES'!$B$5),IF(B18='TABELA DE COMISSOES'!$A$6,(F18*'TABELA DE COMISSOES'!$B$6),0)))))</f>
        <v>187.11</v>
      </c>
    </row>
    <row r="19" spans="1:7" x14ac:dyDescent="0.25">
      <c r="A19" s="4">
        <v>43161</v>
      </c>
      <c r="B19" s="1" t="s">
        <v>2</v>
      </c>
      <c r="C19" s="1" t="s">
        <v>29</v>
      </c>
      <c r="D19" s="1">
        <v>30</v>
      </c>
      <c r="E19" s="47">
        <v>195</v>
      </c>
      <c r="F19" s="45">
        <f t="shared" si="0"/>
        <v>5850</v>
      </c>
      <c r="G19" s="46">
        <f>IF(B19='TABELA DE COMISSOES'!$A$2,(F19*'TABELA DE COMISSOES'!$B$2),IF(B19='TABELA DE COMISSOES'!$A$3,(F19*'TABELA DE COMISSOES'!$B$3),IF(B19='TABELA DE COMISSOES'!$A$4,(F19*'TABELA DE COMISSOES'!$B$4),IF(B19='TABELA DE COMISSOES'!$A$5,(F19*'TABELA DE COMISSOES'!$B$5),IF(B19='TABELA DE COMISSOES'!$A$6,(F19*'TABELA DE COMISSOES'!$B$6),0)))))</f>
        <v>380.25</v>
      </c>
    </row>
    <row r="20" spans="1:7" x14ac:dyDescent="0.25">
      <c r="A20" s="4">
        <v>43161</v>
      </c>
      <c r="B20" s="1" t="s">
        <v>17</v>
      </c>
      <c r="C20" s="1" t="s">
        <v>30</v>
      </c>
      <c r="D20" s="1">
        <v>23</v>
      </c>
      <c r="E20" s="47">
        <v>123</v>
      </c>
      <c r="F20" s="45">
        <f t="shared" si="0"/>
        <v>2829</v>
      </c>
      <c r="G20" s="46">
        <f>IF(B20='TABELA DE COMISSOES'!$A$2,(F20*'TABELA DE COMISSOES'!$B$2),IF(B20='TABELA DE COMISSOES'!$A$3,(F20*'TABELA DE COMISSOES'!$B$3),IF(B20='TABELA DE COMISSOES'!$A$4,(F20*'TABELA DE COMISSOES'!$B$4),IF(B20='TABELA DE COMISSOES'!$A$5,(F20*'TABELA DE COMISSOES'!$B$5),IF(B20='TABELA DE COMISSOES'!$A$6,(F20*'TABELA DE COMISSOES'!$B$6),0)))))</f>
        <v>169.73999999999998</v>
      </c>
    </row>
    <row r="21" spans="1:7" x14ac:dyDescent="0.25">
      <c r="A21" s="4">
        <v>43161</v>
      </c>
      <c r="B21" s="1" t="s">
        <v>4</v>
      </c>
      <c r="C21" s="1" t="s">
        <v>31</v>
      </c>
      <c r="D21" s="1">
        <v>11</v>
      </c>
      <c r="E21" s="47">
        <v>145</v>
      </c>
      <c r="F21" s="45">
        <f t="shared" si="0"/>
        <v>1595</v>
      </c>
      <c r="G21" s="46">
        <f>IF(B21='TABELA DE COMISSOES'!$A$2,(F21*'TABELA DE COMISSOES'!$B$2),IF(B21='TABELA DE COMISSOES'!$A$3,(F21*'TABELA DE COMISSOES'!$B$3),IF(B21='TABELA DE COMISSOES'!$A$4,(F21*'TABELA DE COMISSOES'!$B$4),IF(B21='TABELA DE COMISSOES'!$A$5,(F21*'TABELA DE COMISSOES'!$B$5),IF(B21='TABELA DE COMISSOES'!$A$6,(F21*'TABELA DE COMISSOES'!$B$6),0)))))</f>
        <v>87.724999999999994</v>
      </c>
    </row>
    <row r="22" spans="1:7" x14ac:dyDescent="0.25">
      <c r="A22" s="4">
        <v>43161</v>
      </c>
      <c r="B22" s="1" t="s">
        <v>3</v>
      </c>
      <c r="C22" s="1" t="s">
        <v>32</v>
      </c>
      <c r="D22" s="1">
        <v>13</v>
      </c>
      <c r="E22" s="47">
        <v>167</v>
      </c>
      <c r="F22" s="45">
        <f t="shared" si="0"/>
        <v>2171</v>
      </c>
      <c r="G22" s="46">
        <f>IF(B22='TABELA DE COMISSOES'!$A$2,(F22*'TABELA DE COMISSOES'!$B$2),IF(B22='TABELA DE COMISSOES'!$A$3,(F22*'TABELA DE COMISSOES'!$B$3),IF(B22='TABELA DE COMISSOES'!$A$4,(F22*'TABELA DE COMISSOES'!$B$4),IF(B22='TABELA DE COMISSOES'!$A$5,(F22*'TABELA DE COMISSOES'!$B$5),IF(B22='TABELA DE COMISSOES'!$A$6,(F22*'TABELA DE COMISSOES'!$B$6),0)))))</f>
        <v>135.6875</v>
      </c>
    </row>
    <row r="23" spans="1:7" x14ac:dyDescent="0.25">
      <c r="A23" s="4">
        <v>43161</v>
      </c>
      <c r="B23" s="1" t="s">
        <v>4</v>
      </c>
      <c r="C23" s="1" t="s">
        <v>33</v>
      </c>
      <c r="D23" s="1">
        <v>25</v>
      </c>
      <c r="E23" s="47">
        <v>176</v>
      </c>
      <c r="F23" s="45">
        <f t="shared" si="0"/>
        <v>4400</v>
      </c>
      <c r="G23" s="46">
        <f>IF(B23='TABELA DE COMISSOES'!$A$2,(F23*'TABELA DE COMISSOES'!$B$2),IF(B23='TABELA DE COMISSOES'!$A$3,(F23*'TABELA DE COMISSOES'!$B$3),IF(B23='TABELA DE COMISSOES'!$A$4,(F23*'TABELA DE COMISSOES'!$B$4),IF(B23='TABELA DE COMISSOES'!$A$5,(F23*'TABELA DE COMISSOES'!$B$5),IF(B23='TABELA DE COMISSOES'!$A$6,(F23*'TABELA DE COMISSOES'!$B$6),0)))))</f>
        <v>242</v>
      </c>
    </row>
    <row r="24" spans="1:7" x14ac:dyDescent="0.25">
      <c r="A24" s="4">
        <v>43162</v>
      </c>
      <c r="B24" s="1" t="s">
        <v>17</v>
      </c>
      <c r="C24" s="1" t="s">
        <v>34</v>
      </c>
      <c r="D24" s="1">
        <v>38</v>
      </c>
      <c r="E24" s="47">
        <v>211</v>
      </c>
      <c r="F24" s="45">
        <f t="shared" si="0"/>
        <v>8018</v>
      </c>
      <c r="G24" s="46">
        <f>IF(B24='TABELA DE COMISSOES'!$A$2,(F24*'TABELA DE COMISSOES'!$B$2),IF(B24='TABELA DE COMISSOES'!$A$3,(F24*'TABELA DE COMISSOES'!$B$3),IF(B24='TABELA DE COMISSOES'!$A$4,(F24*'TABELA DE COMISSOES'!$B$4),IF(B24='TABELA DE COMISSOES'!$A$5,(F24*'TABELA DE COMISSOES'!$B$5),IF(B24='TABELA DE COMISSOES'!$A$6,(F24*'TABELA DE COMISSOES'!$B$6),0)))))</f>
        <v>481.08</v>
      </c>
    </row>
    <row r="25" spans="1:7" x14ac:dyDescent="0.25">
      <c r="A25" s="4">
        <v>43162</v>
      </c>
      <c r="B25" s="1" t="s">
        <v>2</v>
      </c>
      <c r="C25" s="1" t="s">
        <v>35</v>
      </c>
      <c r="D25" s="1">
        <v>39</v>
      </c>
      <c r="E25" s="47">
        <v>244</v>
      </c>
      <c r="F25" s="45">
        <f t="shared" si="0"/>
        <v>9516</v>
      </c>
      <c r="G25" s="46">
        <f>IF(B25='TABELA DE COMISSOES'!$A$2,(F25*'TABELA DE COMISSOES'!$B$2),IF(B25='TABELA DE COMISSOES'!$A$3,(F25*'TABELA DE COMISSOES'!$B$3),IF(B25='TABELA DE COMISSOES'!$A$4,(F25*'TABELA DE COMISSOES'!$B$4),IF(B25='TABELA DE COMISSOES'!$A$5,(F25*'TABELA DE COMISSOES'!$B$5),IF(B25='TABELA DE COMISSOES'!$A$6,(F25*'TABELA DE COMISSOES'!$B$6),0)))))</f>
        <v>618.54000000000008</v>
      </c>
    </row>
    <row r="26" spans="1:7" x14ac:dyDescent="0.25">
      <c r="A26" s="4">
        <v>43162</v>
      </c>
      <c r="B26" s="1" t="s">
        <v>1</v>
      </c>
      <c r="C26" s="1" t="s">
        <v>36</v>
      </c>
      <c r="D26" s="1">
        <v>31</v>
      </c>
      <c r="E26" s="47">
        <v>256</v>
      </c>
      <c r="F26" s="45">
        <f t="shared" si="0"/>
        <v>7936</v>
      </c>
      <c r="G26" s="46">
        <f>IF(B26='TABELA DE COMISSOES'!$A$2,(F26*'TABELA DE COMISSOES'!$B$2),IF(B26='TABELA DE COMISSOES'!$A$3,(F26*'TABELA DE COMISSOES'!$B$3),IF(B26='TABELA DE COMISSOES'!$A$4,(F26*'TABELA DE COMISSOES'!$B$4),IF(B26='TABELA DE COMISSOES'!$A$5,(F26*'TABELA DE COMISSOES'!$B$5),IF(B26='TABELA DE COMISSOES'!$A$6,(F26*'TABELA DE COMISSOES'!$B$6),0)))))</f>
        <v>555.5200000000001</v>
      </c>
    </row>
    <row r="27" spans="1:7" x14ac:dyDescent="0.25">
      <c r="A27" s="4">
        <v>43162</v>
      </c>
      <c r="B27" s="1" t="s">
        <v>4</v>
      </c>
      <c r="C27" s="1" t="s">
        <v>37</v>
      </c>
      <c r="D27" s="1">
        <v>29</v>
      </c>
      <c r="E27" s="47">
        <v>212</v>
      </c>
      <c r="F27" s="45">
        <f t="shared" si="0"/>
        <v>6148</v>
      </c>
      <c r="G27" s="46">
        <f>IF(B27='TABELA DE COMISSOES'!$A$2,(F27*'TABELA DE COMISSOES'!$B$2),IF(B27='TABELA DE COMISSOES'!$A$3,(F27*'TABELA DE COMISSOES'!$B$3),IF(B27='TABELA DE COMISSOES'!$A$4,(F27*'TABELA DE COMISSOES'!$B$4),IF(B27='TABELA DE COMISSOES'!$A$5,(F27*'TABELA DE COMISSOES'!$B$5),IF(B27='TABELA DE COMISSOES'!$A$6,(F27*'TABELA DE COMISSOES'!$B$6),0)))))</f>
        <v>338.14</v>
      </c>
    </row>
    <row r="28" spans="1:7" x14ac:dyDescent="0.25">
      <c r="A28" s="4">
        <v>43162</v>
      </c>
      <c r="B28" s="1" t="s">
        <v>3</v>
      </c>
      <c r="C28" s="1" t="s">
        <v>38</v>
      </c>
      <c r="D28" s="1">
        <v>27</v>
      </c>
      <c r="E28" s="47">
        <v>321</v>
      </c>
      <c r="F28" s="45">
        <f t="shared" si="0"/>
        <v>8667</v>
      </c>
      <c r="G28" s="46">
        <f>IF(B28='TABELA DE COMISSOES'!$A$2,(F28*'TABELA DE COMISSOES'!$B$2),IF(B28='TABELA DE COMISSOES'!$A$3,(F28*'TABELA DE COMISSOES'!$B$3),IF(B28='TABELA DE COMISSOES'!$A$4,(F28*'TABELA DE COMISSOES'!$B$4),IF(B28='TABELA DE COMISSOES'!$A$5,(F28*'TABELA DE COMISSOES'!$B$5),IF(B28='TABELA DE COMISSOES'!$A$6,(F28*'TABELA DE COMISSOES'!$B$6),0)))))</f>
        <v>541.6875</v>
      </c>
    </row>
    <row r="29" spans="1:7" x14ac:dyDescent="0.25">
      <c r="A29" s="4">
        <v>43162</v>
      </c>
      <c r="B29" s="1" t="s">
        <v>1</v>
      </c>
      <c r="C29" s="1" t="s">
        <v>39</v>
      </c>
      <c r="D29" s="1">
        <v>31</v>
      </c>
      <c r="E29" s="47">
        <v>215</v>
      </c>
      <c r="F29" s="45">
        <f t="shared" si="0"/>
        <v>6665</v>
      </c>
      <c r="G29" s="46">
        <f>IF(B29='TABELA DE COMISSOES'!$A$2,(F29*'TABELA DE COMISSOES'!$B$2),IF(B29='TABELA DE COMISSOES'!$A$3,(F29*'TABELA DE COMISSOES'!$B$3),IF(B29='TABELA DE COMISSOES'!$A$4,(F29*'TABELA DE COMISSOES'!$B$4),IF(B29='TABELA DE COMISSOES'!$A$5,(F29*'TABELA DE COMISSOES'!$B$5),IF(B29='TABELA DE COMISSOES'!$A$6,(F29*'TABELA DE COMISSOES'!$B$6),0)))))</f>
        <v>466.55000000000007</v>
      </c>
    </row>
    <row r="30" spans="1:7" x14ac:dyDescent="0.25">
      <c r="A30" s="4">
        <v>43162</v>
      </c>
      <c r="B30" s="1" t="s">
        <v>2</v>
      </c>
      <c r="C30" s="1" t="s">
        <v>40</v>
      </c>
      <c r="D30" s="1">
        <v>14</v>
      </c>
      <c r="E30" s="47">
        <v>289</v>
      </c>
      <c r="F30" s="45">
        <f t="shared" si="0"/>
        <v>4046</v>
      </c>
      <c r="G30" s="46">
        <f>IF(B30='TABELA DE COMISSOES'!$A$2,(F30*'TABELA DE COMISSOES'!$B$2),IF(B30='TABELA DE COMISSOES'!$A$3,(F30*'TABELA DE COMISSOES'!$B$3),IF(B30='TABELA DE COMISSOES'!$A$4,(F30*'TABELA DE COMISSOES'!$B$4),IF(B30='TABELA DE COMISSOES'!$A$5,(F30*'TABELA DE COMISSOES'!$B$5),IF(B30='TABELA DE COMISSOES'!$A$6,(F30*'TABELA DE COMISSOES'!$B$6),0)))))</f>
        <v>262.99</v>
      </c>
    </row>
    <row r="31" spans="1:7" x14ac:dyDescent="0.25">
      <c r="A31" s="4">
        <v>43162</v>
      </c>
      <c r="B31" s="1" t="s">
        <v>4</v>
      </c>
      <c r="C31" s="1" t="s">
        <v>41</v>
      </c>
      <c r="D31" s="1">
        <v>29</v>
      </c>
      <c r="E31" s="47">
        <v>265</v>
      </c>
      <c r="F31" s="45">
        <f t="shared" si="0"/>
        <v>7685</v>
      </c>
      <c r="G31" s="46">
        <f>IF(B31='TABELA DE COMISSOES'!$A$2,(F31*'TABELA DE COMISSOES'!$B$2),IF(B31='TABELA DE COMISSOES'!$A$3,(F31*'TABELA DE COMISSOES'!$B$3),IF(B31='TABELA DE COMISSOES'!$A$4,(F31*'TABELA DE COMISSOES'!$B$4),IF(B31='TABELA DE COMISSOES'!$A$5,(F31*'TABELA DE COMISSOES'!$B$5),IF(B31='TABELA DE COMISSOES'!$A$6,(F31*'TABELA DE COMISSOES'!$B$6),0)))))</f>
        <v>422.67500000000001</v>
      </c>
    </row>
    <row r="32" spans="1:7" x14ac:dyDescent="0.25">
      <c r="A32" s="4">
        <v>43162</v>
      </c>
      <c r="B32" s="1" t="s">
        <v>3</v>
      </c>
      <c r="C32" s="1" t="s">
        <v>42</v>
      </c>
      <c r="D32" s="1">
        <v>22</v>
      </c>
      <c r="E32" s="47">
        <v>199</v>
      </c>
      <c r="F32" s="45">
        <f t="shared" si="0"/>
        <v>4378</v>
      </c>
      <c r="G32" s="46">
        <f>IF(B32='TABELA DE COMISSOES'!$A$2,(F32*'TABELA DE COMISSOES'!$B$2),IF(B32='TABELA DE COMISSOES'!$A$3,(F32*'TABELA DE COMISSOES'!$B$3),IF(B32='TABELA DE COMISSOES'!$A$4,(F32*'TABELA DE COMISSOES'!$B$4),IF(B32='TABELA DE COMISSOES'!$A$5,(F32*'TABELA DE COMISSOES'!$B$5),IF(B32='TABELA DE COMISSOES'!$A$6,(F32*'TABELA DE COMISSOES'!$B$6),0)))))</f>
        <v>273.625</v>
      </c>
    </row>
  </sheetData>
  <mergeCells count="3">
    <mergeCell ref="A1:G1"/>
    <mergeCell ref="I1:M2"/>
    <mergeCell ref="I4:N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5"/>
  <sheetViews>
    <sheetView topLeftCell="A22" zoomScale="80" zoomScaleNormal="80" workbookViewId="0">
      <selection activeCell="C6" sqref="C6"/>
    </sheetView>
  </sheetViews>
  <sheetFormatPr defaultRowHeight="15" x14ac:dyDescent="0.25"/>
  <cols>
    <col min="1" max="1" width="18.7109375" customWidth="1"/>
    <col min="2" max="2" width="14.5703125" customWidth="1"/>
    <col min="3" max="3" width="35.85546875" customWidth="1"/>
    <col min="4" max="4" width="17.85546875" customWidth="1"/>
    <col min="5" max="5" width="4.140625" customWidth="1"/>
    <col min="6" max="6" width="13.140625" customWidth="1"/>
    <col min="11" max="11" width="13.85546875" customWidth="1"/>
  </cols>
  <sheetData>
    <row r="1" spans="1:11" x14ac:dyDescent="0.25">
      <c r="A1" s="12" t="s">
        <v>53</v>
      </c>
      <c r="B1" s="11">
        <v>0.8</v>
      </c>
      <c r="C1" s="11">
        <v>0.7</v>
      </c>
    </row>
    <row r="3" spans="1:11" x14ac:dyDescent="0.25">
      <c r="A3" s="22" t="s">
        <v>46</v>
      </c>
      <c r="B3" s="22"/>
      <c r="C3" s="22"/>
      <c r="D3" s="22"/>
    </row>
    <row r="4" spans="1:11" x14ac:dyDescent="0.25">
      <c r="A4" s="23" t="s">
        <v>47</v>
      </c>
      <c r="B4" s="23"/>
      <c r="C4" s="23"/>
      <c r="D4" s="23"/>
      <c r="F4" s="25" t="s">
        <v>55</v>
      </c>
      <c r="G4" s="26"/>
      <c r="H4" s="26"/>
      <c r="I4" s="26"/>
      <c r="J4" s="26"/>
      <c r="K4" s="26"/>
    </row>
    <row r="5" spans="1:11" ht="15" customHeight="1" x14ac:dyDescent="0.25">
      <c r="A5" s="8" t="s">
        <v>8</v>
      </c>
      <c r="B5" s="8" t="s">
        <v>43</v>
      </c>
      <c r="C5" s="8" t="s">
        <v>44</v>
      </c>
      <c r="D5" s="8" t="s">
        <v>45</v>
      </c>
      <c r="F5" s="26"/>
      <c r="G5" s="26"/>
      <c r="H5" s="26"/>
      <c r="I5" s="26"/>
      <c r="J5" s="26"/>
      <c r="K5" s="26"/>
    </row>
    <row r="6" spans="1:11" x14ac:dyDescent="0.25">
      <c r="A6" s="1" t="str">
        <f>'LEVANTAMENTO POR REGIÃO'!C3</f>
        <v>ANA</v>
      </c>
      <c r="B6" s="1">
        <v>20</v>
      </c>
      <c r="C6" s="14" t="str">
        <f>IF(B6&lt;'LEVANTAMENTO POR REGIÃO'!D3,"OK",IF((B6*$B$1)&lt;'LEVANTAMENTO POR REGIÃO'!D3,"META QUASE ALCANÇADA",IF((B6*$C$1)&lt;'LEVANTAMENTO POR REGIÃO'!D3,"FUNCIONÁRIO EM APUROS","CASO A SER ANALISADO PELA GERENCIA")))</f>
        <v>CASO A SER ANALISADO PELA GERENCIA</v>
      </c>
      <c r="D6" s="13">
        <f>IF(OR(C6="OK",C6="META QUASE ALCANÇADA"),"SUFICIENTE",'RELATORIO DE VENDAS'!B6-'LEVANTAMENTO POR REGIÃO'!D3)</f>
        <v>15</v>
      </c>
      <c r="F6" s="26"/>
      <c r="G6" s="26"/>
      <c r="H6" s="26"/>
      <c r="I6" s="26"/>
      <c r="J6" s="26"/>
      <c r="K6" s="26"/>
    </row>
    <row r="7" spans="1:11" x14ac:dyDescent="0.25">
      <c r="A7" s="1" t="str">
        <f>'LEVANTAMENTO POR REGIÃO'!C4</f>
        <v>PEDRO</v>
      </c>
      <c r="B7" s="1">
        <f>B6</f>
        <v>20</v>
      </c>
      <c r="C7" s="14" t="str">
        <f>IF(B7&lt;'LEVANTAMENTO POR REGIÃO'!D4,"OK",IF((B7*$B$1)&lt;'LEVANTAMENTO POR REGIÃO'!D4,"META QUASE ALCANÇADA",IF((B7*$C$1)&lt;'LEVANTAMENTO POR REGIÃO'!D4,"FUNCIONÁRIO EM APUROS","CASO A SER ANALISADO PELA GERENCIA")))</f>
        <v>OK</v>
      </c>
      <c r="D7" s="13" t="str">
        <f>IF(OR(C7="OK",C7="META QUASE ALCANÇADA"),"SUFICIENTE",'RELATORIO DE VENDAS'!B7-'LEVANTAMENTO POR REGIÃO'!D4)</f>
        <v>SUFICIENTE</v>
      </c>
      <c r="F7" s="26"/>
      <c r="G7" s="26"/>
      <c r="H7" s="26"/>
      <c r="I7" s="26"/>
      <c r="J7" s="26"/>
      <c r="K7" s="26"/>
    </row>
    <row r="8" spans="1:11" x14ac:dyDescent="0.25">
      <c r="A8" s="1" t="str">
        <f>'LEVANTAMENTO POR REGIÃO'!C5</f>
        <v>CARLA</v>
      </c>
      <c r="B8" s="1">
        <f t="shared" ref="B8:B35" si="0">B7</f>
        <v>20</v>
      </c>
      <c r="C8" s="14" t="str">
        <f>IF(B8&lt;'LEVANTAMENTO POR REGIÃO'!D5,"OK",IF((B8*$B$1)&lt;'LEVANTAMENTO POR REGIÃO'!D5,"META QUASE ALCANÇADA",IF((B8*$C$1)&lt;'LEVANTAMENTO POR REGIÃO'!D5,"FUNCIONÁRIO EM APUROS","CASO A SER ANALISADO PELA GERENCIA")))</f>
        <v>OK</v>
      </c>
      <c r="D8" s="13" t="str">
        <f>IF(OR(C8="OK",C8="META QUASE ALCANÇADA"),"SUFICIENTE",'RELATORIO DE VENDAS'!B8-'LEVANTAMENTO POR REGIÃO'!D5)</f>
        <v>SUFICIENTE</v>
      </c>
      <c r="F8" s="26"/>
      <c r="G8" s="26"/>
      <c r="H8" s="26"/>
      <c r="I8" s="26"/>
      <c r="J8" s="26"/>
      <c r="K8" s="26"/>
    </row>
    <row r="9" spans="1:11" x14ac:dyDescent="0.25">
      <c r="A9" s="1" t="str">
        <f>'LEVANTAMENTO POR REGIÃO'!C6</f>
        <v>OTAVIO</v>
      </c>
      <c r="B9" s="1">
        <f t="shared" si="0"/>
        <v>20</v>
      </c>
      <c r="C9" s="14" t="str">
        <f>IF(B9&lt;'LEVANTAMENTO POR REGIÃO'!D6,"OK",IF((B9*$B$1)&lt;'LEVANTAMENTO POR REGIÃO'!D6,"META QUASE ALCANÇADA",IF((B9*$C$1)&lt;'LEVANTAMENTO POR REGIÃO'!D6,"FUNCIONÁRIO EM APUROS","CASO A SER ANALISADO PELA GERENCIA")))</f>
        <v>OK</v>
      </c>
      <c r="D9" s="13" t="str">
        <f>IF(OR(C9="OK",C9="META QUASE ALCANÇADA"),"SUFICIENTE",'RELATORIO DE VENDAS'!B9-'LEVANTAMENTO POR REGIÃO'!D6)</f>
        <v>SUFICIENTE</v>
      </c>
    </row>
    <row r="10" spans="1:11" x14ac:dyDescent="0.25">
      <c r="A10" s="1" t="str">
        <f>'LEVANTAMENTO POR REGIÃO'!C7</f>
        <v>RITA</v>
      </c>
      <c r="B10" s="1">
        <f t="shared" si="0"/>
        <v>20</v>
      </c>
      <c r="C10" s="14" t="str">
        <f>IF(B10&lt;'LEVANTAMENTO POR REGIÃO'!D7,"OK",IF((B10*$B$1)&lt;'LEVANTAMENTO POR REGIÃO'!D7,"META QUASE ALCANÇADA",IF((B10*$C$1)&lt;'LEVANTAMENTO POR REGIÃO'!D7,"FUNCIONÁRIO EM APUROS","CASO A SER ANALISADO PELA GERENCIA")))</f>
        <v>FUNCIONÁRIO EM APUROS</v>
      </c>
      <c r="D10" s="13">
        <f>IF(OR(C10="OK",C10="META QUASE ALCANÇADA"),"SUFICIENTE",'RELATORIO DE VENDAS'!B10-'LEVANTAMENTO POR REGIÃO'!D7)</f>
        <v>5</v>
      </c>
      <c r="F10" s="24" t="s">
        <v>63</v>
      </c>
      <c r="G10" s="24"/>
      <c r="H10" s="24"/>
      <c r="I10" s="24"/>
      <c r="J10" s="24"/>
      <c r="K10" s="24"/>
    </row>
    <row r="11" spans="1:11" x14ac:dyDescent="0.25">
      <c r="A11" s="1" t="str">
        <f>'LEVANTAMENTO POR REGIÃO'!C8</f>
        <v>JANIO</v>
      </c>
      <c r="B11" s="1">
        <f t="shared" si="0"/>
        <v>20</v>
      </c>
      <c r="C11" s="14" t="str">
        <f>IF(B11&lt;'LEVANTAMENTO POR REGIÃO'!D8,"OK",IF((B11*$B$1)&lt;'LEVANTAMENTO POR REGIÃO'!D8,"META QUASE ALCANÇADA",IF((B11*$C$1)&lt;'LEVANTAMENTO POR REGIÃO'!D8,"FUNCIONÁRIO EM APUROS","CASO A SER ANALISADO PELA GERENCIA")))</f>
        <v>META QUASE ALCANÇADA</v>
      </c>
      <c r="D11" s="13" t="str">
        <f>IF(OR(C11="OK",C11="META QUASE ALCANÇADA"),"SUFICIENTE",'RELATORIO DE VENDAS'!B11-'LEVANTAMENTO POR REGIÃO'!D8)</f>
        <v>SUFICIENTE</v>
      </c>
      <c r="F11" s="24"/>
      <c r="G11" s="24"/>
      <c r="H11" s="24"/>
      <c r="I11" s="24"/>
      <c r="J11" s="24"/>
      <c r="K11" s="24"/>
    </row>
    <row r="12" spans="1:11" x14ac:dyDescent="0.25">
      <c r="A12" s="1" t="str">
        <f>'LEVANTAMENTO POR REGIÃO'!C9</f>
        <v>MAISA</v>
      </c>
      <c r="B12" s="1">
        <f t="shared" si="0"/>
        <v>20</v>
      </c>
      <c r="C12" s="14" t="str">
        <f>IF(B12&lt;'LEVANTAMENTO POR REGIÃO'!D9,"OK",IF((B12*$B$1)&lt;'LEVANTAMENTO POR REGIÃO'!D9,"META QUASE ALCANÇADA",IF((B12*$C$1)&lt;'LEVANTAMENTO POR REGIÃO'!D9,"FUNCIONÁRIO EM APUROS","CASO A SER ANALISADO PELA GERENCIA")))</f>
        <v>META QUASE ALCANÇADA</v>
      </c>
      <c r="D12" s="13" t="str">
        <f>IF(OR(C12="OK",C12="META QUASE ALCANÇADA"),"SUFICIENTE",'RELATORIO DE VENDAS'!B12-'LEVANTAMENTO POR REGIÃO'!D9)</f>
        <v>SUFICIENTE</v>
      </c>
      <c r="F12" s="24"/>
      <c r="G12" s="24"/>
      <c r="H12" s="24"/>
      <c r="I12" s="24"/>
      <c r="J12" s="24"/>
      <c r="K12" s="24"/>
    </row>
    <row r="13" spans="1:11" x14ac:dyDescent="0.25">
      <c r="A13" s="1" t="str">
        <f>'LEVANTAMENTO POR REGIÃO'!C10</f>
        <v>MIRIAM</v>
      </c>
      <c r="B13" s="1">
        <f t="shared" si="0"/>
        <v>20</v>
      </c>
      <c r="C13" s="14" t="str">
        <f>IF(B13&lt;'LEVANTAMENTO POR REGIÃO'!D10,"OK",IF((B13*$B$1)&lt;'LEVANTAMENTO POR REGIÃO'!D10,"META QUASE ALCANÇADA",IF((B13*$C$1)&lt;'LEVANTAMENTO POR REGIÃO'!D10,"FUNCIONÁRIO EM APUROS","CASO A SER ANALISADO PELA GERENCIA")))</f>
        <v>OK</v>
      </c>
      <c r="D13" s="13" t="str">
        <f>IF(OR(C13="OK",C13="META QUASE ALCANÇADA"),"SUFICIENTE",'RELATORIO DE VENDAS'!B13-'LEVANTAMENTO POR REGIÃO'!D10)</f>
        <v>SUFICIENTE</v>
      </c>
    </row>
    <row r="14" spans="1:11" x14ac:dyDescent="0.25">
      <c r="A14" s="1" t="str">
        <f>'LEVANTAMENTO POR REGIÃO'!C11</f>
        <v>KATIA</v>
      </c>
      <c r="B14" s="1">
        <f t="shared" si="0"/>
        <v>20</v>
      </c>
      <c r="C14" s="14" t="str">
        <f>IF(B14&lt;'LEVANTAMENTO POR REGIÃO'!D11,"OK",IF((B14*$B$1)&lt;'LEVANTAMENTO POR REGIÃO'!D11,"META QUASE ALCANÇADA",IF((B14*$C$1)&lt;'LEVANTAMENTO POR REGIÃO'!D11,"FUNCIONÁRIO EM APUROS","CASO A SER ANALISADO PELA GERENCIA")))</f>
        <v>OK</v>
      </c>
      <c r="D14" s="13" t="str">
        <f>IF(OR(C14="OK",C14="META QUASE ALCANÇADA"),"SUFICIENTE",'RELATORIO DE VENDAS'!B14-'LEVANTAMENTO POR REGIÃO'!D11)</f>
        <v>SUFICIENTE</v>
      </c>
    </row>
    <row r="15" spans="1:11" x14ac:dyDescent="0.25">
      <c r="A15" s="1" t="str">
        <f>'LEVANTAMENTO POR REGIÃO'!C12</f>
        <v>LAIS</v>
      </c>
      <c r="B15" s="1">
        <f t="shared" si="0"/>
        <v>20</v>
      </c>
      <c r="C15" s="14" t="str">
        <f>IF(B15&lt;'LEVANTAMENTO POR REGIÃO'!D12,"OK",IF((B15*$B$1)&lt;'LEVANTAMENTO POR REGIÃO'!D12,"META QUASE ALCANÇADA",IF((B15*$C$1)&lt;'LEVANTAMENTO POR REGIÃO'!D12,"FUNCIONÁRIO EM APUROS","CASO A SER ANALISADO PELA GERENCIA")))</f>
        <v>OK</v>
      </c>
      <c r="D15" s="13" t="str">
        <f>IF(OR(C15="OK",C15="META QUASE ALCANÇADA"),"SUFICIENTE",'RELATORIO DE VENDAS'!B15-'LEVANTAMENTO POR REGIÃO'!D12)</f>
        <v>SUFICIENTE</v>
      </c>
    </row>
    <row r="16" spans="1:11" x14ac:dyDescent="0.25">
      <c r="A16" s="1" t="str">
        <f>'LEVANTAMENTO POR REGIÃO'!C13</f>
        <v>VILMA</v>
      </c>
      <c r="B16" s="1">
        <f t="shared" si="0"/>
        <v>20</v>
      </c>
      <c r="C16" s="14" t="str">
        <f>IF(B16&lt;'LEVANTAMENTO POR REGIÃO'!D13,"OK",IF((B16*$B$1)&lt;'LEVANTAMENTO POR REGIÃO'!D13,"META QUASE ALCANÇADA",IF((B16*$C$1)&lt;'LEVANTAMENTO POR REGIÃO'!D13,"FUNCIONÁRIO EM APUROS","CASO A SER ANALISADO PELA GERENCIA")))</f>
        <v>OK</v>
      </c>
      <c r="D16" s="13" t="str">
        <f>IF(OR(C16="OK",C16="META QUASE ALCANÇADA"),"SUFICIENTE",'RELATORIO DE VENDAS'!B16-'LEVANTAMENTO POR REGIÃO'!D13)</f>
        <v>SUFICIENTE</v>
      </c>
    </row>
    <row r="17" spans="1:4" x14ac:dyDescent="0.25">
      <c r="A17" s="1" t="str">
        <f>'LEVANTAMENTO POR REGIÃO'!C14</f>
        <v>TELMA</v>
      </c>
      <c r="B17" s="1">
        <f t="shared" si="0"/>
        <v>20</v>
      </c>
      <c r="C17" s="14" t="str">
        <f>IF(B17&lt;'LEVANTAMENTO POR REGIÃO'!D14,"OK",IF((B17*$B$1)&lt;'LEVANTAMENTO POR REGIÃO'!D14,"META QUASE ALCANÇADA",IF((B17*$C$1)&lt;'LEVANTAMENTO POR REGIÃO'!D14,"FUNCIONÁRIO EM APUROS","CASO A SER ANALISADO PELA GERENCIA")))</f>
        <v>OK</v>
      </c>
      <c r="D17" s="13" t="str">
        <f>IF(OR(C17="OK",C17="META QUASE ALCANÇADA"),"SUFICIENTE",'RELATORIO DE VENDAS'!B17-'LEVANTAMENTO POR REGIÃO'!D14)</f>
        <v>SUFICIENTE</v>
      </c>
    </row>
    <row r="18" spans="1:4" x14ac:dyDescent="0.25">
      <c r="A18" s="1" t="str">
        <f>'LEVANTAMENTO POR REGIÃO'!C15</f>
        <v>IVO</v>
      </c>
      <c r="B18" s="1">
        <f t="shared" si="0"/>
        <v>20</v>
      </c>
      <c r="C18" s="14" t="str">
        <f>IF(B18&lt;'LEVANTAMENTO POR REGIÃO'!D15,"OK",IF((B18*$B$1)&lt;'LEVANTAMENTO POR REGIÃO'!D15,"META QUASE ALCANÇADA",IF((B18*$C$1)&lt;'LEVANTAMENTO POR REGIÃO'!D15,"FUNCIONÁRIO EM APUROS","CASO A SER ANALISADO PELA GERENCIA")))</f>
        <v>OK</v>
      </c>
      <c r="D18" s="13" t="str">
        <f>IF(OR(C18="OK",C18="META QUASE ALCANÇADA"),"SUFICIENTE",'RELATORIO DE VENDAS'!B18-'LEVANTAMENTO POR REGIÃO'!D15)</f>
        <v>SUFICIENTE</v>
      </c>
    </row>
    <row r="19" spans="1:4" x14ac:dyDescent="0.25">
      <c r="A19" s="1" t="str">
        <f>'LEVANTAMENTO POR REGIÃO'!C16</f>
        <v>NADIA</v>
      </c>
      <c r="B19" s="1">
        <f t="shared" si="0"/>
        <v>20</v>
      </c>
      <c r="C19" s="14" t="str">
        <f>IF(B19&lt;'LEVANTAMENTO POR REGIÃO'!D16,"OK",IF((B19*$B$1)&lt;'LEVANTAMENTO POR REGIÃO'!D16,"META QUASE ALCANÇADA",IF((B19*$C$1)&lt;'LEVANTAMENTO POR REGIÃO'!D16,"FUNCIONÁRIO EM APUROS","CASO A SER ANALISADO PELA GERENCIA")))</f>
        <v>OK</v>
      </c>
      <c r="D19" s="13" t="str">
        <f>IF(OR(C19="OK",C19="META QUASE ALCANÇADA"),"SUFICIENTE",'RELATORIO DE VENDAS'!B19-'LEVANTAMENTO POR REGIÃO'!D16)</f>
        <v>SUFICIENTE</v>
      </c>
    </row>
    <row r="20" spans="1:4" x14ac:dyDescent="0.25">
      <c r="A20" s="1" t="str">
        <f>'LEVANTAMENTO POR REGIÃO'!C17</f>
        <v>FABIO</v>
      </c>
      <c r="B20" s="1">
        <f t="shared" si="0"/>
        <v>20</v>
      </c>
      <c r="C20" s="14" t="str">
        <f>IF(B20&lt;'LEVANTAMENTO POR REGIÃO'!D17,"OK",IF((B20*$B$1)&lt;'LEVANTAMENTO POR REGIÃO'!D17,"META QUASE ALCANÇADA",IF((B20*$C$1)&lt;'LEVANTAMENTO POR REGIÃO'!D17,"FUNCIONÁRIO EM APUROS","CASO A SER ANALISADO PELA GERENCIA")))</f>
        <v>FUNCIONÁRIO EM APUROS</v>
      </c>
      <c r="D20" s="13">
        <f>IF(OR(C20="OK",C20="META QUASE ALCANÇADA"),"SUFICIENTE",'RELATORIO DE VENDAS'!B20-'LEVANTAMENTO POR REGIÃO'!D17)</f>
        <v>5</v>
      </c>
    </row>
    <row r="21" spans="1:4" x14ac:dyDescent="0.25">
      <c r="A21" s="1" t="str">
        <f>'LEVANTAMENTO POR REGIÃO'!C18</f>
        <v>CELINA</v>
      </c>
      <c r="B21" s="1">
        <f t="shared" si="0"/>
        <v>20</v>
      </c>
      <c r="C21" s="14" t="str">
        <f>IF(B21&lt;'LEVANTAMENTO POR REGIÃO'!D18,"OK",IF((B21*$B$1)&lt;'LEVANTAMENTO POR REGIÃO'!D18,"META QUASE ALCANÇADA",IF((B21*$C$1)&lt;'LEVANTAMENTO POR REGIÃO'!D18,"FUNCIONÁRIO EM APUROS","CASO A SER ANALISADO PELA GERENCIA")))</f>
        <v>META QUASE ALCANÇADA</v>
      </c>
      <c r="D21" s="13" t="str">
        <f>IF(OR(C21="OK",C21="META QUASE ALCANÇADA"),"SUFICIENTE",'RELATORIO DE VENDAS'!B21-'LEVANTAMENTO POR REGIÃO'!D18)</f>
        <v>SUFICIENTE</v>
      </c>
    </row>
    <row r="22" spans="1:4" x14ac:dyDescent="0.25">
      <c r="A22" s="1" t="str">
        <f>'LEVANTAMENTO POR REGIÃO'!C19</f>
        <v>JESSICA</v>
      </c>
      <c r="B22" s="1">
        <f t="shared" si="0"/>
        <v>20</v>
      </c>
      <c r="C22" s="14" t="str">
        <f>IF(B22&lt;'LEVANTAMENTO POR REGIÃO'!D19,"OK",IF((B22*$B$1)&lt;'LEVANTAMENTO POR REGIÃO'!D19,"META QUASE ALCANÇADA",IF((B22*$C$1)&lt;'LEVANTAMENTO POR REGIÃO'!D19,"FUNCIONÁRIO EM APUROS","CASO A SER ANALISADO PELA GERENCIA")))</f>
        <v>OK</v>
      </c>
      <c r="D22" s="13" t="str">
        <f>IF(OR(C22="OK",C22="META QUASE ALCANÇADA"),"SUFICIENTE",'RELATORIO DE VENDAS'!B22-'LEVANTAMENTO POR REGIÃO'!D19)</f>
        <v>SUFICIENTE</v>
      </c>
    </row>
    <row r="23" spans="1:4" x14ac:dyDescent="0.25">
      <c r="A23" s="1" t="str">
        <f>'LEVANTAMENTO POR REGIÃO'!C20</f>
        <v>CECILIA</v>
      </c>
      <c r="B23" s="1">
        <f t="shared" si="0"/>
        <v>20</v>
      </c>
      <c r="C23" s="14" t="str">
        <f>IF(B23&lt;'LEVANTAMENTO POR REGIÃO'!D20,"OK",IF((B23*$B$1)&lt;'LEVANTAMENTO POR REGIÃO'!D20,"META QUASE ALCANÇADA",IF((B23*$C$1)&lt;'LEVANTAMENTO POR REGIÃO'!D20,"FUNCIONÁRIO EM APUROS","CASO A SER ANALISADO PELA GERENCIA")))</f>
        <v>OK</v>
      </c>
      <c r="D23" s="13" t="str">
        <f>IF(OR(C23="OK",C23="META QUASE ALCANÇADA"),"SUFICIENTE",'RELATORIO DE VENDAS'!B23-'LEVANTAMENTO POR REGIÃO'!D20)</f>
        <v>SUFICIENTE</v>
      </c>
    </row>
    <row r="24" spans="1:4" x14ac:dyDescent="0.25">
      <c r="A24" s="1" t="str">
        <f>'LEVANTAMENTO POR REGIÃO'!C21</f>
        <v>CARLOS</v>
      </c>
      <c r="B24" s="1">
        <f t="shared" si="0"/>
        <v>20</v>
      </c>
      <c r="C24" s="14" t="str">
        <f>IF(B24&lt;'LEVANTAMENTO POR REGIÃO'!D21,"OK",IF((B24*$B$1)&lt;'LEVANTAMENTO POR REGIÃO'!D21,"META QUASE ALCANÇADA",IF((B24*$C$1)&lt;'LEVANTAMENTO POR REGIÃO'!D21,"FUNCIONÁRIO EM APUROS","CASO A SER ANALISADO PELA GERENCIA")))</f>
        <v>CASO A SER ANALISADO PELA GERENCIA</v>
      </c>
      <c r="D24" s="13">
        <f>IF(OR(C24="OK",C24="META QUASE ALCANÇADA"),"SUFICIENTE",'RELATORIO DE VENDAS'!B24-'LEVANTAMENTO POR REGIÃO'!D21)</f>
        <v>9</v>
      </c>
    </row>
    <row r="25" spans="1:4" x14ac:dyDescent="0.25">
      <c r="A25" s="1" t="str">
        <f>'LEVANTAMENTO POR REGIÃO'!C22</f>
        <v>JOAO</v>
      </c>
      <c r="B25" s="1">
        <f t="shared" si="0"/>
        <v>20</v>
      </c>
      <c r="C25" s="14" t="str">
        <f>IF(B25&lt;'LEVANTAMENTO POR REGIÃO'!D22,"OK",IF((B25*$B$1)&lt;'LEVANTAMENTO POR REGIÃO'!D22,"META QUASE ALCANÇADA",IF((B25*$C$1)&lt;'LEVANTAMENTO POR REGIÃO'!D22,"FUNCIONÁRIO EM APUROS","CASO A SER ANALISADO PELA GERENCIA")))</f>
        <v>CASO A SER ANALISADO PELA GERENCIA</v>
      </c>
      <c r="D25" s="13">
        <f>IF(OR(C25="OK",C25="META QUASE ALCANÇADA"),"SUFICIENTE",'RELATORIO DE VENDAS'!B25-'LEVANTAMENTO POR REGIÃO'!D22)</f>
        <v>7</v>
      </c>
    </row>
    <row r="26" spans="1:4" x14ac:dyDescent="0.25">
      <c r="A26" s="1" t="str">
        <f>'LEVANTAMENTO POR REGIÃO'!C23</f>
        <v>JOSE</v>
      </c>
      <c r="B26" s="1">
        <f t="shared" si="0"/>
        <v>20</v>
      </c>
      <c r="C26" s="14" t="str">
        <f>IF(B26&lt;'LEVANTAMENTO POR REGIÃO'!D23,"OK",IF((B26*$B$1)&lt;'LEVANTAMENTO POR REGIÃO'!D23,"META QUASE ALCANÇADA",IF((B26*$C$1)&lt;'LEVANTAMENTO POR REGIÃO'!D23,"FUNCIONÁRIO EM APUROS","CASO A SER ANALISADO PELA GERENCIA")))</f>
        <v>OK</v>
      </c>
      <c r="D26" s="13" t="str">
        <f>IF(OR(C26="OK",C26="META QUASE ALCANÇADA"),"SUFICIENTE",'RELATORIO DE VENDAS'!B26-'LEVANTAMENTO POR REGIÃO'!D23)</f>
        <v>SUFICIENTE</v>
      </c>
    </row>
    <row r="27" spans="1:4" x14ac:dyDescent="0.25">
      <c r="A27" s="1" t="str">
        <f>'LEVANTAMENTO POR REGIÃO'!C24</f>
        <v>RENATA</v>
      </c>
      <c r="B27" s="1">
        <f t="shared" si="0"/>
        <v>20</v>
      </c>
      <c r="C27" s="14" t="str">
        <f>IF(B27&lt;'LEVANTAMENTO POR REGIÃO'!D24,"OK",IF((B27*$B$1)&lt;'LEVANTAMENTO POR REGIÃO'!D24,"META QUASE ALCANÇADA",IF((B27*$C$1)&lt;'LEVANTAMENTO POR REGIÃO'!D24,"FUNCIONÁRIO EM APUROS","CASO A SER ANALISADO PELA GERENCIA")))</f>
        <v>OK</v>
      </c>
      <c r="D27" s="13" t="str">
        <f>IF(OR(C27="OK",C27="META QUASE ALCANÇADA"),"SUFICIENTE",'RELATORIO DE VENDAS'!B27-'LEVANTAMENTO POR REGIÃO'!D24)</f>
        <v>SUFICIENTE</v>
      </c>
    </row>
    <row r="28" spans="1:4" x14ac:dyDescent="0.25">
      <c r="A28" s="1" t="str">
        <f>'LEVANTAMENTO POR REGIÃO'!C25</f>
        <v>PAULO</v>
      </c>
      <c r="B28" s="1">
        <f t="shared" si="0"/>
        <v>20</v>
      </c>
      <c r="C28" s="14" t="str">
        <f>IF(B28&lt;'LEVANTAMENTO POR REGIÃO'!D25,"OK",IF((B28*$B$1)&lt;'LEVANTAMENTO POR REGIÃO'!D25,"META QUASE ALCANÇADA",IF((B28*$C$1)&lt;'LEVANTAMENTO POR REGIÃO'!D25,"FUNCIONÁRIO EM APUROS","CASO A SER ANALISADO PELA GERENCIA")))</f>
        <v>OK</v>
      </c>
      <c r="D28" s="13" t="str">
        <f>IF(OR(C28="OK",C28="META QUASE ALCANÇADA"),"SUFICIENTE",'RELATORIO DE VENDAS'!B28-'LEVANTAMENTO POR REGIÃO'!D25)</f>
        <v>SUFICIENTE</v>
      </c>
    </row>
    <row r="29" spans="1:4" x14ac:dyDescent="0.25">
      <c r="A29" s="1" t="str">
        <f>'LEVANTAMENTO POR REGIÃO'!C26</f>
        <v>VITOR</v>
      </c>
      <c r="B29" s="1">
        <f t="shared" si="0"/>
        <v>20</v>
      </c>
      <c r="C29" s="14" t="str">
        <f>IF(B29&lt;'LEVANTAMENTO POR REGIÃO'!D26,"OK",IF((B29*$B$1)&lt;'LEVANTAMENTO POR REGIÃO'!D26,"META QUASE ALCANÇADA",IF((B29*$C$1)&lt;'LEVANTAMENTO POR REGIÃO'!D26,"FUNCIONÁRIO EM APUROS","CASO A SER ANALISADO PELA GERENCIA")))</f>
        <v>OK</v>
      </c>
      <c r="D29" s="13" t="str">
        <f>IF(OR(C29="OK",C29="META QUASE ALCANÇADA"),"SUFICIENTE",'RELATORIO DE VENDAS'!B29-'LEVANTAMENTO POR REGIÃO'!D26)</f>
        <v>SUFICIENTE</v>
      </c>
    </row>
    <row r="30" spans="1:4" x14ac:dyDescent="0.25">
      <c r="A30" s="1" t="str">
        <f>'LEVANTAMENTO POR REGIÃO'!C27</f>
        <v>LUCAS</v>
      </c>
      <c r="B30" s="1">
        <f t="shared" si="0"/>
        <v>20</v>
      </c>
      <c r="C30" s="14" t="str">
        <f>IF(B30&lt;'LEVANTAMENTO POR REGIÃO'!D27,"OK",IF((B30*$B$1)&lt;'LEVANTAMENTO POR REGIÃO'!D27,"META QUASE ALCANÇADA",IF((B30*$C$1)&lt;'LEVANTAMENTO POR REGIÃO'!D27,"FUNCIONÁRIO EM APUROS","CASO A SER ANALISADO PELA GERENCIA")))</f>
        <v>OK</v>
      </c>
      <c r="D30" s="13" t="str">
        <f>IF(OR(C30="OK",C30="META QUASE ALCANÇADA"),"SUFICIENTE",'RELATORIO DE VENDAS'!B30-'LEVANTAMENTO POR REGIÃO'!D27)</f>
        <v>SUFICIENTE</v>
      </c>
    </row>
    <row r="31" spans="1:4" x14ac:dyDescent="0.25">
      <c r="A31" s="1" t="str">
        <f>'LEVANTAMENTO POR REGIÃO'!C28</f>
        <v>TADEU</v>
      </c>
      <c r="B31" s="1">
        <f t="shared" si="0"/>
        <v>20</v>
      </c>
      <c r="C31" s="14" t="str">
        <f>IF(B31&lt;'LEVANTAMENTO POR REGIÃO'!D28,"OK",IF((B31*$B$1)&lt;'LEVANTAMENTO POR REGIÃO'!D28,"META QUASE ALCANÇADA",IF((B31*$C$1)&lt;'LEVANTAMENTO POR REGIÃO'!D28,"FUNCIONÁRIO EM APUROS","CASO A SER ANALISADO PELA GERENCIA")))</f>
        <v>OK</v>
      </c>
      <c r="D31" s="13" t="str">
        <f>IF(OR(C31="OK",C31="META QUASE ALCANÇADA"),"SUFICIENTE",'RELATORIO DE VENDAS'!B31-'LEVANTAMENTO POR REGIÃO'!D28)</f>
        <v>SUFICIENTE</v>
      </c>
    </row>
    <row r="32" spans="1:4" x14ac:dyDescent="0.25">
      <c r="A32" s="1" t="str">
        <f>'LEVANTAMENTO POR REGIÃO'!C29</f>
        <v>MELISSA</v>
      </c>
      <c r="B32" s="1">
        <f t="shared" si="0"/>
        <v>20</v>
      </c>
      <c r="C32" s="14" t="str">
        <f>IF(B32&lt;'LEVANTAMENTO POR REGIÃO'!D29,"OK",IF((B32*$B$1)&lt;'LEVANTAMENTO POR REGIÃO'!D29,"META QUASE ALCANÇADA",IF((B32*$C$1)&lt;'LEVANTAMENTO POR REGIÃO'!D29,"FUNCIONÁRIO EM APUROS","CASO A SER ANALISADO PELA GERENCIA")))</f>
        <v>OK</v>
      </c>
      <c r="D32" s="13" t="str">
        <f>IF(OR(C32="OK",C32="META QUASE ALCANÇADA"),"SUFICIENTE",'RELATORIO DE VENDAS'!B32-'LEVANTAMENTO POR REGIÃO'!D29)</f>
        <v>SUFICIENTE</v>
      </c>
    </row>
    <row r="33" spans="1:4" x14ac:dyDescent="0.25">
      <c r="A33" s="1" t="str">
        <f>'LEVANTAMENTO POR REGIÃO'!C30</f>
        <v>IGOR</v>
      </c>
      <c r="B33" s="1">
        <f t="shared" si="0"/>
        <v>20</v>
      </c>
      <c r="C33" s="14" t="str">
        <f>IF(B33&lt;'LEVANTAMENTO POR REGIÃO'!D30,"OK",IF((B33*$B$1)&lt;'LEVANTAMENTO POR REGIÃO'!D30,"META QUASE ALCANÇADA",IF((B33*$C$1)&lt;'LEVANTAMENTO POR REGIÃO'!D30,"FUNCIONÁRIO EM APUROS","CASO A SER ANALISADO PELA GERENCIA")))</f>
        <v>CASO A SER ANALISADO PELA GERENCIA</v>
      </c>
      <c r="D33" s="13">
        <f>IF(OR(C33="OK",C33="META QUASE ALCANÇADA"),"SUFICIENTE",'RELATORIO DE VENDAS'!B33-'LEVANTAMENTO POR REGIÃO'!D30)</f>
        <v>6</v>
      </c>
    </row>
    <row r="34" spans="1:4" x14ac:dyDescent="0.25">
      <c r="A34" s="1" t="str">
        <f>'LEVANTAMENTO POR REGIÃO'!C31</f>
        <v>LUANA</v>
      </c>
      <c r="B34" s="1">
        <f t="shared" si="0"/>
        <v>20</v>
      </c>
      <c r="C34" s="14" t="str">
        <f>IF(B34&lt;'LEVANTAMENTO POR REGIÃO'!D31,"OK",IF((B34*$B$1)&lt;'LEVANTAMENTO POR REGIÃO'!D31,"META QUASE ALCANÇADA",IF((B34*$C$1)&lt;'LEVANTAMENTO POR REGIÃO'!D31,"FUNCIONÁRIO EM APUROS","CASO A SER ANALISADO PELA GERENCIA")))</f>
        <v>OK</v>
      </c>
      <c r="D34" s="13" t="str">
        <f>IF(OR(C34="OK",C34="META QUASE ALCANÇADA"),"SUFICIENTE",'RELATORIO DE VENDAS'!B34-'LEVANTAMENTO POR REGIÃO'!D31)</f>
        <v>SUFICIENTE</v>
      </c>
    </row>
    <row r="35" spans="1:4" x14ac:dyDescent="0.25">
      <c r="A35" s="1" t="str">
        <f>'LEVANTAMENTO POR REGIÃO'!C32</f>
        <v>KEILA</v>
      </c>
      <c r="B35" s="1">
        <f t="shared" si="0"/>
        <v>20</v>
      </c>
      <c r="C35" s="14" t="str">
        <f>IF(B35&lt;'LEVANTAMENTO POR REGIÃO'!D32,"OK",IF((B35*$B$1)&lt;'LEVANTAMENTO POR REGIÃO'!D32,"META QUASE ALCANÇADA",IF((B35*$C$1)&lt;'LEVANTAMENTO POR REGIÃO'!D32,"FUNCIONÁRIO EM APUROS","CASO A SER ANALISADO PELA GERENCIA")))</f>
        <v>OK</v>
      </c>
      <c r="D35" s="13" t="str">
        <f>IF(OR(C35="OK",C35="META QUASE ALCANÇADA"),"SUFICIENTE",'RELATORIO DE VENDAS'!B35-'LEVANTAMENTO POR REGIÃO'!D32)</f>
        <v>SUFICIENTE</v>
      </c>
    </row>
  </sheetData>
  <mergeCells count="4">
    <mergeCell ref="A3:D3"/>
    <mergeCell ref="A4:D4"/>
    <mergeCell ref="F10:K12"/>
    <mergeCell ref="F4:K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3"/>
  <sheetViews>
    <sheetView topLeftCell="A37" zoomScale="120" zoomScaleNormal="120" workbookViewId="0">
      <selection activeCell="E11" sqref="E11"/>
    </sheetView>
  </sheetViews>
  <sheetFormatPr defaultRowHeight="15" x14ac:dyDescent="0.25"/>
  <cols>
    <col min="1" max="1" width="15.28515625" customWidth="1"/>
    <col min="2" max="2" width="12.7109375" customWidth="1"/>
    <col min="3" max="3" width="32.42578125" customWidth="1"/>
    <col min="11" max="11" width="15.7109375" customWidth="1"/>
  </cols>
  <sheetData>
    <row r="1" spans="1:12" x14ac:dyDescent="0.25">
      <c r="A1" s="27" t="s">
        <v>50</v>
      </c>
      <c r="B1" s="28"/>
      <c r="C1" s="29"/>
      <c r="G1" s="33" t="s">
        <v>64</v>
      </c>
      <c r="H1" s="33"/>
      <c r="I1" s="33"/>
      <c r="J1" s="33"/>
      <c r="K1" s="33"/>
    </row>
    <row r="2" spans="1:12" x14ac:dyDescent="0.25">
      <c r="A2" s="30"/>
      <c r="B2" s="31"/>
      <c r="C2" s="32"/>
      <c r="G2" s="33"/>
      <c r="H2" s="33"/>
      <c r="I2" s="33"/>
      <c r="J2" s="33"/>
      <c r="K2" s="33"/>
    </row>
    <row r="3" spans="1:12" x14ac:dyDescent="0.25">
      <c r="A3" s="10" t="s">
        <v>8</v>
      </c>
      <c r="B3" s="10" t="s">
        <v>48</v>
      </c>
      <c r="C3" s="10" t="s">
        <v>49</v>
      </c>
      <c r="G3" s="33"/>
      <c r="H3" s="33"/>
      <c r="I3" s="33"/>
      <c r="J3" s="33"/>
      <c r="K3" s="33"/>
    </row>
    <row r="4" spans="1:12" x14ac:dyDescent="0.25">
      <c r="A4" s="1" t="str">
        <f>'LEVANTAMENTO POR REGIÃO'!C3</f>
        <v>ANA</v>
      </c>
      <c r="B4" s="17" t="str">
        <f>IF('LEVANTAMENTO POR REGIÃO'!D3&gt;'RELATORIO DE VENDAS'!B6,('LEVANTAMENTO POR REGIÃO'!D3-'RELATORIO DE VENDAS'!B6)/'RELATORIO DE VENDAS'!B6,"EM DÉBITO")</f>
        <v>EM DÉBITO</v>
      </c>
      <c r="C4" s="15" t="str">
        <f>IF(B4="EM DÉBITO","SITUAÇÃO EM ANÁLISE",IF(B4&lt;=20%,"BOM VENDEDOR",IF(B4&lt;=30%,"VENDEDOR EM EVIDENCIA",IF(B4&lt;=40%,"VENDEDOR ACIMA DA MÉDIA",IF(B4&lt;=50%,"ÓTIMO VENDEDOR",IF(B4&gt;50%,"VENDEDOR RECEBERÁ PROMOÇÃO",0))))))</f>
        <v>SITUAÇÃO EM ANÁLISE</v>
      </c>
      <c r="G4" s="33"/>
      <c r="H4" s="33"/>
      <c r="I4" s="33"/>
      <c r="J4" s="33"/>
      <c r="K4" s="33"/>
    </row>
    <row r="5" spans="1:12" x14ac:dyDescent="0.25">
      <c r="A5" s="1" t="str">
        <f>'LEVANTAMENTO POR REGIÃO'!C4</f>
        <v>PEDRO</v>
      </c>
      <c r="B5" s="17">
        <f>IF('LEVANTAMENTO POR REGIÃO'!D4&gt;'RELATORIO DE VENDAS'!B7,('LEVANTAMENTO POR REGIÃO'!D4-'RELATORIO DE VENDAS'!B7)/'RELATORIO DE VENDAS'!B7,"EM DÉBITO")</f>
        <v>0.1</v>
      </c>
      <c r="C5" s="15" t="str">
        <f t="shared" ref="C5:C33" si="0">IF(B5="EM DÉBITO","SITUAÇÃO EM ANÁLISE",IF(B5&lt;=20%,"BOM VENDEDOR",IF(B5&lt;=30%,"VENDEDOR EM EVIDENCIA",IF(B5&lt;=40%,"VENDEDOR ACIMA DA MÉDIA",IF(B5&lt;=50%,"ÓTIMO VENDEDOR",IF(B5&gt;50%,"VENDEDOR RECEBERÁ PROMOÇÃO",0))))))</f>
        <v>BOM VENDEDOR</v>
      </c>
    </row>
    <row r="6" spans="1:12" ht="15" customHeight="1" x14ac:dyDescent="0.25">
      <c r="A6" s="1" t="str">
        <f>'LEVANTAMENTO POR REGIÃO'!C5</f>
        <v>CARLA</v>
      </c>
      <c r="B6" s="17">
        <f>IF('LEVANTAMENTO POR REGIÃO'!D5&gt;'RELATORIO DE VENDAS'!B8,('LEVANTAMENTO POR REGIÃO'!D5-'RELATORIO DE VENDAS'!B8)/'RELATORIO DE VENDAS'!B8,"EM DÉBITO")</f>
        <v>0.25</v>
      </c>
      <c r="C6" s="15" t="str">
        <f t="shared" si="0"/>
        <v>VENDEDOR EM EVIDENCIA</v>
      </c>
      <c r="G6" s="35" t="s">
        <v>65</v>
      </c>
      <c r="H6" s="35"/>
      <c r="I6" s="35"/>
      <c r="J6" s="35"/>
      <c r="K6" s="35"/>
      <c r="L6" s="34"/>
    </row>
    <row r="7" spans="1:12" x14ac:dyDescent="0.25">
      <c r="A7" s="1" t="str">
        <f>'LEVANTAMENTO POR REGIÃO'!C6</f>
        <v>OTAVIO</v>
      </c>
      <c r="B7" s="17">
        <f>IF('LEVANTAMENTO POR REGIÃO'!D6&gt;'RELATORIO DE VENDAS'!B9,('LEVANTAMENTO POR REGIÃO'!D6-'RELATORIO DE VENDAS'!B9)/'RELATORIO DE VENDAS'!B9,"EM DÉBITO")</f>
        <v>0.1</v>
      </c>
      <c r="C7" s="15" t="str">
        <f t="shared" si="0"/>
        <v>BOM VENDEDOR</v>
      </c>
      <c r="G7" s="35"/>
      <c r="H7" s="35"/>
      <c r="I7" s="35"/>
      <c r="J7" s="35"/>
      <c r="K7" s="35"/>
      <c r="L7" s="34"/>
    </row>
    <row r="8" spans="1:12" x14ac:dyDescent="0.25">
      <c r="A8" s="1" t="str">
        <f>'LEVANTAMENTO POR REGIÃO'!C7</f>
        <v>RITA</v>
      </c>
      <c r="B8" s="17" t="str">
        <f>IF('LEVANTAMENTO POR REGIÃO'!D7&gt;'RELATORIO DE VENDAS'!B10,('LEVANTAMENTO POR REGIÃO'!D7-'RELATORIO DE VENDAS'!B10)/'RELATORIO DE VENDAS'!B10,"EM DÉBITO")</f>
        <v>EM DÉBITO</v>
      </c>
      <c r="C8" s="15" t="str">
        <f t="shared" si="0"/>
        <v>SITUAÇÃO EM ANÁLISE</v>
      </c>
      <c r="G8" s="35"/>
      <c r="H8" s="35"/>
      <c r="I8" s="35"/>
      <c r="J8" s="35"/>
      <c r="K8" s="35"/>
      <c r="L8" s="34"/>
    </row>
    <row r="9" spans="1:12" x14ac:dyDescent="0.25">
      <c r="A9" s="1" t="str">
        <f>'LEVANTAMENTO POR REGIÃO'!C8</f>
        <v>JANIO</v>
      </c>
      <c r="B9" s="17" t="str">
        <f>IF('LEVANTAMENTO POR REGIÃO'!D8&gt;'RELATORIO DE VENDAS'!B11,('LEVANTAMENTO POR REGIÃO'!D8-'RELATORIO DE VENDAS'!B11)/'RELATORIO DE VENDAS'!B11,"EM DÉBITO")</f>
        <v>EM DÉBITO</v>
      </c>
      <c r="C9" s="15" t="str">
        <f t="shared" si="0"/>
        <v>SITUAÇÃO EM ANÁLISE</v>
      </c>
      <c r="G9" s="35"/>
      <c r="H9" s="35"/>
      <c r="I9" s="35"/>
      <c r="J9" s="35"/>
      <c r="K9" s="35"/>
      <c r="L9" s="34"/>
    </row>
    <row r="10" spans="1:12" x14ac:dyDescent="0.25">
      <c r="A10" s="1" t="str">
        <f>'LEVANTAMENTO POR REGIÃO'!C9</f>
        <v>MAISA</v>
      </c>
      <c r="B10" s="17" t="str">
        <f>IF('LEVANTAMENTO POR REGIÃO'!D9&gt;'RELATORIO DE VENDAS'!B12,('LEVANTAMENTO POR REGIÃO'!D9-'RELATORIO DE VENDAS'!B12)/'RELATORIO DE VENDAS'!B12,"EM DÉBITO")</f>
        <v>EM DÉBITO</v>
      </c>
      <c r="C10" s="15" t="str">
        <f t="shared" si="0"/>
        <v>SITUAÇÃO EM ANÁLISE</v>
      </c>
      <c r="G10" s="35"/>
      <c r="H10" s="35"/>
      <c r="I10" s="35"/>
      <c r="J10" s="35"/>
      <c r="K10" s="35"/>
      <c r="L10" s="34"/>
    </row>
    <row r="11" spans="1:12" x14ac:dyDescent="0.25">
      <c r="A11" s="1" t="str">
        <f>'LEVANTAMENTO POR REGIÃO'!C10</f>
        <v>MIRIAM</v>
      </c>
      <c r="B11" s="17">
        <f>IF('LEVANTAMENTO POR REGIÃO'!D10&gt;'RELATORIO DE VENDAS'!B13,('LEVANTAMENTO POR REGIÃO'!D10-'RELATORIO DE VENDAS'!B13)/'RELATORIO DE VENDAS'!B13,"EM DÉBITO")</f>
        <v>0.7</v>
      </c>
      <c r="C11" s="15" t="str">
        <f t="shared" si="0"/>
        <v>VENDEDOR RECEBERÁ PROMOÇÃO</v>
      </c>
      <c r="G11" s="35"/>
      <c r="H11" s="35"/>
      <c r="I11" s="35"/>
      <c r="J11" s="35"/>
      <c r="K11" s="35"/>
      <c r="L11" s="34"/>
    </row>
    <row r="12" spans="1:12" x14ac:dyDescent="0.25">
      <c r="A12" s="1" t="str">
        <f>'LEVANTAMENTO POR REGIÃO'!C11</f>
        <v>KATIA</v>
      </c>
      <c r="B12" s="17">
        <f>IF('LEVANTAMENTO POR REGIÃO'!D11&gt;'RELATORIO DE VENDAS'!B14,('LEVANTAMENTO POR REGIÃO'!D11-'RELATORIO DE VENDAS'!B14)/'RELATORIO DE VENDAS'!B14,"EM DÉBITO")</f>
        <v>0.65</v>
      </c>
      <c r="C12" s="15" t="str">
        <f t="shared" si="0"/>
        <v>VENDEDOR RECEBERÁ PROMOÇÃO</v>
      </c>
      <c r="G12" s="35"/>
      <c r="H12" s="35"/>
      <c r="I12" s="35"/>
      <c r="J12" s="35"/>
      <c r="K12" s="35"/>
    </row>
    <row r="13" spans="1:12" x14ac:dyDescent="0.25">
      <c r="A13" s="1" t="str">
        <f>'LEVANTAMENTO POR REGIÃO'!C12</f>
        <v>LAIS</v>
      </c>
      <c r="B13" s="17">
        <f>IF('LEVANTAMENTO POR REGIÃO'!D12&gt;'RELATORIO DE VENDAS'!B15,('LEVANTAMENTO POR REGIÃO'!D12-'RELATORIO DE VENDAS'!B15)/'RELATORIO DE VENDAS'!B15,"EM DÉBITO")</f>
        <v>0.35</v>
      </c>
      <c r="C13" s="15" t="str">
        <f t="shared" si="0"/>
        <v>VENDEDOR ACIMA DA MÉDIA</v>
      </c>
      <c r="G13" s="35"/>
      <c r="H13" s="35"/>
      <c r="I13" s="35"/>
      <c r="J13" s="35"/>
      <c r="K13" s="35"/>
    </row>
    <row r="14" spans="1:12" x14ac:dyDescent="0.25">
      <c r="A14" s="1" t="str">
        <f>'LEVANTAMENTO POR REGIÃO'!C13</f>
        <v>VILMA</v>
      </c>
      <c r="B14" s="17">
        <f>IF('LEVANTAMENTO POR REGIÃO'!D13&gt;'RELATORIO DE VENDAS'!B16,('LEVANTAMENTO POR REGIÃO'!D13-'RELATORIO DE VENDAS'!B16)/'RELATORIO DE VENDAS'!B16,"EM DÉBITO")</f>
        <v>0.85</v>
      </c>
      <c r="C14" s="15" t="str">
        <f t="shared" si="0"/>
        <v>VENDEDOR RECEBERÁ PROMOÇÃO</v>
      </c>
      <c r="G14" s="35"/>
      <c r="H14" s="35"/>
      <c r="I14" s="35"/>
      <c r="J14" s="35"/>
      <c r="K14" s="35"/>
    </row>
    <row r="15" spans="1:12" x14ac:dyDescent="0.25">
      <c r="A15" s="1" t="str">
        <f>'LEVANTAMENTO POR REGIÃO'!C14</f>
        <v>TELMA</v>
      </c>
      <c r="B15" s="17">
        <f>IF('LEVANTAMENTO POR REGIÃO'!D14&gt;'RELATORIO DE VENDAS'!B17,('LEVANTAMENTO POR REGIÃO'!D14-'RELATORIO DE VENDAS'!B17)/'RELATORIO DE VENDAS'!B17,"EM DÉBITO")</f>
        <v>0.55000000000000004</v>
      </c>
      <c r="C15" s="15" t="str">
        <f t="shared" si="0"/>
        <v>VENDEDOR RECEBERÁ PROMOÇÃO</v>
      </c>
      <c r="G15" s="35"/>
      <c r="H15" s="35"/>
      <c r="I15" s="35"/>
      <c r="J15" s="35"/>
      <c r="K15" s="35"/>
    </row>
    <row r="16" spans="1:12" x14ac:dyDescent="0.25">
      <c r="A16" s="1" t="str">
        <f>'LEVANTAMENTO POR REGIÃO'!C15</f>
        <v>IVO</v>
      </c>
      <c r="B16" s="17">
        <f>IF('LEVANTAMENTO POR REGIÃO'!D15&gt;'RELATORIO DE VENDAS'!B18,('LEVANTAMENTO POR REGIÃO'!D15-'RELATORIO DE VENDAS'!B18)/'RELATORIO DE VENDAS'!B18,"EM DÉBITO")</f>
        <v>0.45</v>
      </c>
      <c r="C16" s="15" t="str">
        <f t="shared" si="0"/>
        <v>ÓTIMO VENDEDOR</v>
      </c>
      <c r="G16" s="35"/>
      <c r="H16" s="35"/>
      <c r="I16" s="35"/>
      <c r="J16" s="35"/>
      <c r="K16" s="35"/>
    </row>
    <row r="17" spans="1:3" x14ac:dyDescent="0.25">
      <c r="A17" s="1" t="str">
        <f>'LEVANTAMENTO POR REGIÃO'!C16</f>
        <v>NADIA</v>
      </c>
      <c r="B17" s="17">
        <f>IF('LEVANTAMENTO POR REGIÃO'!D16&gt;'RELATORIO DE VENDAS'!B19,('LEVANTAMENTO POR REGIÃO'!D16-'RELATORIO DE VENDAS'!B19)/'RELATORIO DE VENDAS'!B19,"EM DÉBITO")</f>
        <v>0.5</v>
      </c>
      <c r="C17" s="15" t="str">
        <f t="shared" si="0"/>
        <v>ÓTIMO VENDEDOR</v>
      </c>
    </row>
    <row r="18" spans="1:3" x14ac:dyDescent="0.25">
      <c r="A18" s="1" t="str">
        <f>'LEVANTAMENTO POR REGIÃO'!C17</f>
        <v>FABIO</v>
      </c>
      <c r="B18" s="17" t="str">
        <f>IF('LEVANTAMENTO POR REGIÃO'!D17&gt;'RELATORIO DE VENDAS'!B20,('LEVANTAMENTO POR REGIÃO'!D17-'RELATORIO DE VENDAS'!B20)/'RELATORIO DE VENDAS'!B20,"EM DÉBITO")</f>
        <v>EM DÉBITO</v>
      </c>
      <c r="C18" s="15" t="str">
        <f t="shared" si="0"/>
        <v>SITUAÇÃO EM ANÁLISE</v>
      </c>
    </row>
    <row r="19" spans="1:3" x14ac:dyDescent="0.25">
      <c r="A19" s="1" t="str">
        <f>'LEVANTAMENTO POR REGIÃO'!C18</f>
        <v>CELINA</v>
      </c>
      <c r="B19" s="17" t="str">
        <f>IF('LEVANTAMENTO POR REGIÃO'!D18&gt;'RELATORIO DE VENDAS'!B21,('LEVANTAMENTO POR REGIÃO'!D18-'RELATORIO DE VENDAS'!B21)/'RELATORIO DE VENDAS'!B21,"EM DÉBITO")</f>
        <v>EM DÉBITO</v>
      </c>
      <c r="C19" s="15" t="str">
        <f t="shared" si="0"/>
        <v>SITUAÇÃO EM ANÁLISE</v>
      </c>
    </row>
    <row r="20" spans="1:3" x14ac:dyDescent="0.25">
      <c r="A20" s="1" t="str">
        <f>'LEVANTAMENTO POR REGIÃO'!C19</f>
        <v>JESSICA</v>
      </c>
      <c r="B20" s="17">
        <f>IF('LEVANTAMENTO POR REGIÃO'!D19&gt;'RELATORIO DE VENDAS'!B22,('LEVANTAMENTO POR REGIÃO'!D19-'RELATORIO DE VENDAS'!B22)/'RELATORIO DE VENDAS'!B22,"EM DÉBITO")</f>
        <v>0.5</v>
      </c>
      <c r="C20" s="15" t="str">
        <f t="shared" si="0"/>
        <v>ÓTIMO VENDEDOR</v>
      </c>
    </row>
    <row r="21" spans="1:3" x14ac:dyDescent="0.25">
      <c r="A21" s="1" t="str">
        <f>'LEVANTAMENTO POR REGIÃO'!C20</f>
        <v>CECILIA</v>
      </c>
      <c r="B21" s="17">
        <f>IF('LEVANTAMENTO POR REGIÃO'!D20&gt;'RELATORIO DE VENDAS'!B23,('LEVANTAMENTO POR REGIÃO'!D20-'RELATORIO DE VENDAS'!B23)/'RELATORIO DE VENDAS'!B23,"EM DÉBITO")</f>
        <v>0.15</v>
      </c>
      <c r="C21" s="15" t="str">
        <f t="shared" si="0"/>
        <v>BOM VENDEDOR</v>
      </c>
    </row>
    <row r="22" spans="1:3" x14ac:dyDescent="0.25">
      <c r="A22" s="1" t="str">
        <f>'LEVANTAMENTO POR REGIÃO'!C21</f>
        <v>CARLOS</v>
      </c>
      <c r="B22" s="17" t="str">
        <f>IF('LEVANTAMENTO POR REGIÃO'!D21&gt;'RELATORIO DE VENDAS'!B24,('LEVANTAMENTO POR REGIÃO'!D21-'RELATORIO DE VENDAS'!B24)/'RELATORIO DE VENDAS'!B24,"EM DÉBITO")</f>
        <v>EM DÉBITO</v>
      </c>
      <c r="C22" s="15" t="str">
        <f t="shared" si="0"/>
        <v>SITUAÇÃO EM ANÁLISE</v>
      </c>
    </row>
    <row r="23" spans="1:3" x14ac:dyDescent="0.25">
      <c r="A23" s="1" t="str">
        <f>'LEVANTAMENTO POR REGIÃO'!C22</f>
        <v>JOAO</v>
      </c>
      <c r="B23" s="17" t="str">
        <f>IF('LEVANTAMENTO POR REGIÃO'!D22&gt;'RELATORIO DE VENDAS'!B25,('LEVANTAMENTO POR REGIÃO'!D22-'RELATORIO DE VENDAS'!B25)/'RELATORIO DE VENDAS'!B25,"EM DÉBITO")</f>
        <v>EM DÉBITO</v>
      </c>
      <c r="C23" s="15" t="str">
        <f t="shared" si="0"/>
        <v>SITUAÇÃO EM ANÁLISE</v>
      </c>
    </row>
    <row r="24" spans="1:3" x14ac:dyDescent="0.25">
      <c r="A24" s="1" t="str">
        <f>'LEVANTAMENTO POR REGIÃO'!C23</f>
        <v>JOSE</v>
      </c>
      <c r="B24" s="17">
        <f>IF('LEVANTAMENTO POR REGIÃO'!D23&gt;'RELATORIO DE VENDAS'!B26,('LEVANTAMENTO POR REGIÃO'!D23-'RELATORIO DE VENDAS'!B26)/'RELATORIO DE VENDAS'!B26,"EM DÉBITO")</f>
        <v>0.25</v>
      </c>
      <c r="C24" s="15" t="str">
        <f t="shared" si="0"/>
        <v>VENDEDOR EM EVIDENCIA</v>
      </c>
    </row>
    <row r="25" spans="1:3" x14ac:dyDescent="0.25">
      <c r="A25" s="1" t="str">
        <f>'LEVANTAMENTO POR REGIÃO'!C24</f>
        <v>RENATA</v>
      </c>
      <c r="B25" s="17">
        <f>IF('LEVANTAMENTO POR REGIÃO'!D24&gt;'RELATORIO DE VENDAS'!B27,('LEVANTAMENTO POR REGIÃO'!D24-'RELATORIO DE VENDAS'!B27)/'RELATORIO DE VENDAS'!B27,"EM DÉBITO")</f>
        <v>0.9</v>
      </c>
      <c r="C25" s="15" t="str">
        <f t="shared" si="0"/>
        <v>VENDEDOR RECEBERÁ PROMOÇÃO</v>
      </c>
    </row>
    <row r="26" spans="1:3" x14ac:dyDescent="0.25">
      <c r="A26" s="1" t="str">
        <f>'LEVANTAMENTO POR REGIÃO'!C25</f>
        <v>PAULO</v>
      </c>
      <c r="B26" s="17">
        <f>IF('LEVANTAMENTO POR REGIÃO'!D25&gt;'RELATORIO DE VENDAS'!B28,('LEVANTAMENTO POR REGIÃO'!D25-'RELATORIO DE VENDAS'!B28)/'RELATORIO DE VENDAS'!B28,"EM DÉBITO")</f>
        <v>0.95</v>
      </c>
      <c r="C26" s="15" t="str">
        <f t="shared" si="0"/>
        <v>VENDEDOR RECEBERÁ PROMOÇÃO</v>
      </c>
    </row>
    <row r="27" spans="1:3" x14ac:dyDescent="0.25">
      <c r="A27" s="1" t="str">
        <f>'LEVANTAMENTO POR REGIÃO'!C26</f>
        <v>VITOR</v>
      </c>
      <c r="B27" s="17">
        <f>IF('LEVANTAMENTO POR REGIÃO'!D26&gt;'RELATORIO DE VENDAS'!B29,('LEVANTAMENTO POR REGIÃO'!D26-'RELATORIO DE VENDAS'!B29)/'RELATORIO DE VENDAS'!B29,"EM DÉBITO")</f>
        <v>0.55000000000000004</v>
      </c>
      <c r="C27" s="15" t="str">
        <f t="shared" si="0"/>
        <v>VENDEDOR RECEBERÁ PROMOÇÃO</v>
      </c>
    </row>
    <row r="28" spans="1:3" x14ac:dyDescent="0.25">
      <c r="A28" s="1" t="str">
        <f>'LEVANTAMENTO POR REGIÃO'!C27</f>
        <v>LUCAS</v>
      </c>
      <c r="B28" s="17">
        <f>IF('LEVANTAMENTO POR REGIÃO'!D27&gt;'RELATORIO DE VENDAS'!B30,('LEVANTAMENTO POR REGIÃO'!D27-'RELATORIO DE VENDAS'!B30)/'RELATORIO DE VENDAS'!B30,"EM DÉBITO")</f>
        <v>0.45</v>
      </c>
      <c r="C28" s="15" t="str">
        <f t="shared" si="0"/>
        <v>ÓTIMO VENDEDOR</v>
      </c>
    </row>
    <row r="29" spans="1:3" x14ac:dyDescent="0.25">
      <c r="A29" s="1" t="str">
        <f>'LEVANTAMENTO POR REGIÃO'!C28</f>
        <v>TADEU</v>
      </c>
      <c r="B29" s="17">
        <f>IF('LEVANTAMENTO POR REGIÃO'!D28&gt;'RELATORIO DE VENDAS'!B31,('LEVANTAMENTO POR REGIÃO'!D28-'RELATORIO DE VENDAS'!B31)/'RELATORIO DE VENDAS'!B31,"EM DÉBITO")</f>
        <v>0.35</v>
      </c>
      <c r="C29" s="15" t="str">
        <f t="shared" si="0"/>
        <v>VENDEDOR ACIMA DA MÉDIA</v>
      </c>
    </row>
    <row r="30" spans="1:3" x14ac:dyDescent="0.25">
      <c r="A30" s="1" t="str">
        <f>'LEVANTAMENTO POR REGIÃO'!C29</f>
        <v>MELISSA</v>
      </c>
      <c r="B30" s="17">
        <f>IF('LEVANTAMENTO POR REGIÃO'!D29&gt;'RELATORIO DE VENDAS'!B32,('LEVANTAMENTO POR REGIÃO'!D29-'RELATORIO DE VENDAS'!B32)/'RELATORIO DE VENDAS'!B32,"EM DÉBITO")</f>
        <v>0.55000000000000004</v>
      </c>
      <c r="C30" s="15" t="str">
        <f t="shared" si="0"/>
        <v>VENDEDOR RECEBERÁ PROMOÇÃO</v>
      </c>
    </row>
    <row r="31" spans="1:3" x14ac:dyDescent="0.25">
      <c r="A31" s="1" t="str">
        <f>'LEVANTAMENTO POR REGIÃO'!C30</f>
        <v>IGOR</v>
      </c>
      <c r="B31" s="17" t="str">
        <f>IF('LEVANTAMENTO POR REGIÃO'!D30&gt;'RELATORIO DE VENDAS'!B33,('LEVANTAMENTO POR REGIÃO'!D30-'RELATORIO DE VENDAS'!B33)/'RELATORIO DE VENDAS'!B33,"EM DÉBITO")</f>
        <v>EM DÉBITO</v>
      </c>
      <c r="C31" s="15" t="str">
        <f t="shared" si="0"/>
        <v>SITUAÇÃO EM ANÁLISE</v>
      </c>
    </row>
    <row r="32" spans="1:3" x14ac:dyDescent="0.25">
      <c r="A32" s="1" t="str">
        <f>'LEVANTAMENTO POR REGIÃO'!C31</f>
        <v>LUANA</v>
      </c>
      <c r="B32" s="17">
        <f>IF('LEVANTAMENTO POR REGIÃO'!D31&gt;'RELATORIO DE VENDAS'!B34,('LEVANTAMENTO POR REGIÃO'!D31-'RELATORIO DE VENDAS'!B34)/'RELATORIO DE VENDAS'!B34,"EM DÉBITO")</f>
        <v>0.45</v>
      </c>
      <c r="C32" s="15" t="str">
        <f t="shared" si="0"/>
        <v>ÓTIMO VENDEDOR</v>
      </c>
    </row>
    <row r="33" spans="1:3" x14ac:dyDescent="0.25">
      <c r="A33" s="1" t="str">
        <f>'LEVANTAMENTO POR REGIÃO'!C32</f>
        <v>KEILA</v>
      </c>
      <c r="B33" s="17">
        <f>IF('LEVANTAMENTO POR REGIÃO'!D32&gt;'RELATORIO DE VENDAS'!B35,('LEVANTAMENTO POR REGIÃO'!D32-'RELATORIO DE VENDAS'!B35)/'RELATORIO DE VENDAS'!B35,"EM DÉBITO")</f>
        <v>0.1</v>
      </c>
      <c r="C33" s="15" t="str">
        <f t="shared" si="0"/>
        <v>BOM VENDEDOR</v>
      </c>
    </row>
  </sheetData>
  <mergeCells count="5">
    <mergeCell ref="A1:C2"/>
    <mergeCell ref="G1:K4"/>
    <mergeCell ref="L6:L9"/>
    <mergeCell ref="L10:L11"/>
    <mergeCell ref="G6:K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6"/>
  <sheetViews>
    <sheetView tabSelected="1" zoomScaleNormal="100" workbookViewId="0">
      <selection activeCell="C6" sqref="C6"/>
    </sheetView>
  </sheetViews>
  <sheetFormatPr defaultRowHeight="15" x14ac:dyDescent="0.25"/>
  <cols>
    <col min="1" max="1" width="12.42578125" customWidth="1"/>
    <col min="2" max="2" width="13.28515625" customWidth="1"/>
    <col min="3" max="3" width="15.140625" customWidth="1"/>
    <col min="4" max="4" width="10.5703125" bestFit="1" customWidth="1"/>
    <col min="5" max="5" width="24.28515625" customWidth="1"/>
    <col min="6" max="6" width="18.28515625" customWidth="1"/>
    <col min="8" max="8" width="20.85546875" customWidth="1"/>
  </cols>
  <sheetData>
    <row r="1" spans="1:8" x14ac:dyDescent="0.25">
      <c r="A1" s="38" t="s">
        <v>57</v>
      </c>
      <c r="B1" s="38"/>
      <c r="C1" s="38"/>
      <c r="D1" s="11">
        <v>0.1</v>
      </c>
      <c r="E1" s="16"/>
      <c r="F1" s="41" t="s">
        <v>60</v>
      </c>
      <c r="G1" s="42"/>
      <c r="H1" s="42"/>
    </row>
    <row r="2" spans="1:8" x14ac:dyDescent="0.25">
      <c r="A2" s="38" t="s">
        <v>51</v>
      </c>
      <c r="B2" s="38"/>
      <c r="C2" s="38"/>
      <c r="D2" s="11">
        <v>7.0000000000000007E-2</v>
      </c>
      <c r="E2" s="16"/>
      <c r="F2" s="41"/>
      <c r="G2" s="42"/>
      <c r="H2" s="42"/>
    </row>
    <row r="3" spans="1:8" x14ac:dyDescent="0.25">
      <c r="F3" s="43" t="s">
        <v>61</v>
      </c>
      <c r="G3" s="44"/>
      <c r="H3" s="44"/>
    </row>
    <row r="4" spans="1:8" x14ac:dyDescent="0.25">
      <c r="A4" s="39" t="s">
        <v>59</v>
      </c>
      <c r="B4" s="40"/>
      <c r="C4" s="40"/>
      <c r="D4" s="40"/>
      <c r="E4" s="40"/>
      <c r="F4" s="43"/>
      <c r="G4" s="44"/>
      <c r="H4" s="44"/>
    </row>
    <row r="5" spans="1:8" x14ac:dyDescent="0.25">
      <c r="A5" s="6" t="s">
        <v>6</v>
      </c>
      <c r="B5" s="6" t="s">
        <v>8</v>
      </c>
      <c r="C5" s="6" t="s">
        <v>54</v>
      </c>
      <c r="D5" s="6" t="s">
        <v>10</v>
      </c>
      <c r="E5" s="6" t="s">
        <v>58</v>
      </c>
      <c r="F5" s="36" t="s">
        <v>62</v>
      </c>
      <c r="G5" s="37"/>
      <c r="H5" s="37"/>
    </row>
    <row r="6" spans="1:8" x14ac:dyDescent="0.25">
      <c r="A6" s="4">
        <v>43191</v>
      </c>
      <c r="B6" s="1" t="str">
        <f>'LEVANTAMENTO POR REGIÃO'!C3</f>
        <v>ANA</v>
      </c>
      <c r="C6" s="15">
        <f>'RELATORIO DE VENDAS'!B6+('RELATORIO DE VENDAS'!B6*'META MES SEGUINTE'!$D$1)</f>
        <v>22</v>
      </c>
      <c r="D6" s="48">
        <f>'LEVANTAMENTO POR REGIÃO'!E3+('LEVANTAMENTO POR REGIÃO'!E3*'META MES SEGUINTE'!$D$2)</f>
        <v>128.4</v>
      </c>
      <c r="E6" s="49">
        <f>D6*C6</f>
        <v>2824.8</v>
      </c>
      <c r="F6" s="36"/>
      <c r="G6" s="37"/>
      <c r="H6" s="37"/>
    </row>
    <row r="7" spans="1:8" x14ac:dyDescent="0.25">
      <c r="A7" s="4">
        <v>43191</v>
      </c>
      <c r="B7" s="1" t="str">
        <f>'LEVANTAMENTO POR REGIÃO'!C4</f>
        <v>PEDRO</v>
      </c>
      <c r="C7" s="15">
        <f>'RELATORIO DE VENDAS'!B7+('RELATORIO DE VENDAS'!B7*'META MES SEGUINTE'!$D$1)</f>
        <v>22</v>
      </c>
      <c r="D7" s="48">
        <f>'LEVANTAMENTO POR REGIÃO'!E4+('LEVANTAMENTO POR REGIÃO'!E4*'META MES SEGUINTE'!$D$2)</f>
        <v>139.1</v>
      </c>
      <c r="E7" s="49">
        <f t="shared" ref="E7:E35" si="0">D7*C7</f>
        <v>3060.2</v>
      </c>
    </row>
    <row r="8" spans="1:8" x14ac:dyDescent="0.25">
      <c r="A8" s="4">
        <v>43191</v>
      </c>
      <c r="B8" s="1" t="str">
        <f>'LEVANTAMENTO POR REGIÃO'!C5</f>
        <v>CARLA</v>
      </c>
      <c r="C8" s="15">
        <f>'RELATORIO DE VENDAS'!B8+('RELATORIO DE VENDAS'!B8*'META MES SEGUINTE'!$D$1)</f>
        <v>22</v>
      </c>
      <c r="D8" s="48">
        <f>'LEVANTAMENTO POR REGIÃO'!E5+('LEVANTAMENTO POR REGIÃO'!E5*'META MES SEGUINTE'!$D$2)</f>
        <v>119.84</v>
      </c>
      <c r="E8" s="49">
        <f t="shared" si="0"/>
        <v>2636.48</v>
      </c>
    </row>
    <row r="9" spans="1:8" x14ac:dyDescent="0.25">
      <c r="A9" s="4">
        <v>43191</v>
      </c>
      <c r="B9" s="1" t="str">
        <f>'LEVANTAMENTO POR REGIÃO'!C6</f>
        <v>OTAVIO</v>
      </c>
      <c r="C9" s="15">
        <f>'RELATORIO DE VENDAS'!B9+('RELATORIO DE VENDAS'!B9*'META MES SEGUINTE'!$D$1)</f>
        <v>22</v>
      </c>
      <c r="D9" s="48">
        <f>'LEVANTAMENTO POR REGIÃO'!E6+('LEVANTAMENTO POR REGIÃO'!E6*'META MES SEGUINTE'!$D$2)</f>
        <v>133.75</v>
      </c>
      <c r="E9" s="49">
        <f t="shared" si="0"/>
        <v>2942.5</v>
      </c>
    </row>
    <row r="10" spans="1:8" x14ac:dyDescent="0.25">
      <c r="A10" s="4">
        <v>43191</v>
      </c>
      <c r="B10" s="1" t="str">
        <f>'LEVANTAMENTO POR REGIÃO'!C7</f>
        <v>RITA</v>
      </c>
      <c r="C10" s="15">
        <f>'RELATORIO DE VENDAS'!B10+('RELATORIO DE VENDAS'!B10*'META MES SEGUINTE'!$D$1)</f>
        <v>22</v>
      </c>
      <c r="D10" s="48">
        <f>'LEVANTAMENTO POR REGIÃO'!E7+('LEVANTAMENTO POR REGIÃO'!E7*'META MES SEGUINTE'!$D$2)</f>
        <v>166.92000000000002</v>
      </c>
      <c r="E10" s="49">
        <f t="shared" si="0"/>
        <v>3672.2400000000002</v>
      </c>
    </row>
    <row r="11" spans="1:8" x14ac:dyDescent="0.25">
      <c r="A11" s="4">
        <v>43191</v>
      </c>
      <c r="B11" s="1" t="str">
        <f>'LEVANTAMENTO POR REGIÃO'!C8</f>
        <v>JANIO</v>
      </c>
      <c r="C11" s="15">
        <f>'RELATORIO DE VENDAS'!B11+('RELATORIO DE VENDAS'!B11*'META MES SEGUINTE'!$D$1)</f>
        <v>22</v>
      </c>
      <c r="D11" s="48">
        <f>'LEVANTAMENTO POR REGIÃO'!E8+('LEVANTAMENTO POR REGIÃO'!E8*'META MES SEGUINTE'!$D$2)</f>
        <v>190.46</v>
      </c>
      <c r="E11" s="49">
        <f t="shared" si="0"/>
        <v>4190.12</v>
      </c>
    </row>
    <row r="12" spans="1:8" x14ac:dyDescent="0.25">
      <c r="A12" s="4">
        <v>43191</v>
      </c>
      <c r="B12" s="1" t="str">
        <f>'LEVANTAMENTO POR REGIÃO'!C9</f>
        <v>MAISA</v>
      </c>
      <c r="C12" s="15">
        <f>'RELATORIO DE VENDAS'!B12+('RELATORIO DE VENDAS'!B12*'META MES SEGUINTE'!$D$1)</f>
        <v>22</v>
      </c>
      <c r="D12" s="48">
        <f>'LEVANTAMENTO POR REGIÃO'!E9+('LEVANTAMENTO POR REGIÃO'!E9*'META MES SEGUINTE'!$D$2)</f>
        <v>200.09</v>
      </c>
      <c r="E12" s="49">
        <f t="shared" si="0"/>
        <v>4401.9800000000005</v>
      </c>
    </row>
    <row r="13" spans="1:8" x14ac:dyDescent="0.25">
      <c r="A13" s="4">
        <v>43191</v>
      </c>
      <c r="B13" s="1" t="str">
        <f>'LEVANTAMENTO POR REGIÃO'!C10</f>
        <v>MIRIAM</v>
      </c>
      <c r="C13" s="15">
        <f>'RELATORIO DE VENDAS'!B13+('RELATORIO DE VENDAS'!B13*'META MES SEGUINTE'!$D$1)</f>
        <v>22</v>
      </c>
      <c r="D13" s="48">
        <f>'LEVANTAMENTO POR REGIÃO'!E10+('LEVANTAMENTO POR REGIÃO'!E10*'META MES SEGUINTE'!$D$2)</f>
        <v>188.32</v>
      </c>
      <c r="E13" s="49">
        <f t="shared" si="0"/>
        <v>4143.04</v>
      </c>
    </row>
    <row r="14" spans="1:8" x14ac:dyDescent="0.25">
      <c r="A14" s="4">
        <v>43191</v>
      </c>
      <c r="B14" s="1" t="str">
        <f>'LEVANTAMENTO POR REGIÃO'!C11</f>
        <v>KATIA</v>
      </c>
      <c r="C14" s="15">
        <f>'RELATORIO DE VENDAS'!B14+('RELATORIO DE VENDAS'!B14*'META MES SEGUINTE'!$D$1)</f>
        <v>22</v>
      </c>
      <c r="D14" s="48">
        <f>'LEVANTAMENTO POR REGIÃO'!E11+('LEVANTAMENTO POR REGIÃO'!E11*'META MES SEGUINTE'!$D$2)</f>
        <v>154.08000000000001</v>
      </c>
      <c r="E14" s="49">
        <f t="shared" si="0"/>
        <v>3389.76</v>
      </c>
    </row>
    <row r="15" spans="1:8" x14ac:dyDescent="0.25">
      <c r="A15" s="4">
        <v>43191</v>
      </c>
      <c r="B15" s="1" t="str">
        <f>'LEVANTAMENTO POR REGIÃO'!C12</f>
        <v>LAIS</v>
      </c>
      <c r="C15" s="15">
        <f>'RELATORIO DE VENDAS'!B15+('RELATORIO DE VENDAS'!B15*'META MES SEGUINTE'!$D$1)</f>
        <v>22</v>
      </c>
      <c r="D15" s="48">
        <f>'LEVANTAMENTO POR REGIÃO'!E12+('LEVANTAMENTO POR REGIÃO'!E12*'META MES SEGUINTE'!$D$2)</f>
        <v>202.23</v>
      </c>
      <c r="E15" s="49">
        <f t="shared" si="0"/>
        <v>4449.0599999999995</v>
      </c>
    </row>
    <row r="16" spans="1:8" x14ac:dyDescent="0.25">
      <c r="A16" s="4">
        <v>43191</v>
      </c>
      <c r="B16" s="1" t="str">
        <f>'LEVANTAMENTO POR REGIÃO'!C13</f>
        <v>VILMA</v>
      </c>
      <c r="C16" s="15">
        <f>'RELATORIO DE VENDAS'!B16+('RELATORIO DE VENDAS'!B16*'META MES SEGUINTE'!$D$1)</f>
        <v>22</v>
      </c>
      <c r="D16" s="48">
        <f>'LEVANTAMENTO POR REGIÃO'!E13+('LEVANTAMENTO POR REGIÃO'!E13*'META MES SEGUINTE'!$D$2)</f>
        <v>224.7</v>
      </c>
      <c r="E16" s="49">
        <f t="shared" si="0"/>
        <v>4943.3999999999996</v>
      </c>
    </row>
    <row r="17" spans="1:5" x14ac:dyDescent="0.25">
      <c r="A17" s="4">
        <v>43191</v>
      </c>
      <c r="B17" s="1" t="str">
        <f>'LEVANTAMENTO POR REGIÃO'!C14</f>
        <v>TELMA</v>
      </c>
      <c r="C17" s="15">
        <f>'RELATORIO DE VENDAS'!B17+('RELATORIO DE VENDAS'!B17*'META MES SEGUINTE'!$D$1)</f>
        <v>22</v>
      </c>
      <c r="D17" s="48">
        <f>'LEVANTAMENTO POR REGIÃO'!E14+('LEVANTAMENTO POR REGIÃO'!E14*'META MES SEGUINTE'!$D$2)</f>
        <v>225.77</v>
      </c>
      <c r="E17" s="49">
        <f t="shared" si="0"/>
        <v>4966.9400000000005</v>
      </c>
    </row>
    <row r="18" spans="1:5" x14ac:dyDescent="0.25">
      <c r="A18" s="4">
        <v>43192</v>
      </c>
      <c r="B18" s="1" t="str">
        <f>'LEVANTAMENTO POR REGIÃO'!C15</f>
        <v>IVO</v>
      </c>
      <c r="C18" s="15">
        <f>'RELATORIO DE VENDAS'!B18+('RELATORIO DE VENDAS'!B18*'META MES SEGUINTE'!$D$1)</f>
        <v>22</v>
      </c>
      <c r="D18" s="48">
        <f>'LEVANTAMENTO POR REGIÃO'!E15+('LEVANTAMENTO POR REGIÃO'!E15*'META MES SEGUINTE'!$D$2)</f>
        <v>232.19</v>
      </c>
      <c r="E18" s="49">
        <f t="shared" si="0"/>
        <v>5108.18</v>
      </c>
    </row>
    <row r="19" spans="1:5" x14ac:dyDescent="0.25">
      <c r="A19" s="4">
        <v>43192</v>
      </c>
      <c r="B19" s="1" t="str">
        <f>'LEVANTAMENTO POR REGIÃO'!C16</f>
        <v>NADIA</v>
      </c>
      <c r="C19" s="15">
        <f>'RELATORIO DE VENDAS'!B19+('RELATORIO DE VENDAS'!B19*'META MES SEGUINTE'!$D$1)</f>
        <v>22</v>
      </c>
      <c r="D19" s="48">
        <f>'LEVANTAMENTO POR REGIÃO'!E16+('LEVANTAMENTO POR REGIÃO'!E16*'META MES SEGUINTE'!$D$2)</f>
        <v>250.38</v>
      </c>
      <c r="E19" s="49">
        <f t="shared" si="0"/>
        <v>5508.36</v>
      </c>
    </row>
    <row r="20" spans="1:5" x14ac:dyDescent="0.25">
      <c r="A20" s="4">
        <v>43192</v>
      </c>
      <c r="B20" s="1" t="str">
        <f>'LEVANTAMENTO POR REGIÃO'!C17</f>
        <v>FABIO</v>
      </c>
      <c r="C20" s="15">
        <f>'RELATORIO DE VENDAS'!B20+('RELATORIO DE VENDAS'!B20*'META MES SEGUINTE'!$D$1)</f>
        <v>22</v>
      </c>
      <c r="D20" s="48">
        <f>'LEVANTAMENTO POR REGIÃO'!E17+('LEVANTAMENTO POR REGIÃO'!E17*'META MES SEGUINTE'!$D$2)</f>
        <v>273.92</v>
      </c>
      <c r="E20" s="49">
        <f t="shared" si="0"/>
        <v>6026.2400000000007</v>
      </c>
    </row>
    <row r="21" spans="1:5" x14ac:dyDescent="0.25">
      <c r="A21" s="4">
        <v>43192</v>
      </c>
      <c r="B21" s="1" t="str">
        <f>'LEVANTAMENTO POR REGIÃO'!C18</f>
        <v>CELINA</v>
      </c>
      <c r="C21" s="15">
        <f>'RELATORIO DE VENDAS'!B21+('RELATORIO DE VENDAS'!B21*'META MES SEGUINTE'!$D$1)</f>
        <v>22</v>
      </c>
      <c r="D21" s="48">
        <f>'LEVANTAMENTO POR REGIÃO'!E18+('LEVANTAMENTO POR REGIÃO'!E18*'META MES SEGUINTE'!$D$2)</f>
        <v>202.23</v>
      </c>
      <c r="E21" s="49">
        <f t="shared" si="0"/>
        <v>4449.0599999999995</v>
      </c>
    </row>
    <row r="22" spans="1:5" x14ac:dyDescent="0.25">
      <c r="A22" s="4">
        <v>43192</v>
      </c>
      <c r="B22" s="1" t="str">
        <f>'LEVANTAMENTO POR REGIÃO'!C19</f>
        <v>JESSICA</v>
      </c>
      <c r="C22" s="15">
        <f>'RELATORIO DE VENDAS'!B22+('RELATORIO DE VENDAS'!B22*'META MES SEGUINTE'!$D$1)</f>
        <v>22</v>
      </c>
      <c r="D22" s="48">
        <f>'LEVANTAMENTO POR REGIÃO'!E19+('LEVANTAMENTO POR REGIÃO'!E19*'META MES SEGUINTE'!$D$2)</f>
        <v>208.65</v>
      </c>
      <c r="E22" s="49">
        <f t="shared" si="0"/>
        <v>4590.3</v>
      </c>
    </row>
    <row r="23" spans="1:5" x14ac:dyDescent="0.25">
      <c r="A23" s="4">
        <v>43192</v>
      </c>
      <c r="B23" s="1" t="str">
        <f>'LEVANTAMENTO POR REGIÃO'!C20</f>
        <v>CECILIA</v>
      </c>
      <c r="C23" s="15">
        <f>'RELATORIO DE VENDAS'!B23+('RELATORIO DE VENDAS'!B23*'META MES SEGUINTE'!$D$1)</f>
        <v>22</v>
      </c>
      <c r="D23" s="48">
        <f>'LEVANTAMENTO POR REGIÃO'!E20+('LEVANTAMENTO POR REGIÃO'!E20*'META MES SEGUINTE'!$D$2)</f>
        <v>131.61000000000001</v>
      </c>
      <c r="E23" s="49">
        <f t="shared" si="0"/>
        <v>2895.42</v>
      </c>
    </row>
    <row r="24" spans="1:5" x14ac:dyDescent="0.25">
      <c r="A24" s="4">
        <v>43193</v>
      </c>
      <c r="B24" s="1" t="str">
        <f>'LEVANTAMENTO POR REGIÃO'!C21</f>
        <v>CARLOS</v>
      </c>
      <c r="C24" s="15">
        <f>'RELATORIO DE VENDAS'!B24+('RELATORIO DE VENDAS'!B24*'META MES SEGUINTE'!$D$1)</f>
        <v>22</v>
      </c>
      <c r="D24" s="48">
        <f>'LEVANTAMENTO POR REGIÃO'!E21+('LEVANTAMENTO POR REGIÃO'!E21*'META MES SEGUINTE'!$D$2)</f>
        <v>155.15</v>
      </c>
      <c r="E24" s="49">
        <f t="shared" si="0"/>
        <v>3413.3</v>
      </c>
    </row>
    <row r="25" spans="1:5" x14ac:dyDescent="0.25">
      <c r="A25" s="4">
        <v>43193</v>
      </c>
      <c r="B25" s="1" t="str">
        <f>'LEVANTAMENTO POR REGIÃO'!C22</f>
        <v>JOAO</v>
      </c>
      <c r="C25" s="15">
        <f>'RELATORIO DE VENDAS'!B25+('RELATORIO DE VENDAS'!B25*'META MES SEGUINTE'!$D$1)</f>
        <v>22</v>
      </c>
      <c r="D25" s="48">
        <f>'LEVANTAMENTO POR REGIÃO'!E22+('LEVANTAMENTO POR REGIÃO'!E22*'META MES SEGUINTE'!$D$2)</f>
        <v>178.69</v>
      </c>
      <c r="E25" s="49">
        <f t="shared" si="0"/>
        <v>3931.18</v>
      </c>
    </row>
    <row r="26" spans="1:5" x14ac:dyDescent="0.25">
      <c r="A26" s="4">
        <v>43193</v>
      </c>
      <c r="B26" s="1" t="str">
        <f>'LEVANTAMENTO POR REGIÃO'!C23</f>
        <v>JOSE</v>
      </c>
      <c r="C26" s="15">
        <f>'RELATORIO DE VENDAS'!B26+('RELATORIO DE VENDAS'!B26*'META MES SEGUINTE'!$D$1)</f>
        <v>22</v>
      </c>
      <c r="D26" s="48">
        <f>'LEVANTAMENTO POR REGIÃO'!E23+('LEVANTAMENTO POR REGIÃO'!E23*'META MES SEGUINTE'!$D$2)</f>
        <v>188.32</v>
      </c>
      <c r="E26" s="49">
        <f t="shared" si="0"/>
        <v>4143.04</v>
      </c>
    </row>
    <row r="27" spans="1:5" x14ac:dyDescent="0.25">
      <c r="A27" s="4">
        <v>43193</v>
      </c>
      <c r="B27" s="1" t="str">
        <f>'LEVANTAMENTO POR REGIÃO'!C24</f>
        <v>RENATA</v>
      </c>
      <c r="C27" s="15">
        <f>'RELATORIO DE VENDAS'!B27+('RELATORIO DE VENDAS'!B27*'META MES SEGUINTE'!$D$1)</f>
        <v>22</v>
      </c>
      <c r="D27" s="48">
        <f>'LEVANTAMENTO POR REGIÃO'!E24+('LEVANTAMENTO POR REGIÃO'!E24*'META MES SEGUINTE'!$D$2)</f>
        <v>225.77</v>
      </c>
      <c r="E27" s="49">
        <f t="shared" si="0"/>
        <v>4966.9400000000005</v>
      </c>
    </row>
    <row r="28" spans="1:5" x14ac:dyDescent="0.25">
      <c r="A28" s="4">
        <v>43193</v>
      </c>
      <c r="B28" s="1" t="str">
        <f>'LEVANTAMENTO POR REGIÃO'!C25</f>
        <v>PAULO</v>
      </c>
      <c r="C28" s="15">
        <f>'RELATORIO DE VENDAS'!B28+('RELATORIO DE VENDAS'!B28*'META MES SEGUINTE'!$D$1)</f>
        <v>22</v>
      </c>
      <c r="D28" s="48">
        <f>'LEVANTAMENTO POR REGIÃO'!E25+('LEVANTAMENTO POR REGIÃO'!E25*'META MES SEGUINTE'!$D$2)</f>
        <v>261.08</v>
      </c>
      <c r="E28" s="49">
        <f t="shared" si="0"/>
        <v>5743.7599999999993</v>
      </c>
    </row>
    <row r="29" spans="1:5" x14ac:dyDescent="0.25">
      <c r="A29" s="4">
        <v>43193</v>
      </c>
      <c r="B29" s="1" t="str">
        <f>'LEVANTAMENTO POR REGIÃO'!C26</f>
        <v>VITOR</v>
      </c>
      <c r="C29" s="15">
        <f>'RELATORIO DE VENDAS'!B29+('RELATORIO DE VENDAS'!B29*'META MES SEGUINTE'!$D$1)</f>
        <v>22</v>
      </c>
      <c r="D29" s="48">
        <f>'LEVANTAMENTO POR REGIÃO'!E26+('LEVANTAMENTO POR REGIÃO'!E26*'META MES SEGUINTE'!$D$2)</f>
        <v>273.92</v>
      </c>
      <c r="E29" s="49">
        <f t="shared" si="0"/>
        <v>6026.2400000000007</v>
      </c>
    </row>
    <row r="30" spans="1:5" x14ac:dyDescent="0.25">
      <c r="A30" s="4">
        <v>43193</v>
      </c>
      <c r="B30" s="1" t="str">
        <f>'LEVANTAMENTO POR REGIÃO'!C27</f>
        <v>LUCAS</v>
      </c>
      <c r="C30" s="15">
        <f>'RELATORIO DE VENDAS'!B30+('RELATORIO DE VENDAS'!B30*'META MES SEGUINTE'!$D$1)</f>
        <v>22</v>
      </c>
      <c r="D30" s="48">
        <f>'LEVANTAMENTO POR REGIÃO'!E27+('LEVANTAMENTO POR REGIÃO'!E27*'META MES SEGUINTE'!$D$2)</f>
        <v>226.84</v>
      </c>
      <c r="E30" s="49">
        <f t="shared" si="0"/>
        <v>4990.4800000000005</v>
      </c>
    </row>
    <row r="31" spans="1:5" x14ac:dyDescent="0.25">
      <c r="A31" s="4">
        <v>43194</v>
      </c>
      <c r="B31" s="1" t="str">
        <f>'LEVANTAMENTO POR REGIÃO'!C28</f>
        <v>TADEU</v>
      </c>
      <c r="C31" s="15">
        <f>'RELATORIO DE VENDAS'!B31+('RELATORIO DE VENDAS'!B31*'META MES SEGUINTE'!$D$1)</f>
        <v>22</v>
      </c>
      <c r="D31" s="48">
        <f>'LEVANTAMENTO POR REGIÃO'!E28+('LEVANTAMENTO POR REGIÃO'!E28*'META MES SEGUINTE'!$D$2)</f>
        <v>343.47</v>
      </c>
      <c r="E31" s="49">
        <f t="shared" si="0"/>
        <v>7556.34</v>
      </c>
    </row>
    <row r="32" spans="1:5" x14ac:dyDescent="0.25">
      <c r="A32" s="4">
        <v>43194</v>
      </c>
      <c r="B32" s="1" t="str">
        <f>'LEVANTAMENTO POR REGIÃO'!C29</f>
        <v>MELISSA</v>
      </c>
      <c r="C32" s="15">
        <f>'RELATORIO DE VENDAS'!B32+('RELATORIO DE VENDAS'!B32*'META MES SEGUINTE'!$D$1)</f>
        <v>22</v>
      </c>
      <c r="D32" s="48">
        <f>'LEVANTAMENTO POR REGIÃO'!E29+('LEVANTAMENTO POR REGIÃO'!E29*'META MES SEGUINTE'!$D$2)</f>
        <v>230.05</v>
      </c>
      <c r="E32" s="49">
        <f t="shared" si="0"/>
        <v>5061.1000000000004</v>
      </c>
    </row>
    <row r="33" spans="1:5" x14ac:dyDescent="0.25">
      <c r="A33" s="4">
        <v>43194</v>
      </c>
      <c r="B33" s="1" t="str">
        <f>'LEVANTAMENTO POR REGIÃO'!C30</f>
        <v>IGOR</v>
      </c>
      <c r="C33" s="15">
        <f>'RELATORIO DE VENDAS'!B33+('RELATORIO DE VENDAS'!B33*'META MES SEGUINTE'!$D$1)</f>
        <v>22</v>
      </c>
      <c r="D33" s="48">
        <f>'LEVANTAMENTO POR REGIÃO'!E30+('LEVANTAMENTO POR REGIÃO'!E30*'META MES SEGUINTE'!$D$2)</f>
        <v>309.23</v>
      </c>
      <c r="E33" s="49">
        <f t="shared" si="0"/>
        <v>6803.06</v>
      </c>
    </row>
    <row r="34" spans="1:5" x14ac:dyDescent="0.25">
      <c r="A34" s="4">
        <v>43194</v>
      </c>
      <c r="B34" s="1" t="str">
        <f>'LEVANTAMENTO POR REGIÃO'!C31</f>
        <v>LUANA</v>
      </c>
      <c r="C34" s="15">
        <f>'RELATORIO DE VENDAS'!B34+('RELATORIO DE VENDAS'!B34*'META MES SEGUINTE'!$D$1)</f>
        <v>22</v>
      </c>
      <c r="D34" s="48">
        <f>'LEVANTAMENTO POR REGIÃO'!E31+('LEVANTAMENTO POR REGIÃO'!E31*'META MES SEGUINTE'!$D$2)</f>
        <v>283.55</v>
      </c>
      <c r="E34" s="49">
        <f t="shared" si="0"/>
        <v>6238.1</v>
      </c>
    </row>
    <row r="35" spans="1:5" x14ac:dyDescent="0.25">
      <c r="A35" s="4">
        <v>43194</v>
      </c>
      <c r="B35" s="1" t="str">
        <f>'LEVANTAMENTO POR REGIÃO'!C32</f>
        <v>KEILA</v>
      </c>
      <c r="C35" s="15">
        <f>'RELATORIO DE VENDAS'!B35+('RELATORIO DE VENDAS'!B35*'META MES SEGUINTE'!$D$1)</f>
        <v>22</v>
      </c>
      <c r="D35" s="48">
        <f>'LEVANTAMENTO POR REGIÃO'!E32+('LEVANTAMENTO POR REGIÃO'!E32*'META MES SEGUINTE'!$D$2)</f>
        <v>212.93</v>
      </c>
      <c r="E35" s="49">
        <f t="shared" si="0"/>
        <v>4684.46</v>
      </c>
    </row>
    <row r="36" spans="1:5" x14ac:dyDescent="0.25">
      <c r="A36" s="9"/>
    </row>
  </sheetData>
  <mergeCells count="6">
    <mergeCell ref="F5:H6"/>
    <mergeCell ref="A2:C2"/>
    <mergeCell ref="A1:C1"/>
    <mergeCell ref="A4:E4"/>
    <mergeCell ref="F1:H2"/>
    <mergeCell ref="F3:H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TABELA DE COMISSOES</vt:lpstr>
      <vt:lpstr>LEVANTAMENTO POR REGIÃO</vt:lpstr>
      <vt:lpstr>RELATORIO DE VENDAS</vt:lpstr>
      <vt:lpstr>SITUAÇÃO FINAL</vt:lpstr>
      <vt:lpstr>META MES SEGUINTE</vt:lpstr>
      <vt:lpstr>FUNCIONARIO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Campos</dc:creator>
  <cp:lastModifiedBy>aluno</cp:lastModifiedBy>
  <dcterms:created xsi:type="dcterms:W3CDTF">2018-04-03T00:57:22Z</dcterms:created>
  <dcterms:modified xsi:type="dcterms:W3CDTF">2024-09-25T14:32:07Z</dcterms:modified>
</cp:coreProperties>
</file>