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F8DB445C-E53E-4B65-AE3F-A0A2DC6F28C8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INDICE_CORRESP 1" sheetId="2" r:id="rId1"/>
    <sheet name="INDICE+CORRESP 2" sheetId="1" r:id="rId2"/>
    <sheet name="INDICE + CORRESP 3" sheetId="3" r:id="rId3"/>
    <sheet name="MEDICOS" sheetId="5" r:id="rId4"/>
    <sheet name="CONSULTAS" sheetId="4" r:id="rId5"/>
    <sheet name="INDICE + CORRESP 4" sheetId="6" r:id="rId6"/>
    <sheet name="CONTINUAÇAO INDICE + CORRESP 4" sheetId="7" r:id="rId7"/>
  </sheets>
  <externalReferences>
    <externalReference r:id="rId8"/>
  </externalReferences>
  <definedNames>
    <definedName name="DADOS">'INDICE + CORRESP 3'!$A$3:$E$33</definedName>
    <definedName name="DATAS">'INDICE + CORRESP 3'!$A$3:$A$33</definedName>
    <definedName name="MOEDAS">'INDICE + CORRESP 3'!$A$2:$E$2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F4" i="4"/>
  <c r="F5" i="4"/>
  <c r="F6" i="4"/>
  <c r="F7" i="4"/>
  <c r="F8" i="4"/>
  <c r="F9" i="4"/>
  <c r="F10" i="4"/>
  <c r="F11" i="4"/>
  <c r="F3" i="4"/>
  <c r="E3" i="4"/>
  <c r="E4" i="4"/>
  <c r="E5" i="4"/>
  <c r="E6" i="4"/>
  <c r="E7" i="4"/>
  <c r="E8" i="4"/>
  <c r="E9" i="4"/>
  <c r="E10" i="4"/>
  <c r="E11" i="4"/>
  <c r="F3" i="1"/>
  <c r="D4" i="4"/>
  <c r="D5" i="4"/>
  <c r="D6" i="4"/>
  <c r="D7" i="4"/>
  <c r="D8" i="4"/>
  <c r="D9" i="4"/>
  <c r="D10" i="4"/>
  <c r="D11" i="4"/>
  <c r="D3" i="4"/>
  <c r="H8" i="2"/>
  <c r="I3" i="3"/>
  <c r="F2" i="1"/>
</calcChain>
</file>

<file path=xl/sharedStrings.xml><?xml version="1.0" encoding="utf-8"?>
<sst xmlns="http://schemas.openxmlformats.org/spreadsheetml/2006/main" count="280" uniqueCount="203">
  <si>
    <t xml:space="preserve">CAPITAL </t>
  </si>
  <si>
    <t>POPULAÇAO</t>
  </si>
  <si>
    <t>JAPAO</t>
  </si>
  <si>
    <t>CANADA</t>
  </si>
  <si>
    <t>EUA</t>
  </si>
  <si>
    <t>BRASIL</t>
  </si>
  <si>
    <t>CHILE</t>
  </si>
  <si>
    <t>ARGENTINA</t>
  </si>
  <si>
    <t>FRANÇA</t>
  </si>
  <si>
    <t>ITALIA</t>
  </si>
  <si>
    <t>INGLATERRA</t>
  </si>
  <si>
    <t>COREIA SUL</t>
  </si>
  <si>
    <t>VENEZUELA</t>
  </si>
  <si>
    <t>TOQUIO</t>
  </si>
  <si>
    <t>MONTREAL</t>
  </si>
  <si>
    <t>WASHINTON</t>
  </si>
  <si>
    <t>BRASILIA</t>
  </si>
  <si>
    <t>SANTIAGO</t>
  </si>
  <si>
    <t>BUENOS AIRES</t>
  </si>
  <si>
    <t>PARIS</t>
  </si>
  <si>
    <t>LONDRES</t>
  </si>
  <si>
    <t>ROMA</t>
  </si>
  <si>
    <t>LIMA</t>
  </si>
  <si>
    <t>PERU</t>
  </si>
  <si>
    <t>CARACAS</t>
  </si>
  <si>
    <t>SEUL</t>
  </si>
  <si>
    <t>BANKOK</t>
  </si>
  <si>
    <t>TAILANDIA</t>
  </si>
  <si>
    <t>EGITO</t>
  </si>
  <si>
    <t>MEXICO</t>
  </si>
  <si>
    <t>CIDADE DO MEXICO</t>
  </si>
  <si>
    <t>CAIRO</t>
  </si>
  <si>
    <t>RUSSIA</t>
  </si>
  <si>
    <t>MOSCOU</t>
  </si>
  <si>
    <t>COLOMBIA</t>
  </si>
  <si>
    <t>BOGOTA</t>
  </si>
  <si>
    <t>GRECIA</t>
  </si>
  <si>
    <t>ATENAS</t>
  </si>
  <si>
    <t>PORTUGAL</t>
  </si>
  <si>
    <t>LISBOA</t>
  </si>
  <si>
    <t>ESPANHA</t>
  </si>
  <si>
    <t>MADRI</t>
  </si>
  <si>
    <t>EQUADOR</t>
  </si>
  <si>
    <t>QUITO</t>
  </si>
  <si>
    <t>URUGUAI</t>
  </si>
  <si>
    <t>MONTEVIDEU</t>
  </si>
  <si>
    <t>PARAGUAI</t>
  </si>
  <si>
    <t>ASSUNCAO</t>
  </si>
  <si>
    <t>ESCOCIA</t>
  </si>
  <si>
    <t>EDINBURGO</t>
  </si>
  <si>
    <t>PAÍS</t>
  </si>
  <si>
    <t>CAPITAL</t>
  </si>
  <si>
    <t>VENDAS</t>
  </si>
  <si>
    <t>SELECIONE</t>
  </si>
  <si>
    <t>VENDEDOR</t>
  </si>
  <si>
    <t>ANA</t>
  </si>
  <si>
    <t>PAULO</t>
  </si>
  <si>
    <t>ANO</t>
  </si>
  <si>
    <t>PEDRO</t>
  </si>
  <si>
    <t>RAFAEL</t>
  </si>
  <si>
    <t>QUANT VENDAS</t>
  </si>
  <si>
    <t>BIA</t>
  </si>
  <si>
    <t>CARLOS</t>
  </si>
  <si>
    <t>PROCURE NA MATRIZ INTEIRA; CORRESPONDENTE AO VENDEDOR E AO ANO; A QUANT DE VENDAS</t>
  </si>
  <si>
    <t>CAMBIO - MOEDAS</t>
  </si>
  <si>
    <t>ESCOLHA A MOEDA</t>
  </si>
  <si>
    <t>DOLAR</t>
  </si>
  <si>
    <t>DATA</t>
  </si>
  <si>
    <t>REAL</t>
  </si>
  <si>
    <t>DOLAR_CANADENSE</t>
  </si>
  <si>
    <t>EURO</t>
  </si>
  <si>
    <t>ESCOLHA A DATA</t>
  </si>
  <si>
    <t>RESULTADO</t>
  </si>
  <si>
    <t>AGENDA PACIENTES</t>
  </si>
  <si>
    <t>N</t>
  </si>
  <si>
    <t>PACIENTE</t>
  </si>
  <si>
    <t>ESPECIALIDADE</t>
  </si>
  <si>
    <t>MEDICO</t>
  </si>
  <si>
    <t>HORARIO</t>
  </si>
  <si>
    <t>DIA SEMANA</t>
  </si>
  <si>
    <t>DENTISTA</t>
  </si>
  <si>
    <t>VANIA</t>
  </si>
  <si>
    <t>IVO</t>
  </si>
  <si>
    <t>CLINICO GERAL</t>
  </si>
  <si>
    <t>IGOR</t>
  </si>
  <si>
    <t>LARINGOLOGISTA</t>
  </si>
  <si>
    <t>TAIS</t>
  </si>
  <si>
    <t>VICK</t>
  </si>
  <si>
    <t>RAFA</t>
  </si>
  <si>
    <t>TABELA DE ATENDIMENTO MEDICO - POSTO DE SAUDE</t>
  </si>
  <si>
    <t>DIA DE ATENDIMENTO</t>
  </si>
  <si>
    <t>DR CARLOS</t>
  </si>
  <si>
    <t>PEDIATRIA</t>
  </si>
  <si>
    <t>08h AS 16h</t>
  </si>
  <si>
    <t>segunda</t>
  </si>
  <si>
    <t>DR BETH</t>
  </si>
  <si>
    <t>CARDIOLOGIA</t>
  </si>
  <si>
    <t>08h as 17h</t>
  </si>
  <si>
    <t>terça</t>
  </si>
  <si>
    <t>DR JOSE</t>
  </si>
  <si>
    <t>ODONTOLOGIA</t>
  </si>
  <si>
    <t>09h as 18h</t>
  </si>
  <si>
    <t>DR NADIA</t>
  </si>
  <si>
    <t>OTORRINO</t>
  </si>
  <si>
    <t>09h as 17h30</t>
  </si>
  <si>
    <t>quarta</t>
  </si>
  <si>
    <t>DR EDUARDO</t>
  </si>
  <si>
    <t>08h as 18h</t>
  </si>
  <si>
    <t>DR FABIO</t>
  </si>
  <si>
    <t>GINECOLOGIA</t>
  </si>
  <si>
    <t>quinta</t>
  </si>
  <si>
    <t>DR TANIA</t>
  </si>
  <si>
    <t>DR BRUNO</t>
  </si>
  <si>
    <t>ORTOPEDIA</t>
  </si>
  <si>
    <t>DR BETO</t>
  </si>
  <si>
    <t>GASTRO</t>
  </si>
  <si>
    <t>DR FABRICIO</t>
  </si>
  <si>
    <t>FONO</t>
  </si>
  <si>
    <t>DR GABRIEL</t>
  </si>
  <si>
    <t>CIRURGIÃO</t>
  </si>
  <si>
    <t>sexta</t>
  </si>
  <si>
    <t>DR UMBERTO</t>
  </si>
  <si>
    <t>DR JOAO</t>
  </si>
  <si>
    <t>NUTRICIONISTA</t>
  </si>
  <si>
    <t>REUMATOLOGISTA</t>
  </si>
  <si>
    <t>DR CARLOS H</t>
  </si>
  <si>
    <t>DIGITE A CAPITAL DESEJADA E ENCONTRE O PAIS E A POPULAÇAO</t>
  </si>
  <si>
    <t>PARA FAZER A FUNÇÃO INDICE COM O CORRESP NOS DEVEREMOS SEGUIR OS SEGUITES PASSOS:</t>
  </si>
  <si>
    <t>1) ENTRAR COM A FUNÇÃO INDICE E DELIMITAR A MATRIZ QUE CONTEM OS VALORES A SEREM PESQUISADOS</t>
  </si>
  <si>
    <t>2) DENTRO DA FUNÇÃO INDICE, ENTRE COM A FUNÇÃO CORRESP E CLIQUE SOBRE O LOCAL ONDE SE OBTERA O DADO; NA SEQUENCIA SELECIONE A MATRIZ DE DADOS QUE CONTEM A LISTA CORRESPONDENTE AO DADO DESEJADO; E EM SEGUIDA 0 SE FOREM VALORES EXATOS; FAÇA QUANTOS CORREPS FOREM NECESSÁRIOS PARA OBTER A CONSULTA DESEJADA usando a mesma sequencia</t>
  </si>
  <si>
    <t>OBS: SEPAREM CADA FUNÇÃO E OS DADOS SELECIONADOS COM ";" E COLOQUE OS DADOS DE CADA FUNÇÃO ENTRE PARENTESES</t>
  </si>
  <si>
    <t>INICIE COM A FUNÇAO INDICE E SELECIONE TODA A TABELA; EM SGUINDA ABRA A FUNCÃO CORRESP E CLIQUE NA CELULA ONDE IRA DIGITAR O DADO PROCURADO; NA SEQUENCIA SELECIONE OS DADOS CORRESPONDENTES NA TABELA; COLOQUE 0 OU 1; ABRA OUTRO CORRESP E SIGA OS MESMOS PASSOS, OU SEJA, CLIQUE NA CELULA ONDE ESTA ESCRITO PAIS, POIS É O TITULO QUE VOCE DESEJA PROCURAR, E NA SEQUENCIA CLIQUE NOS TITULOS DA TABELA</t>
  </si>
  <si>
    <t>RENDA PER CAPITA</t>
  </si>
  <si>
    <t>MOEDA UTILIZADA</t>
  </si>
  <si>
    <t>AREA GEOGRÁFICA</t>
  </si>
  <si>
    <t>NOME PRESIDENTE</t>
  </si>
  <si>
    <t>CONSULTA</t>
  </si>
  <si>
    <t>IENE</t>
  </si>
  <si>
    <t>377.973 km²</t>
  </si>
  <si>
    <t>JOAO</t>
  </si>
  <si>
    <t>PAIS</t>
  </si>
  <si>
    <t>DOLAR CANADENSE</t>
  </si>
  <si>
    <t>9.985.000 km²</t>
  </si>
  <si>
    <t>RENDA</t>
  </si>
  <si>
    <t xml:space="preserve">DOLAR  </t>
  </si>
  <si>
    <t>9.834.000 km²</t>
  </si>
  <si>
    <t>TRUMP</t>
  </si>
  <si>
    <t>MOEDA</t>
  </si>
  <si>
    <t>8.511.000 km²</t>
  </si>
  <si>
    <t>BOLSONARIO</t>
  </si>
  <si>
    <t>AREA</t>
  </si>
  <si>
    <t>PESO CHILENO</t>
  </si>
  <si>
    <t>756.950 km²</t>
  </si>
  <si>
    <t>PRESIDENTE</t>
  </si>
  <si>
    <t>PESO ARGENTINO</t>
  </si>
  <si>
    <t>2.780.000 km²</t>
  </si>
  <si>
    <t>LUCAS</t>
  </si>
  <si>
    <t>643.801 km²</t>
  </si>
  <si>
    <t>MACRON</t>
  </si>
  <si>
    <t>301.338 km²</t>
  </si>
  <si>
    <t>GIANCARLO</t>
  </si>
  <si>
    <t>LIBRAS</t>
  </si>
  <si>
    <t>130.395 km²</t>
  </si>
  <si>
    <t>RAINHA</t>
  </si>
  <si>
    <t>BATE</t>
  </si>
  <si>
    <t>513.120 km²</t>
  </si>
  <si>
    <t>CLAUDIO</t>
  </si>
  <si>
    <t>WON SUN COREANO</t>
  </si>
  <si>
    <t>100.210 km²</t>
  </si>
  <si>
    <t>CASSIO</t>
  </si>
  <si>
    <t>NOVO SOL</t>
  </si>
  <si>
    <t>1.285.000 km²</t>
  </si>
  <si>
    <t>ROBERTO</t>
  </si>
  <si>
    <t>BOLIVAR</t>
  </si>
  <si>
    <t>916.445 km²</t>
  </si>
  <si>
    <t>JOSE</t>
  </si>
  <si>
    <t>LIBRA EGIPCIA</t>
  </si>
  <si>
    <t>1.010.000 km²</t>
  </si>
  <si>
    <t>RIAN</t>
  </si>
  <si>
    <t>PESO MEXICANO</t>
  </si>
  <si>
    <t>1.973.000 km²</t>
  </si>
  <si>
    <t>RUAN</t>
  </si>
  <si>
    <t>RUBLO RUSSO</t>
  </si>
  <si>
    <t>17.100.000 km²</t>
  </si>
  <si>
    <t>VLADOVISK</t>
  </si>
  <si>
    <t>PESO COLOMBIANO</t>
  </si>
  <si>
    <t>1.142.000 km²</t>
  </si>
  <si>
    <t>JUAN</t>
  </si>
  <si>
    <t>131.957 km²</t>
  </si>
  <si>
    <t>AFRODITE</t>
  </si>
  <si>
    <t>92.212 km²</t>
  </si>
  <si>
    <t>505.990 km²</t>
  </si>
  <si>
    <t>LUIZ</t>
  </si>
  <si>
    <t>PESO URUGUAIO</t>
  </si>
  <si>
    <t>176.215 km²</t>
  </si>
  <si>
    <t>GUARANI</t>
  </si>
  <si>
    <t>406.752 km²</t>
  </si>
  <si>
    <t>FRAN</t>
  </si>
  <si>
    <t>LIBRA ESTERLINA</t>
  </si>
  <si>
    <t>80.077 km²</t>
  </si>
  <si>
    <t>JAMES</t>
  </si>
  <si>
    <t>RITA</t>
  </si>
  <si>
    <t>JOANA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</si>
</sst>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5" fontId="0" fillId="0" borderId="1" xfId="0" applyNumberFormat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2" fillId="8" borderId="1" xfId="0" applyFont="1" applyFill="1" applyBorder="1"/>
    <xf numFmtId="43" fontId="0" fillId="0" borderId="1" xfId="1" applyFont="1" applyBorder="1"/>
    <xf numFmtId="0" fontId="4" fillId="0" borderId="1" xfId="0" applyFont="1" applyBorder="1"/>
    <xf numFmtId="0" fontId="0" fillId="0" borderId="4" xfId="0" applyBorder="1"/>
    <xf numFmtId="0" fontId="6" fillId="0" borderId="1" xfId="0" applyFont="1" applyBorder="1"/>
    <xf numFmtId="0" fontId="2" fillId="3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5" borderId="1" xfId="1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-Patricia\fatec\Exercicios\Excel\EXERCICOS%20FUN&#199;AO%20E%20COM%20SE%20-%20OU%20-CORRESP%20-%20INDICE%20E%20PROC%20-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AO INDICE"/>
      <sheetName val="FUNCAO CORRESP"/>
      <sheetName val="MEDICO"/>
      <sheetName val="CONSULTA ATENDIMENTO MEDICO"/>
      <sheetName val="INDICE"/>
      <sheetName val="CAMBIO - CORRESP"/>
      <sheetName val="FUNCAO PROC V"/>
      <sheetName val="EX PROC V - PRODUTOS"/>
      <sheetName val="CONSULTA PRODUTOS"/>
      <sheetName val="PLANIHA CADASTRO PROCV"/>
      <sheetName val="CONSULTA CADATRO"/>
      <sheetName val="PROC H"/>
      <sheetName val="EX PROC H"/>
      <sheetName val="EX PROCV E PROCH"/>
      <sheetName val="PROC V"/>
      <sheetName val="TESTE DO EU E OU"/>
      <sheetName val="FUNÇAO E"/>
      <sheetName val="EX E"/>
      <sheetName val="EX2 - E"/>
      <sheetName val="EX 3FUNÇAO E"/>
      <sheetName val="EX4 FUNÇAO ou"/>
      <sheetName val="EX E E OU"/>
      <sheetName val="EX -FUNÇAO OU"/>
      <sheetName val="EX2 OU"/>
      <sheetName val="Planilha2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95" zoomScaleNormal="95" workbookViewId="0">
      <selection activeCell="H8" sqref="H8:I8"/>
    </sheetView>
  </sheetViews>
  <sheetFormatPr defaultRowHeight="15" x14ac:dyDescent="0.25"/>
  <cols>
    <col min="1" max="1" width="10.85546875" customWidth="1"/>
    <col min="7" max="7" width="3.85546875" customWidth="1"/>
    <col min="8" max="8" width="13.140625" customWidth="1"/>
  </cols>
  <sheetData>
    <row r="1" spans="1:10" x14ac:dyDescent="0.25">
      <c r="A1" s="22" t="s">
        <v>52</v>
      </c>
      <c r="B1" s="22"/>
      <c r="C1" s="22"/>
      <c r="D1" s="22"/>
      <c r="E1" s="22"/>
      <c r="F1" s="22"/>
      <c r="H1" s="23" t="s">
        <v>53</v>
      </c>
      <c r="I1" s="23"/>
    </row>
    <row r="2" spans="1:10" x14ac:dyDescent="0.25">
      <c r="A2" s="15" t="s">
        <v>54</v>
      </c>
      <c r="B2" s="15">
        <v>2013</v>
      </c>
      <c r="C2" s="15">
        <v>2014</v>
      </c>
      <c r="D2" s="15">
        <v>2015</v>
      </c>
      <c r="E2" s="15">
        <v>2016</v>
      </c>
      <c r="F2" s="15">
        <v>2017</v>
      </c>
      <c r="H2" s="19" t="s">
        <v>54</v>
      </c>
      <c r="I2" s="1" t="s">
        <v>175</v>
      </c>
    </row>
    <row r="3" spans="1:10" x14ac:dyDescent="0.25">
      <c r="A3" s="16" t="s">
        <v>201</v>
      </c>
      <c r="B3" s="17">
        <v>34000</v>
      </c>
      <c r="C3" s="17">
        <v>34000</v>
      </c>
      <c r="D3" s="17">
        <v>45690</v>
      </c>
      <c r="E3" s="17">
        <v>345890</v>
      </c>
      <c r="F3" s="17">
        <v>21345</v>
      </c>
      <c r="H3" s="19" t="s">
        <v>57</v>
      </c>
      <c r="I3" s="1">
        <v>2016</v>
      </c>
    </row>
    <row r="4" spans="1:10" x14ac:dyDescent="0.25">
      <c r="A4" s="16" t="s">
        <v>55</v>
      </c>
      <c r="B4" s="17">
        <v>34000</v>
      </c>
      <c r="C4" s="17">
        <v>45900</v>
      </c>
      <c r="D4" s="17">
        <v>34560</v>
      </c>
      <c r="E4" s="17">
        <v>43234</v>
      </c>
      <c r="F4" s="17">
        <v>54367</v>
      </c>
    </row>
    <row r="5" spans="1:10" x14ac:dyDescent="0.25">
      <c r="A5" s="16" t="s">
        <v>58</v>
      </c>
      <c r="B5" s="17">
        <v>23400</v>
      </c>
      <c r="C5" s="17">
        <v>34000</v>
      </c>
      <c r="D5" s="17">
        <v>9876</v>
      </c>
      <c r="E5" s="17">
        <v>65432</v>
      </c>
      <c r="F5" s="17">
        <v>98765</v>
      </c>
    </row>
    <row r="6" spans="1:10" x14ac:dyDescent="0.25">
      <c r="A6" s="16" t="s">
        <v>59</v>
      </c>
      <c r="B6" s="18">
        <v>45800</v>
      </c>
      <c r="C6" s="17">
        <v>56800</v>
      </c>
      <c r="D6" s="17">
        <v>56789</v>
      </c>
      <c r="E6" s="17">
        <v>67899</v>
      </c>
      <c r="F6" s="17">
        <v>34567</v>
      </c>
    </row>
    <row r="7" spans="1:10" x14ac:dyDescent="0.25">
      <c r="A7" s="16" t="s">
        <v>175</v>
      </c>
      <c r="B7" s="17">
        <v>56900</v>
      </c>
      <c r="C7" s="17">
        <v>12340</v>
      </c>
      <c r="D7" s="17">
        <v>45678</v>
      </c>
      <c r="E7" s="17">
        <v>43212</v>
      </c>
      <c r="F7" s="17">
        <v>45566</v>
      </c>
      <c r="H7" s="23" t="s">
        <v>60</v>
      </c>
      <c r="I7" s="23"/>
    </row>
    <row r="8" spans="1:10" x14ac:dyDescent="0.25">
      <c r="A8" s="16" t="s">
        <v>61</v>
      </c>
      <c r="B8" s="17">
        <v>12388</v>
      </c>
      <c r="C8" s="17">
        <v>8990</v>
      </c>
      <c r="D8" s="17">
        <v>34567</v>
      </c>
      <c r="E8" s="17">
        <v>65432</v>
      </c>
      <c r="F8" s="17">
        <v>34566</v>
      </c>
      <c r="H8" s="24">
        <f>INDEX(B3:F9,MATCH(I2,A3:A9,0),MATCH(I3,B2:F2,0))</f>
        <v>43212</v>
      </c>
      <c r="I8" s="24"/>
    </row>
    <row r="9" spans="1:10" x14ac:dyDescent="0.25">
      <c r="A9" s="16" t="s">
        <v>62</v>
      </c>
      <c r="B9" s="17">
        <v>34567</v>
      </c>
      <c r="C9" s="17">
        <v>6789</v>
      </c>
      <c r="D9" s="17">
        <v>23456</v>
      </c>
      <c r="E9" s="17">
        <v>78997</v>
      </c>
      <c r="F9" s="17">
        <v>23444</v>
      </c>
      <c r="H9" t="s">
        <v>63</v>
      </c>
    </row>
    <row r="12" spans="1:10" ht="15.75" x14ac:dyDescent="0.25">
      <c r="A12" s="25" t="s">
        <v>127</v>
      </c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s="9" t="s">
        <v>128</v>
      </c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20" t="s">
        <v>129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5">
      <c r="A20" s="9" t="s">
        <v>130</v>
      </c>
      <c r="B20" s="9"/>
      <c r="C20" s="9"/>
      <c r="D20" s="9"/>
      <c r="E20" s="9"/>
      <c r="F20" s="9"/>
      <c r="G20" s="9"/>
      <c r="H20" s="9"/>
      <c r="I20" s="9"/>
      <c r="J20" s="9"/>
    </row>
  </sheetData>
  <mergeCells count="6">
    <mergeCell ref="A14:J19"/>
    <mergeCell ref="A1:F1"/>
    <mergeCell ref="H1:I1"/>
    <mergeCell ref="H7:I7"/>
    <mergeCell ref="H8:I8"/>
    <mergeCell ref="A12:J12"/>
  </mergeCells>
  <dataValidations count="2">
    <dataValidation type="list" allowBlank="1" showInputMessage="1" showErrorMessage="1" sqref="I2" xr:uid="{8B52D6F9-251D-4B7B-A464-E1A8F39B77F2}">
      <formula1>$A$3:$A$9</formula1>
    </dataValidation>
    <dataValidation type="list" allowBlank="1" showInputMessage="1" showErrorMessage="1" sqref="I3" xr:uid="{6039895A-7A34-486F-81CB-E91E5C6D048D}">
      <formula1>$B$2:$F$2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132" zoomScaleNormal="132" workbookViewId="0">
      <selection activeCell="F3" sqref="F3"/>
    </sheetView>
  </sheetViews>
  <sheetFormatPr defaultRowHeight="15" x14ac:dyDescent="0.25"/>
  <cols>
    <col min="1" max="1" width="11.42578125" customWidth="1"/>
    <col min="2" max="2" width="19.28515625" customWidth="1"/>
    <col min="3" max="3" width="17.5703125" customWidth="1"/>
    <col min="4" max="4" width="6.28515625" customWidth="1"/>
    <col min="5" max="5" width="16.5703125" customWidth="1"/>
    <col min="6" max="6" width="15.140625" customWidth="1"/>
    <col min="8" max="8" width="23" customWidth="1"/>
    <col min="9" max="9" width="10.7109375" customWidth="1"/>
  </cols>
  <sheetData>
    <row r="1" spans="1:8" x14ac:dyDescent="0.25">
      <c r="A1" s="3" t="s">
        <v>50</v>
      </c>
      <c r="B1" s="3" t="s">
        <v>0</v>
      </c>
      <c r="C1" s="3" t="s">
        <v>1</v>
      </c>
      <c r="D1" s="7"/>
      <c r="E1" s="8" t="s">
        <v>51</v>
      </c>
      <c r="F1" s="1" t="s">
        <v>13</v>
      </c>
    </row>
    <row r="2" spans="1:8" x14ac:dyDescent="0.25">
      <c r="A2" s="1" t="s">
        <v>2</v>
      </c>
      <c r="B2" s="1" t="s">
        <v>13</v>
      </c>
      <c r="C2" s="2">
        <v>127000000</v>
      </c>
      <c r="D2" s="7"/>
      <c r="E2" s="8" t="s">
        <v>50</v>
      </c>
      <c r="F2" s="1" t="str">
        <f>INDEX(A:C,MATCH(F1,B:B,0),MATCH(E2,A1:C1,0))</f>
        <v>JAPAO</v>
      </c>
    </row>
    <row r="3" spans="1:8" x14ac:dyDescent="0.25">
      <c r="A3" s="1" t="s">
        <v>3</v>
      </c>
      <c r="B3" s="1" t="s">
        <v>14</v>
      </c>
      <c r="C3" s="2">
        <v>36290000</v>
      </c>
      <c r="D3" s="7"/>
      <c r="E3" s="8" t="s">
        <v>1</v>
      </c>
      <c r="F3" s="2">
        <f>INDEX(C:C,MATCH(F2,A:A,0))</f>
        <v>127000000</v>
      </c>
    </row>
    <row r="4" spans="1:8" x14ac:dyDescent="0.25">
      <c r="A4" s="1" t="s">
        <v>4</v>
      </c>
      <c r="B4" s="1" t="s">
        <v>15</v>
      </c>
      <c r="C4" s="2">
        <v>325000000</v>
      </c>
      <c r="D4" s="7"/>
      <c r="E4" s="7"/>
    </row>
    <row r="5" spans="1:8" x14ac:dyDescent="0.25">
      <c r="A5" s="1" t="s">
        <v>5</v>
      </c>
      <c r="B5" s="1" t="s">
        <v>16</v>
      </c>
      <c r="C5" s="2">
        <v>207000000</v>
      </c>
      <c r="D5" s="7"/>
      <c r="E5" s="7" t="s">
        <v>126</v>
      </c>
    </row>
    <row r="6" spans="1:8" x14ac:dyDescent="0.25">
      <c r="A6" s="1" t="s">
        <v>6</v>
      </c>
      <c r="B6" s="1" t="s">
        <v>17</v>
      </c>
      <c r="C6" s="2">
        <v>17910000</v>
      </c>
    </row>
    <row r="7" spans="1:8" x14ac:dyDescent="0.25">
      <c r="A7" s="1" t="s">
        <v>7</v>
      </c>
      <c r="B7" s="1" t="s">
        <v>18</v>
      </c>
      <c r="C7" s="2">
        <v>42980000</v>
      </c>
    </row>
    <row r="8" spans="1:8" x14ac:dyDescent="0.25">
      <c r="A8" s="1" t="s">
        <v>8</v>
      </c>
      <c r="B8" s="1" t="s">
        <v>19</v>
      </c>
      <c r="C8" s="2">
        <v>66900000</v>
      </c>
      <c r="E8" s="26" t="s">
        <v>131</v>
      </c>
      <c r="F8" s="27"/>
      <c r="G8" s="27"/>
      <c r="H8" s="27"/>
    </row>
    <row r="9" spans="1:8" x14ac:dyDescent="0.25">
      <c r="A9" s="1" t="s">
        <v>9</v>
      </c>
      <c r="B9" s="1" t="s">
        <v>21</v>
      </c>
      <c r="C9" s="2">
        <v>60600000</v>
      </c>
      <c r="E9" s="27"/>
      <c r="F9" s="27"/>
      <c r="G9" s="27"/>
      <c r="H9" s="27"/>
    </row>
    <row r="10" spans="1:8" x14ac:dyDescent="0.25">
      <c r="A10" s="1" t="s">
        <v>10</v>
      </c>
      <c r="B10" s="1" t="s">
        <v>20</v>
      </c>
      <c r="C10" s="2">
        <v>53010000</v>
      </c>
      <c r="E10" s="27"/>
      <c r="F10" s="27"/>
      <c r="G10" s="27"/>
      <c r="H10" s="27"/>
    </row>
    <row r="11" spans="1:8" x14ac:dyDescent="0.25">
      <c r="A11" s="1" t="s">
        <v>27</v>
      </c>
      <c r="B11" s="1" t="s">
        <v>26</v>
      </c>
      <c r="C11" s="2">
        <v>68860000</v>
      </c>
      <c r="E11" s="27"/>
      <c r="F11" s="27"/>
      <c r="G11" s="27"/>
      <c r="H11" s="27"/>
    </row>
    <row r="12" spans="1:8" x14ac:dyDescent="0.25">
      <c r="A12" s="1" t="s">
        <v>11</v>
      </c>
      <c r="B12" s="1" t="s">
        <v>25</v>
      </c>
      <c r="C12" s="2">
        <v>51250000</v>
      </c>
      <c r="E12" s="27"/>
      <c r="F12" s="27"/>
      <c r="G12" s="27"/>
      <c r="H12" s="27"/>
    </row>
    <row r="13" spans="1:8" x14ac:dyDescent="0.25">
      <c r="A13" s="1" t="s">
        <v>23</v>
      </c>
      <c r="B13" s="1" t="s">
        <v>22</v>
      </c>
      <c r="C13" s="2">
        <v>31770000</v>
      </c>
      <c r="E13" s="27"/>
      <c r="F13" s="27"/>
      <c r="G13" s="27"/>
      <c r="H13" s="27"/>
    </row>
    <row r="14" spans="1:8" x14ac:dyDescent="0.25">
      <c r="A14" s="1" t="s">
        <v>12</v>
      </c>
      <c r="B14" s="1" t="s">
        <v>24</v>
      </c>
      <c r="C14" s="2">
        <v>31570000</v>
      </c>
      <c r="E14" s="27"/>
      <c r="F14" s="27"/>
      <c r="G14" s="27"/>
      <c r="H14" s="27"/>
    </row>
    <row r="15" spans="1:8" x14ac:dyDescent="0.25">
      <c r="A15" s="1" t="s">
        <v>28</v>
      </c>
      <c r="B15" s="1" t="s">
        <v>31</v>
      </c>
      <c r="C15" s="2">
        <v>95690000</v>
      </c>
    </row>
    <row r="16" spans="1:8" x14ac:dyDescent="0.25">
      <c r="A16" s="1" t="s">
        <v>29</v>
      </c>
      <c r="B16" s="1" t="s">
        <v>30</v>
      </c>
      <c r="C16" s="2">
        <v>127500000</v>
      </c>
    </row>
    <row r="17" spans="1:3" x14ac:dyDescent="0.25">
      <c r="A17" s="1" t="s">
        <v>32</v>
      </c>
      <c r="B17" s="1" t="s">
        <v>33</v>
      </c>
      <c r="C17" s="2">
        <v>144300000</v>
      </c>
    </row>
    <row r="18" spans="1:3" x14ac:dyDescent="0.25">
      <c r="A18" s="1" t="s">
        <v>34</v>
      </c>
      <c r="B18" s="1" t="s">
        <v>35</v>
      </c>
      <c r="C18" s="2">
        <v>48650000</v>
      </c>
    </row>
    <row r="19" spans="1:3" x14ac:dyDescent="0.25">
      <c r="A19" s="1" t="s">
        <v>36</v>
      </c>
      <c r="B19" s="1" t="s">
        <v>37</v>
      </c>
      <c r="C19" s="2">
        <v>10750000</v>
      </c>
    </row>
    <row r="20" spans="1:3" x14ac:dyDescent="0.25">
      <c r="A20" s="1" t="s">
        <v>38</v>
      </c>
      <c r="B20" s="1" t="s">
        <v>39</v>
      </c>
      <c r="C20" s="2">
        <v>10320000</v>
      </c>
    </row>
    <row r="21" spans="1:3" x14ac:dyDescent="0.25">
      <c r="A21" s="1" t="s">
        <v>40</v>
      </c>
      <c r="B21" s="1" t="s">
        <v>41</v>
      </c>
      <c r="C21" s="2">
        <v>46550000</v>
      </c>
    </row>
    <row r="22" spans="1:3" x14ac:dyDescent="0.25">
      <c r="A22" s="1" t="s">
        <v>42</v>
      </c>
      <c r="B22" s="1" t="s">
        <v>43</v>
      </c>
      <c r="C22" s="2">
        <v>16390000</v>
      </c>
    </row>
    <row r="23" spans="1:3" x14ac:dyDescent="0.25">
      <c r="A23" s="1" t="s">
        <v>44</v>
      </c>
      <c r="B23" s="1" t="s">
        <v>45</v>
      </c>
      <c r="C23" s="2">
        <v>3444000</v>
      </c>
    </row>
    <row r="24" spans="1:3" x14ac:dyDescent="0.25">
      <c r="A24" s="1" t="s">
        <v>46</v>
      </c>
      <c r="B24" s="1" t="s">
        <v>47</v>
      </c>
      <c r="C24" s="2">
        <v>6730000</v>
      </c>
    </row>
    <row r="25" spans="1:3" x14ac:dyDescent="0.25">
      <c r="A25" s="1" t="s">
        <v>48</v>
      </c>
      <c r="B25" s="1" t="s">
        <v>49</v>
      </c>
      <c r="C25" s="2">
        <v>5225000</v>
      </c>
    </row>
  </sheetData>
  <mergeCells count="1">
    <mergeCell ref="E8:H14"/>
  </mergeCells>
  <dataValidations count="1">
    <dataValidation type="list" allowBlank="1" showInputMessage="1" showErrorMessage="1" sqref="F1" xr:uid="{F6F17B97-D5D2-4E08-AE5B-C6E941139EB8}">
      <formula1>$B$2:$B$25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zoomScale="110" zoomScaleNormal="110" workbookViewId="0">
      <selection activeCell="I3" sqref="I3"/>
    </sheetView>
  </sheetViews>
  <sheetFormatPr defaultRowHeight="15" x14ac:dyDescent="0.25"/>
  <cols>
    <col min="1" max="1" width="20.28515625" customWidth="1"/>
    <col min="4" max="4" width="18.140625" customWidth="1"/>
    <col min="9" max="9" width="17.85546875" customWidth="1"/>
  </cols>
  <sheetData>
    <row r="1" spans="1:9" x14ac:dyDescent="0.25">
      <c r="A1" s="28" t="s">
        <v>64</v>
      </c>
      <c r="B1" s="28"/>
      <c r="C1" s="28"/>
      <c r="D1" s="28"/>
      <c r="E1" s="28"/>
      <c r="G1" s="23" t="s">
        <v>65</v>
      </c>
      <c r="H1" s="23"/>
      <c r="I1" s="1" t="s">
        <v>70</v>
      </c>
    </row>
    <row r="2" spans="1:9" x14ac:dyDescent="0.25">
      <c r="A2" s="4" t="s">
        <v>67</v>
      </c>
      <c r="B2" s="4" t="s">
        <v>68</v>
      </c>
      <c r="C2" s="4" t="s">
        <v>66</v>
      </c>
      <c r="D2" s="4" t="s">
        <v>69</v>
      </c>
      <c r="E2" s="4" t="s">
        <v>70</v>
      </c>
      <c r="G2" s="23" t="s">
        <v>71</v>
      </c>
      <c r="H2" s="23"/>
      <c r="I2" s="5">
        <v>43221</v>
      </c>
    </row>
    <row r="3" spans="1:9" x14ac:dyDescent="0.25">
      <c r="A3" s="5">
        <v>43221</v>
      </c>
      <c r="B3" s="6">
        <v>1</v>
      </c>
      <c r="C3" s="1">
        <v>3.56</v>
      </c>
      <c r="D3" s="1">
        <v>2.76</v>
      </c>
      <c r="E3" s="1">
        <v>4.1900000000000004</v>
      </c>
      <c r="G3" s="23" t="s">
        <v>72</v>
      </c>
      <c r="H3" s="23"/>
      <c r="I3" s="1">
        <f>INDEX(B3:E33, MATCH(I2,A3:A33,0), MATCH(I1,B2:E2,0))</f>
        <v>4.1900000000000004</v>
      </c>
    </row>
    <row r="4" spans="1:9" x14ac:dyDescent="0.25">
      <c r="A4" s="5">
        <v>43222</v>
      </c>
      <c r="B4" s="6">
        <v>1</v>
      </c>
      <c r="C4" s="1">
        <v>3.45</v>
      </c>
      <c r="D4" s="1">
        <v>2.75</v>
      </c>
      <c r="E4" s="1">
        <v>4.22</v>
      </c>
    </row>
    <row r="5" spans="1:9" x14ac:dyDescent="0.25">
      <c r="A5" s="5">
        <v>43223</v>
      </c>
      <c r="B5" s="6">
        <v>1</v>
      </c>
      <c r="C5" s="1">
        <v>3.55</v>
      </c>
      <c r="D5" s="1">
        <v>2.75</v>
      </c>
      <c r="E5" s="1">
        <v>4.2300000000000004</v>
      </c>
    </row>
    <row r="6" spans="1:9" x14ac:dyDescent="0.25">
      <c r="A6" s="5">
        <v>43224</v>
      </c>
      <c r="B6" s="6">
        <v>1</v>
      </c>
      <c r="C6" s="1">
        <v>3.54</v>
      </c>
      <c r="D6" s="1">
        <v>2.66</v>
      </c>
      <c r="E6" s="1">
        <v>4.0999999999999996</v>
      </c>
    </row>
    <row r="7" spans="1:9" x14ac:dyDescent="0.25">
      <c r="A7" s="5">
        <v>43225</v>
      </c>
      <c r="B7" s="6">
        <v>1</v>
      </c>
      <c r="C7" s="1">
        <v>3.53</v>
      </c>
      <c r="D7" s="1">
        <v>2.78</v>
      </c>
      <c r="E7" s="1">
        <v>4.22</v>
      </c>
    </row>
    <row r="8" spans="1:9" x14ac:dyDescent="0.25">
      <c r="A8" s="5">
        <v>43226</v>
      </c>
      <c r="B8" s="6">
        <v>1</v>
      </c>
      <c r="C8" s="1">
        <v>3.44</v>
      </c>
      <c r="D8" s="1">
        <v>2.76</v>
      </c>
      <c r="E8" s="1">
        <v>4.2</v>
      </c>
    </row>
    <row r="9" spans="1:9" x14ac:dyDescent="0.25">
      <c r="A9" s="5">
        <v>43227</v>
      </c>
      <c r="B9" s="6">
        <v>1</v>
      </c>
      <c r="C9" s="1">
        <v>3.45</v>
      </c>
      <c r="D9" s="1">
        <v>2.7</v>
      </c>
      <c r="E9" s="1">
        <v>4.18</v>
      </c>
    </row>
    <row r="10" spans="1:9" x14ac:dyDescent="0.25">
      <c r="A10" s="5">
        <v>43228</v>
      </c>
      <c r="B10" s="6">
        <v>1</v>
      </c>
      <c r="C10" s="1">
        <v>3.29</v>
      </c>
      <c r="D10" s="1">
        <v>2.87</v>
      </c>
      <c r="E10" s="1">
        <v>4.2</v>
      </c>
    </row>
    <row r="11" spans="1:9" x14ac:dyDescent="0.25">
      <c r="A11" s="5">
        <v>43229</v>
      </c>
      <c r="B11" s="6">
        <v>1</v>
      </c>
      <c r="C11" s="1">
        <v>3.31</v>
      </c>
      <c r="D11" s="1">
        <v>2.77</v>
      </c>
      <c r="E11" s="1">
        <v>4.12</v>
      </c>
    </row>
    <row r="12" spans="1:9" x14ac:dyDescent="0.25">
      <c r="A12" s="5">
        <v>43230</v>
      </c>
      <c r="B12" s="6">
        <v>1</v>
      </c>
      <c r="C12" s="1">
        <v>3.3</v>
      </c>
      <c r="D12" s="1">
        <v>2.71</v>
      </c>
      <c r="E12" s="1">
        <v>4.21</v>
      </c>
    </row>
    <row r="13" spans="1:9" x14ac:dyDescent="0.25">
      <c r="A13" s="5">
        <v>43231</v>
      </c>
      <c r="B13" s="6">
        <v>1</v>
      </c>
      <c r="C13" s="1">
        <v>3.56</v>
      </c>
      <c r="D13" s="1">
        <v>2.76</v>
      </c>
      <c r="E13" s="1">
        <v>4.1900000000000004</v>
      </c>
    </row>
    <row r="14" spans="1:9" x14ac:dyDescent="0.25">
      <c r="A14" s="5">
        <v>43232</v>
      </c>
      <c r="B14" s="6">
        <v>1</v>
      </c>
      <c r="C14" s="1">
        <v>3.45</v>
      </c>
      <c r="D14" s="1">
        <v>2.75</v>
      </c>
      <c r="E14" s="1">
        <v>4.22</v>
      </c>
    </row>
    <row r="15" spans="1:9" x14ac:dyDescent="0.25">
      <c r="A15" s="5">
        <v>43233</v>
      </c>
      <c r="B15" s="6">
        <v>1</v>
      </c>
      <c r="C15" s="1">
        <v>3.55</v>
      </c>
      <c r="D15" s="1">
        <v>2.75</v>
      </c>
      <c r="E15" s="1">
        <v>4.2300000000000004</v>
      </c>
    </row>
    <row r="16" spans="1:9" x14ac:dyDescent="0.25">
      <c r="A16" s="5">
        <v>43234</v>
      </c>
      <c r="B16" s="6">
        <v>1</v>
      </c>
      <c r="C16" s="1">
        <v>3.54</v>
      </c>
      <c r="D16" s="1">
        <v>2.66</v>
      </c>
      <c r="E16" s="1">
        <v>4.0999999999999996</v>
      </c>
    </row>
    <row r="17" spans="1:5" x14ac:dyDescent="0.25">
      <c r="A17" s="5">
        <v>43235</v>
      </c>
      <c r="B17" s="6">
        <v>1</v>
      </c>
      <c r="C17" s="1">
        <v>3.53</v>
      </c>
      <c r="D17" s="1">
        <v>2.78</v>
      </c>
      <c r="E17" s="1">
        <v>4.22</v>
      </c>
    </row>
    <row r="18" spans="1:5" x14ac:dyDescent="0.25">
      <c r="A18" s="5">
        <v>43236</v>
      </c>
      <c r="B18" s="6">
        <v>1</v>
      </c>
      <c r="C18" s="1">
        <v>3.44</v>
      </c>
      <c r="D18" s="1">
        <v>2.76</v>
      </c>
      <c r="E18" s="1">
        <v>4.2</v>
      </c>
    </row>
    <row r="19" spans="1:5" x14ac:dyDescent="0.25">
      <c r="A19" s="5">
        <v>43237</v>
      </c>
      <c r="B19" s="6">
        <v>1</v>
      </c>
      <c r="C19" s="1">
        <v>3.45</v>
      </c>
      <c r="D19" s="1">
        <v>2.7</v>
      </c>
      <c r="E19" s="1">
        <v>4.18</v>
      </c>
    </row>
    <row r="20" spans="1:5" x14ac:dyDescent="0.25">
      <c r="A20" s="5">
        <v>43238</v>
      </c>
      <c r="B20" s="6">
        <v>1</v>
      </c>
      <c r="C20" s="1">
        <v>3.29</v>
      </c>
      <c r="D20" s="1">
        <v>2.87</v>
      </c>
      <c r="E20" s="1">
        <v>4.2</v>
      </c>
    </row>
    <row r="21" spans="1:5" x14ac:dyDescent="0.25">
      <c r="A21" s="5">
        <v>43239</v>
      </c>
      <c r="B21" s="6">
        <v>1</v>
      </c>
      <c r="C21" s="1">
        <v>3.31</v>
      </c>
      <c r="D21" s="1">
        <v>2.77</v>
      </c>
      <c r="E21" s="1">
        <v>4.12</v>
      </c>
    </row>
    <row r="22" spans="1:5" x14ac:dyDescent="0.25">
      <c r="A22" s="5">
        <v>43240</v>
      </c>
      <c r="B22" s="6">
        <v>1</v>
      </c>
      <c r="C22" s="1">
        <v>3.3</v>
      </c>
      <c r="D22" s="1">
        <v>2.71</v>
      </c>
      <c r="E22" s="1">
        <v>4.21</v>
      </c>
    </row>
    <row r="23" spans="1:5" x14ac:dyDescent="0.25">
      <c r="A23" s="5">
        <v>43241</v>
      </c>
      <c r="B23" s="6">
        <v>1</v>
      </c>
      <c r="C23" s="1">
        <v>3.56</v>
      </c>
      <c r="D23" s="1">
        <v>2.76</v>
      </c>
      <c r="E23" s="1">
        <v>4.1900000000000004</v>
      </c>
    </row>
    <row r="24" spans="1:5" x14ac:dyDescent="0.25">
      <c r="A24" s="5">
        <v>43242</v>
      </c>
      <c r="B24" s="6">
        <v>1</v>
      </c>
      <c r="C24" s="1">
        <v>3.45</v>
      </c>
      <c r="D24" s="1">
        <v>2.75</v>
      </c>
      <c r="E24" s="1">
        <v>4.22</v>
      </c>
    </row>
    <row r="25" spans="1:5" x14ac:dyDescent="0.25">
      <c r="A25" s="5">
        <v>43243</v>
      </c>
      <c r="B25" s="6">
        <v>1</v>
      </c>
      <c r="C25" s="1">
        <v>3.55</v>
      </c>
      <c r="D25" s="1">
        <v>2.75</v>
      </c>
      <c r="E25" s="1">
        <v>4.2300000000000004</v>
      </c>
    </row>
    <row r="26" spans="1:5" x14ac:dyDescent="0.25">
      <c r="A26" s="5">
        <v>43244</v>
      </c>
      <c r="B26" s="6">
        <v>1</v>
      </c>
      <c r="C26" s="1">
        <v>3.54</v>
      </c>
      <c r="D26" s="1">
        <v>2.66</v>
      </c>
      <c r="E26" s="1">
        <v>4.0999999999999996</v>
      </c>
    </row>
    <row r="27" spans="1:5" x14ac:dyDescent="0.25">
      <c r="A27" s="5">
        <v>43245</v>
      </c>
      <c r="B27" s="6">
        <v>1</v>
      </c>
      <c r="C27" s="1">
        <v>3.53</v>
      </c>
      <c r="D27" s="1">
        <v>2.78</v>
      </c>
      <c r="E27" s="1">
        <v>4.22</v>
      </c>
    </row>
    <row r="28" spans="1:5" x14ac:dyDescent="0.25">
      <c r="A28" s="5">
        <v>43246</v>
      </c>
      <c r="B28" s="6">
        <v>1</v>
      </c>
      <c r="C28" s="1">
        <v>3.44</v>
      </c>
      <c r="D28" s="1">
        <v>2.76</v>
      </c>
      <c r="E28" s="1">
        <v>4.2</v>
      </c>
    </row>
    <row r="29" spans="1:5" x14ac:dyDescent="0.25">
      <c r="A29" s="5">
        <v>43247</v>
      </c>
      <c r="B29" s="6">
        <v>1</v>
      </c>
      <c r="C29" s="1">
        <v>3.45</v>
      </c>
      <c r="D29" s="1">
        <v>2.7</v>
      </c>
      <c r="E29" s="1">
        <v>4.18</v>
      </c>
    </row>
    <row r="30" spans="1:5" x14ac:dyDescent="0.25">
      <c r="A30" s="5">
        <v>43248</v>
      </c>
      <c r="B30" s="6">
        <v>1</v>
      </c>
      <c r="C30" s="1">
        <v>3.29</v>
      </c>
      <c r="D30" s="1">
        <v>2.87</v>
      </c>
      <c r="E30" s="1">
        <v>4.2</v>
      </c>
    </row>
    <row r="31" spans="1:5" x14ac:dyDescent="0.25">
      <c r="A31" s="5">
        <v>43249</v>
      </c>
      <c r="B31" s="6">
        <v>1</v>
      </c>
      <c r="C31" s="1">
        <v>3.31</v>
      </c>
      <c r="D31" s="1">
        <v>2.77</v>
      </c>
      <c r="E31" s="1">
        <v>4.12</v>
      </c>
    </row>
    <row r="32" spans="1:5" x14ac:dyDescent="0.25">
      <c r="A32" s="5">
        <v>43250</v>
      </c>
      <c r="B32" s="6">
        <v>1</v>
      </c>
      <c r="C32" s="1">
        <v>3.3</v>
      </c>
      <c r="D32" s="1">
        <v>2.71</v>
      </c>
      <c r="E32" s="1">
        <v>4.21</v>
      </c>
    </row>
    <row r="33" spans="1:5" x14ac:dyDescent="0.25">
      <c r="A33" s="5">
        <v>43251</v>
      </c>
      <c r="B33" s="6">
        <v>1</v>
      </c>
      <c r="C33" s="1">
        <v>3.32</v>
      </c>
      <c r="D33" s="1">
        <v>2.8</v>
      </c>
      <c r="E33" s="1">
        <v>4.12</v>
      </c>
    </row>
  </sheetData>
  <mergeCells count="4">
    <mergeCell ref="A1:E1"/>
    <mergeCell ref="G1:H1"/>
    <mergeCell ref="G2:H2"/>
    <mergeCell ref="G3:H3"/>
  </mergeCells>
  <dataValidations count="2">
    <dataValidation type="list" allowBlank="1" showInputMessage="1" showErrorMessage="1" sqref="I1" xr:uid="{7F3F03D8-12A1-4A3A-A994-D06D84F535C2}">
      <formula1>$B$2:$E$2</formula1>
    </dataValidation>
    <dataValidation type="list" allowBlank="1" showInputMessage="1" showErrorMessage="1" sqref="I2" xr:uid="{24889D75-0B78-4B49-877D-621797EE8C12}">
      <formula1>DATAS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abSelected="1" workbookViewId="0">
      <selection activeCell="H10" sqref="H10"/>
    </sheetView>
  </sheetViews>
  <sheetFormatPr defaultRowHeight="15" x14ac:dyDescent="0.25"/>
  <cols>
    <col min="1" max="1" width="13.42578125" customWidth="1"/>
    <col min="2" max="2" width="17.5703125" customWidth="1"/>
    <col min="3" max="3" width="13.85546875" customWidth="1"/>
    <col min="4" max="4" width="20" customWidth="1"/>
  </cols>
  <sheetData>
    <row r="1" spans="1:4" x14ac:dyDescent="0.25">
      <c r="A1" s="29" t="s">
        <v>89</v>
      </c>
      <c r="B1" s="29"/>
      <c r="C1" s="29"/>
      <c r="D1" s="29"/>
    </row>
    <row r="2" spans="1:4" x14ac:dyDescent="0.25">
      <c r="A2" s="1" t="s">
        <v>77</v>
      </c>
      <c r="B2" s="1" t="s">
        <v>76</v>
      </c>
      <c r="C2" s="1" t="s">
        <v>78</v>
      </c>
      <c r="D2" s="1" t="s">
        <v>90</v>
      </c>
    </row>
    <row r="3" spans="1:4" x14ac:dyDescent="0.25">
      <c r="A3" s="1" t="s">
        <v>125</v>
      </c>
      <c r="B3" s="1" t="s">
        <v>92</v>
      </c>
      <c r="C3" s="1" t="s">
        <v>93</v>
      </c>
      <c r="D3" s="1" t="s">
        <v>94</v>
      </c>
    </row>
    <row r="4" spans="1:4" x14ac:dyDescent="0.25">
      <c r="A4" s="1" t="s">
        <v>95</v>
      </c>
      <c r="B4" s="1" t="s">
        <v>96</v>
      </c>
      <c r="C4" s="1" t="s">
        <v>97</v>
      </c>
      <c r="D4" s="1" t="s">
        <v>98</v>
      </c>
    </row>
    <row r="5" spans="1:4" x14ac:dyDescent="0.25">
      <c r="A5" s="1" t="s">
        <v>99</v>
      </c>
      <c r="B5" s="1" t="s">
        <v>100</v>
      </c>
      <c r="C5" s="1" t="s">
        <v>101</v>
      </c>
      <c r="D5" s="1" t="s">
        <v>94</v>
      </c>
    </row>
    <row r="6" spans="1:4" x14ac:dyDescent="0.25">
      <c r="A6" s="1" t="s">
        <v>102</v>
      </c>
      <c r="B6" s="1" t="s">
        <v>103</v>
      </c>
      <c r="C6" s="1" t="s">
        <v>104</v>
      </c>
      <c r="D6" s="1" t="s">
        <v>105</v>
      </c>
    </row>
    <row r="7" spans="1:4" x14ac:dyDescent="0.25">
      <c r="A7" s="1" t="s">
        <v>106</v>
      </c>
      <c r="B7" s="1" t="s">
        <v>85</v>
      </c>
      <c r="C7" s="1" t="s">
        <v>107</v>
      </c>
      <c r="D7" s="1" t="s">
        <v>94</v>
      </c>
    </row>
    <row r="8" spans="1:4" x14ac:dyDescent="0.25">
      <c r="A8" s="1" t="s">
        <v>108</v>
      </c>
      <c r="B8" s="1" t="s">
        <v>109</v>
      </c>
      <c r="C8" s="1" t="s">
        <v>93</v>
      </c>
      <c r="D8" s="1" t="s">
        <v>110</v>
      </c>
    </row>
    <row r="9" spans="1:4" x14ac:dyDescent="0.25">
      <c r="A9" s="1" t="s">
        <v>111</v>
      </c>
      <c r="B9" s="1" t="s">
        <v>83</v>
      </c>
      <c r="C9" s="1" t="s">
        <v>97</v>
      </c>
      <c r="D9" s="1" t="s">
        <v>94</v>
      </c>
    </row>
    <row r="10" spans="1:4" x14ac:dyDescent="0.25">
      <c r="A10" s="1" t="s">
        <v>112</v>
      </c>
      <c r="B10" s="1" t="s">
        <v>113</v>
      </c>
      <c r="C10" s="1" t="s">
        <v>101</v>
      </c>
      <c r="D10" s="1" t="s">
        <v>98</v>
      </c>
    </row>
    <row r="11" spans="1:4" x14ac:dyDescent="0.25">
      <c r="A11" s="1" t="s">
        <v>114</v>
      </c>
      <c r="B11" s="1" t="s">
        <v>115</v>
      </c>
      <c r="C11" s="1" t="s">
        <v>104</v>
      </c>
      <c r="D11" s="1" t="s">
        <v>105</v>
      </c>
    </row>
    <row r="12" spans="1:4" x14ac:dyDescent="0.25">
      <c r="A12" s="1" t="s">
        <v>116</v>
      </c>
      <c r="B12" s="1" t="s">
        <v>117</v>
      </c>
      <c r="C12" s="1" t="s">
        <v>107</v>
      </c>
      <c r="D12" s="1" t="s">
        <v>110</v>
      </c>
    </row>
    <row r="13" spans="1:4" x14ac:dyDescent="0.25">
      <c r="A13" s="1" t="s">
        <v>118</v>
      </c>
      <c r="B13" s="1" t="s">
        <v>119</v>
      </c>
      <c r="C13" s="1" t="s">
        <v>93</v>
      </c>
      <c r="D13" s="1" t="s">
        <v>120</v>
      </c>
    </row>
    <row r="14" spans="1:4" x14ac:dyDescent="0.25">
      <c r="A14" s="1" t="s">
        <v>121</v>
      </c>
      <c r="B14" s="1" t="s">
        <v>80</v>
      </c>
      <c r="C14" s="1" t="s">
        <v>97</v>
      </c>
      <c r="D14" s="1" t="s">
        <v>120</v>
      </c>
    </row>
    <row r="15" spans="1:4" x14ac:dyDescent="0.25">
      <c r="A15" s="1" t="s">
        <v>122</v>
      </c>
      <c r="B15" s="1" t="s">
        <v>123</v>
      </c>
      <c r="C15" s="1" t="s">
        <v>101</v>
      </c>
      <c r="D15" s="1" t="s">
        <v>94</v>
      </c>
    </row>
    <row r="16" spans="1:4" x14ac:dyDescent="0.25">
      <c r="A16" s="1" t="s">
        <v>91</v>
      </c>
      <c r="B16" s="1" t="s">
        <v>124</v>
      </c>
      <c r="C16" s="1" t="s">
        <v>104</v>
      </c>
      <c r="D16" s="1" t="s">
        <v>98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145" zoomScaleNormal="145" workbookViewId="0">
      <selection activeCell="F3" sqref="F3"/>
    </sheetView>
  </sheetViews>
  <sheetFormatPr defaultRowHeight="15" x14ac:dyDescent="0.25"/>
  <cols>
    <col min="2" max="2" width="13.85546875" customWidth="1"/>
    <col min="3" max="3" width="17.5703125" customWidth="1"/>
    <col min="4" max="4" width="20.28515625" customWidth="1"/>
    <col min="5" max="5" width="19" customWidth="1"/>
    <col min="6" max="6" width="19.7109375" customWidth="1"/>
    <col min="7" max="7" width="12" customWidth="1"/>
    <col min="8" max="8" width="10.28515625" customWidth="1"/>
  </cols>
  <sheetData>
    <row r="1" spans="1:6" x14ac:dyDescent="0.25">
      <c r="A1" s="23" t="s">
        <v>73</v>
      </c>
      <c r="B1" s="23"/>
      <c r="C1" s="23"/>
      <c r="D1" s="23"/>
      <c r="E1" s="23"/>
      <c r="F1" s="23"/>
    </row>
    <row r="2" spans="1:6" x14ac:dyDescent="0.25">
      <c r="A2" s="4" t="s">
        <v>74</v>
      </c>
      <c r="B2" s="19" t="s">
        <v>75</v>
      </c>
      <c r="C2" s="19" t="s">
        <v>76</v>
      </c>
      <c r="D2" s="4" t="s">
        <v>77</v>
      </c>
      <c r="E2" s="4" t="s">
        <v>78</v>
      </c>
      <c r="F2" s="4" t="s">
        <v>79</v>
      </c>
    </row>
    <row r="3" spans="1:6" x14ac:dyDescent="0.25">
      <c r="A3" s="1">
        <v>1</v>
      </c>
      <c r="B3" s="16" t="s">
        <v>201</v>
      </c>
      <c r="C3" s="1" t="s">
        <v>92</v>
      </c>
      <c r="D3" s="1" t="str">
        <f>INDEX(MEDICOS!$A$3:$A$16, MATCH(CONSULTAS!C3,MEDICOS!$B$3:$B$16,0))</f>
        <v>DR CARLOS H</v>
      </c>
      <c r="E3" s="1" t="str">
        <f>INDEX(MEDICOS!$C$3:$C$16, MATCH(CONSULTAS!D3,MEDICOS!$A$3:$A$16,0))</f>
        <v>08h AS 16h</v>
      </c>
      <c r="F3" s="32" t="str">
        <f>INDEX(MEDICOS!$D$3:$D$16, MATCH(CONSULTAS!E3,MEDICOS!$C$3:$C$16,0))</f>
        <v>segunda</v>
      </c>
    </row>
    <row r="4" spans="1:6" x14ac:dyDescent="0.25">
      <c r="A4" s="1">
        <v>2</v>
      </c>
      <c r="B4" s="16" t="s">
        <v>202</v>
      </c>
      <c r="C4" s="1" t="s">
        <v>96</v>
      </c>
      <c r="D4" s="1" t="str">
        <f>INDEX(MEDICOS!$A$3:$A$16, MATCH(CONSULTAS!C4,MEDICOS!$B$3:$B$16,0))</f>
        <v>DR BETH</v>
      </c>
      <c r="E4" s="1" t="str">
        <f>INDEX(MEDICOS!$C$3:$C$16, MATCH(CONSULTAS!D4,MEDICOS!$A$3:$A$16,0))</f>
        <v>08h as 17h</v>
      </c>
      <c r="F4" s="32" t="str">
        <f>INDEX(MEDICOS!$D$3:$D$16, MATCH(CONSULTAS!E4,MEDICOS!$C$3:$C$16,0))</f>
        <v>terça</v>
      </c>
    </row>
    <row r="5" spans="1:6" x14ac:dyDescent="0.25">
      <c r="A5" s="1">
        <v>3</v>
      </c>
      <c r="B5" s="16" t="s">
        <v>81</v>
      </c>
      <c r="C5" s="1" t="s">
        <v>100</v>
      </c>
      <c r="D5" s="1" t="str">
        <f>INDEX(MEDICOS!$A$3:$A$16, MATCH(CONSULTAS!C5,MEDICOS!$B$3:$B$16,0))</f>
        <v>DR JOSE</v>
      </c>
      <c r="E5" s="1" t="str">
        <f>INDEX(MEDICOS!$C$3:$C$16, MATCH(CONSULTAS!D5,MEDICOS!$A$3:$A$16,0))</f>
        <v>09h as 18h</v>
      </c>
      <c r="F5" s="32" t="str">
        <f>INDEX(MEDICOS!$D$3:$D$16, MATCH(CONSULTAS!E5,MEDICOS!$C$3:$C$16,0))</f>
        <v>segunda</v>
      </c>
    </row>
    <row r="6" spans="1:6" x14ac:dyDescent="0.25">
      <c r="A6" s="1">
        <v>4</v>
      </c>
      <c r="B6" s="16" t="s">
        <v>82</v>
      </c>
      <c r="C6" s="1" t="s">
        <v>103</v>
      </c>
      <c r="D6" s="1" t="str">
        <f>INDEX(MEDICOS!$A$3:$A$16, MATCH(CONSULTAS!C6,MEDICOS!$B$3:$B$16,0))</f>
        <v>DR NADIA</v>
      </c>
      <c r="E6" s="1" t="str">
        <f>INDEX(MEDICOS!$C$3:$C$16, MATCH(CONSULTAS!D6,MEDICOS!$A$3:$A$16,0))</f>
        <v>09h as 17h30</v>
      </c>
      <c r="F6" s="32" t="str">
        <f>INDEX(MEDICOS!$D$3:$D$16, MATCH(CONSULTAS!E6,MEDICOS!$C$3:$C$16,0))</f>
        <v>quarta</v>
      </c>
    </row>
    <row r="7" spans="1:6" x14ac:dyDescent="0.25">
      <c r="A7" s="1">
        <v>5</v>
      </c>
      <c r="B7" s="16" t="s">
        <v>84</v>
      </c>
      <c r="C7" s="1" t="s">
        <v>85</v>
      </c>
      <c r="D7" s="1" t="str">
        <f>INDEX(MEDICOS!$A$3:$A$16, MATCH(CONSULTAS!C7,MEDICOS!$B$3:$B$16,0))</f>
        <v>DR EDUARDO</v>
      </c>
      <c r="E7" s="1" t="str">
        <f>INDEX(MEDICOS!$C$3:$C$16, MATCH(CONSULTAS!D7,MEDICOS!$A$3:$A$16,0))</f>
        <v>08h as 18h</v>
      </c>
      <c r="F7" s="32" t="str">
        <f>INDEX(MEDICOS!$D$3:$D$16, MATCH(CONSULTAS!E7,MEDICOS!$C$3:$C$16,0))</f>
        <v>segunda</v>
      </c>
    </row>
    <row r="8" spans="1:6" x14ac:dyDescent="0.25">
      <c r="A8" s="1">
        <v>6</v>
      </c>
      <c r="B8" s="16" t="s">
        <v>86</v>
      </c>
      <c r="C8" s="1" t="s">
        <v>109</v>
      </c>
      <c r="D8" s="1" t="str">
        <f>INDEX(MEDICOS!$A$3:$A$16, MATCH(CONSULTAS!C8,MEDICOS!$B$3:$B$16,0))</f>
        <v>DR FABIO</v>
      </c>
      <c r="E8" s="1" t="str">
        <f>INDEX(MEDICOS!$C$3:$C$16, MATCH(CONSULTAS!D8,MEDICOS!$A$3:$A$16,0))</f>
        <v>08h AS 16h</v>
      </c>
      <c r="F8" s="32" t="str">
        <f>INDEX(MEDICOS!$D$3:$D$16, MATCH(CONSULTAS!E8,MEDICOS!$C$3:$C$16,0))</f>
        <v>segunda</v>
      </c>
    </row>
    <row r="9" spans="1:6" x14ac:dyDescent="0.25">
      <c r="A9" s="1">
        <v>7</v>
      </c>
      <c r="B9" s="16" t="s">
        <v>87</v>
      </c>
      <c r="C9" s="1" t="s">
        <v>83</v>
      </c>
      <c r="D9" s="1" t="str">
        <f>INDEX(MEDICOS!$A$3:$A$16, MATCH(CONSULTAS!C9,MEDICOS!$B$3:$B$16,0))</f>
        <v>DR TANIA</v>
      </c>
      <c r="E9" s="1" t="str">
        <f>INDEX(MEDICOS!$C$3:$C$16, MATCH(CONSULTAS!D9,MEDICOS!$A$3:$A$16,0))</f>
        <v>08h as 17h</v>
      </c>
      <c r="F9" s="32" t="str">
        <f>INDEX(MEDICOS!$D$3:$D$16, MATCH(CONSULTAS!E9,MEDICOS!$C$3:$C$16,0))</f>
        <v>terça</v>
      </c>
    </row>
    <row r="10" spans="1:6" x14ac:dyDescent="0.25">
      <c r="A10" s="1">
        <v>8</v>
      </c>
      <c r="B10" s="16" t="s">
        <v>61</v>
      </c>
      <c r="C10" s="1" t="s">
        <v>113</v>
      </c>
      <c r="D10" s="1" t="str">
        <f>INDEX(MEDICOS!$A$3:$A$16, MATCH(CONSULTAS!C10,MEDICOS!$B$3:$B$16,0))</f>
        <v>DR BRUNO</v>
      </c>
      <c r="E10" s="1" t="str">
        <f>INDEX(MEDICOS!$C$3:$C$16, MATCH(CONSULTAS!D10,MEDICOS!$A$3:$A$16,0))</f>
        <v>09h as 18h</v>
      </c>
      <c r="F10" s="32" t="str">
        <f>INDEX(MEDICOS!$D$3:$D$16, MATCH(CONSULTAS!E10,MEDICOS!$C$3:$C$16,0))</f>
        <v>segunda</v>
      </c>
    </row>
    <row r="11" spans="1:6" x14ac:dyDescent="0.25">
      <c r="A11" s="1">
        <v>9</v>
      </c>
      <c r="B11" s="16" t="s">
        <v>88</v>
      </c>
      <c r="C11" s="1" t="s">
        <v>103</v>
      </c>
      <c r="D11" s="1" t="str">
        <f>INDEX(MEDICOS!$A$3:$A$16, MATCH(CONSULTAS!C11,MEDICOS!$B$3:$B$16,0))</f>
        <v>DR NADIA</v>
      </c>
      <c r="E11" s="1" t="str">
        <f>INDEX(MEDICOS!$C$3:$C$16, MATCH(CONSULTAS!D11,MEDICOS!$A$3:$A$16,0))</f>
        <v>09h as 17h30</v>
      </c>
      <c r="F11" s="32" t="str">
        <f>INDEX(MEDICOS!$D$3:$D$16, MATCH(CONSULTAS!E11,MEDICOS!$C$3:$C$16,0))</f>
        <v>quarta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52F-6DED-4EB6-8208-1BB3C704D20E}">
          <x14:formula1>
            <xm:f>MEDICOS!$B$3:$B$16</xm:f>
          </x14:formula1>
          <xm:sqref>C3:C11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topLeftCell="A11" zoomScale="130" zoomScaleNormal="130" workbookViewId="0">
      <selection activeCell="D4" sqref="D4"/>
    </sheetView>
  </sheetViews>
  <sheetFormatPr defaultRowHeight="15" x14ac:dyDescent="0.25"/>
  <cols>
    <col min="1" max="1" width="13" customWidth="1"/>
    <col min="2" max="2" width="20.140625" customWidth="1"/>
    <col min="3" max="3" width="20.42578125" customWidth="1"/>
    <col min="4" max="4" width="20" customWidth="1"/>
    <col min="5" max="5" width="19.85546875" customWidth="1"/>
    <col min="8" max="8" width="16.85546875" bestFit="1" customWidth="1"/>
  </cols>
  <sheetData>
    <row r="1" spans="1:5" x14ac:dyDescent="0.25">
      <c r="A1" s="10" t="s">
        <v>50</v>
      </c>
      <c r="B1" s="10" t="s">
        <v>132</v>
      </c>
      <c r="C1" s="10" t="s">
        <v>133</v>
      </c>
      <c r="D1" s="10" t="s">
        <v>134</v>
      </c>
      <c r="E1" s="10" t="s">
        <v>135</v>
      </c>
    </row>
    <row r="2" spans="1:5" x14ac:dyDescent="0.25">
      <c r="A2" s="1" t="s">
        <v>2</v>
      </c>
      <c r="B2" s="11">
        <v>2131232112</v>
      </c>
      <c r="C2" s="1" t="s">
        <v>137</v>
      </c>
      <c r="D2" s="12" t="s">
        <v>138</v>
      </c>
      <c r="E2" s="1" t="s">
        <v>139</v>
      </c>
    </row>
    <row r="3" spans="1:5" x14ac:dyDescent="0.25">
      <c r="A3" s="1" t="s">
        <v>3</v>
      </c>
      <c r="B3" s="11">
        <v>34534534554</v>
      </c>
      <c r="C3" s="1" t="s">
        <v>141</v>
      </c>
      <c r="D3" s="12" t="s">
        <v>142</v>
      </c>
      <c r="E3" s="1" t="s">
        <v>58</v>
      </c>
    </row>
    <row r="4" spans="1:5" x14ac:dyDescent="0.25">
      <c r="A4" s="1" t="s">
        <v>4</v>
      </c>
      <c r="B4" s="11">
        <v>23432534</v>
      </c>
      <c r="C4" s="1" t="s">
        <v>144</v>
      </c>
      <c r="D4" s="12" t="s">
        <v>145</v>
      </c>
      <c r="E4" s="1" t="s">
        <v>146</v>
      </c>
    </row>
    <row r="5" spans="1:5" x14ac:dyDescent="0.25">
      <c r="A5" s="1" t="s">
        <v>5</v>
      </c>
      <c r="B5" s="11">
        <v>3453454353</v>
      </c>
      <c r="C5" s="1" t="s">
        <v>68</v>
      </c>
      <c r="D5" s="12" t="s">
        <v>148</v>
      </c>
      <c r="E5" s="1" t="s">
        <v>149</v>
      </c>
    </row>
    <row r="6" spans="1:5" x14ac:dyDescent="0.25">
      <c r="A6" s="1" t="s">
        <v>6</v>
      </c>
      <c r="B6" s="11">
        <v>34523424</v>
      </c>
      <c r="C6" s="1" t="s">
        <v>151</v>
      </c>
      <c r="D6" s="12" t="s">
        <v>152</v>
      </c>
      <c r="E6" s="1" t="s">
        <v>62</v>
      </c>
    </row>
    <row r="7" spans="1:5" x14ac:dyDescent="0.25">
      <c r="A7" s="1" t="s">
        <v>7</v>
      </c>
      <c r="B7" s="11">
        <v>46434634</v>
      </c>
      <c r="C7" s="1" t="s">
        <v>154</v>
      </c>
      <c r="D7" s="12" t="s">
        <v>155</v>
      </c>
      <c r="E7" s="1" t="s">
        <v>156</v>
      </c>
    </row>
    <row r="8" spans="1:5" x14ac:dyDescent="0.25">
      <c r="A8" s="1" t="s">
        <v>8</v>
      </c>
      <c r="B8" s="11">
        <v>567657567</v>
      </c>
      <c r="C8" s="1" t="s">
        <v>70</v>
      </c>
      <c r="D8" s="12" t="s">
        <v>157</v>
      </c>
      <c r="E8" s="1" t="s">
        <v>158</v>
      </c>
    </row>
    <row r="9" spans="1:5" x14ac:dyDescent="0.25">
      <c r="A9" s="1" t="s">
        <v>9</v>
      </c>
      <c r="B9" s="11">
        <v>456546455</v>
      </c>
      <c r="C9" s="1" t="s">
        <v>70</v>
      </c>
      <c r="D9" s="12" t="s">
        <v>159</v>
      </c>
      <c r="E9" s="1" t="s">
        <v>160</v>
      </c>
    </row>
    <row r="10" spans="1:5" x14ac:dyDescent="0.25">
      <c r="A10" s="1" t="s">
        <v>10</v>
      </c>
      <c r="B10" s="11">
        <v>56868868</v>
      </c>
      <c r="C10" s="1" t="s">
        <v>161</v>
      </c>
      <c r="D10" s="12" t="s">
        <v>162</v>
      </c>
      <c r="E10" s="1" t="s">
        <v>163</v>
      </c>
    </row>
    <row r="11" spans="1:5" x14ac:dyDescent="0.25">
      <c r="A11" s="1" t="s">
        <v>27</v>
      </c>
      <c r="B11" s="11">
        <v>687568568</v>
      </c>
      <c r="C11" s="1" t="s">
        <v>164</v>
      </c>
      <c r="D11" s="12" t="s">
        <v>165</v>
      </c>
      <c r="E11" s="1" t="s">
        <v>166</v>
      </c>
    </row>
    <row r="12" spans="1:5" x14ac:dyDescent="0.25">
      <c r="A12" s="1" t="s">
        <v>11</v>
      </c>
      <c r="B12" s="11">
        <v>5675756757</v>
      </c>
      <c r="C12" s="1" t="s">
        <v>167</v>
      </c>
      <c r="D12" s="12" t="s">
        <v>168</v>
      </c>
      <c r="E12" s="1" t="s">
        <v>169</v>
      </c>
    </row>
    <row r="13" spans="1:5" x14ac:dyDescent="0.25">
      <c r="A13" s="1" t="s">
        <v>23</v>
      </c>
      <c r="B13" s="11">
        <v>567567567</v>
      </c>
      <c r="C13" s="1" t="s">
        <v>170</v>
      </c>
      <c r="D13" s="12" t="s">
        <v>171</v>
      </c>
      <c r="E13" s="1" t="s">
        <v>172</v>
      </c>
    </row>
    <row r="14" spans="1:5" x14ac:dyDescent="0.25">
      <c r="A14" s="1" t="s">
        <v>12</v>
      </c>
      <c r="B14" s="11">
        <v>2343242424</v>
      </c>
      <c r="C14" s="1" t="s">
        <v>173</v>
      </c>
      <c r="D14" s="12" t="s">
        <v>174</v>
      </c>
      <c r="E14" s="1" t="s">
        <v>175</v>
      </c>
    </row>
    <row r="15" spans="1:5" x14ac:dyDescent="0.25">
      <c r="A15" s="1" t="s">
        <v>28</v>
      </c>
      <c r="B15" s="11">
        <v>35345435435</v>
      </c>
      <c r="C15" s="1" t="s">
        <v>176</v>
      </c>
      <c r="D15" s="12" t="s">
        <v>177</v>
      </c>
      <c r="E15" s="1" t="s">
        <v>178</v>
      </c>
    </row>
    <row r="16" spans="1:5" x14ac:dyDescent="0.25">
      <c r="A16" s="1" t="s">
        <v>29</v>
      </c>
      <c r="B16" s="11">
        <v>345345345</v>
      </c>
      <c r="C16" s="1" t="s">
        <v>179</v>
      </c>
      <c r="D16" s="12" t="s">
        <v>180</v>
      </c>
      <c r="E16" s="1" t="s">
        <v>181</v>
      </c>
    </row>
    <row r="17" spans="1:5" x14ac:dyDescent="0.25">
      <c r="A17" s="1" t="s">
        <v>32</v>
      </c>
      <c r="B17" s="11">
        <v>3453453553</v>
      </c>
      <c r="C17" s="1" t="s">
        <v>182</v>
      </c>
      <c r="D17" s="12" t="s">
        <v>183</v>
      </c>
      <c r="E17" s="1" t="s">
        <v>184</v>
      </c>
    </row>
    <row r="18" spans="1:5" x14ac:dyDescent="0.25">
      <c r="A18" s="1" t="s">
        <v>34</v>
      </c>
      <c r="B18" s="11">
        <v>345353453</v>
      </c>
      <c r="C18" s="1" t="s">
        <v>185</v>
      </c>
      <c r="D18" s="12" t="s">
        <v>186</v>
      </c>
      <c r="E18" s="1" t="s">
        <v>187</v>
      </c>
    </row>
    <row r="19" spans="1:5" x14ac:dyDescent="0.25">
      <c r="A19" s="1" t="s">
        <v>36</v>
      </c>
      <c r="B19" s="11">
        <v>75547575</v>
      </c>
      <c r="C19" s="1" t="s">
        <v>70</v>
      </c>
      <c r="D19" s="12" t="s">
        <v>188</v>
      </c>
      <c r="E19" s="1" t="s">
        <v>189</v>
      </c>
    </row>
    <row r="20" spans="1:5" x14ac:dyDescent="0.25">
      <c r="A20" s="1" t="s">
        <v>38</v>
      </c>
      <c r="B20" s="11">
        <v>867867</v>
      </c>
      <c r="C20" s="1" t="s">
        <v>70</v>
      </c>
      <c r="D20" s="12" t="s">
        <v>190</v>
      </c>
      <c r="E20" s="1" t="s">
        <v>62</v>
      </c>
    </row>
    <row r="21" spans="1:5" x14ac:dyDescent="0.25">
      <c r="A21" s="1" t="s">
        <v>40</v>
      </c>
      <c r="B21" s="11">
        <v>5475464</v>
      </c>
      <c r="C21" s="1" t="s">
        <v>70</v>
      </c>
      <c r="D21" s="12" t="s">
        <v>191</v>
      </c>
      <c r="E21" s="1" t="s">
        <v>192</v>
      </c>
    </row>
    <row r="22" spans="1:5" x14ac:dyDescent="0.25">
      <c r="A22" s="1" t="s">
        <v>42</v>
      </c>
      <c r="B22" s="11">
        <v>456464</v>
      </c>
      <c r="C22" s="1" t="s">
        <v>66</v>
      </c>
      <c r="D22" s="12" t="s">
        <v>191</v>
      </c>
      <c r="E22" s="1" t="s">
        <v>58</v>
      </c>
    </row>
    <row r="23" spans="1:5" x14ac:dyDescent="0.25">
      <c r="A23" s="1" t="s">
        <v>44</v>
      </c>
      <c r="B23" s="11">
        <v>456453</v>
      </c>
      <c r="C23" s="1" t="s">
        <v>193</v>
      </c>
      <c r="D23" s="12" t="s">
        <v>194</v>
      </c>
      <c r="E23" s="1" t="s">
        <v>56</v>
      </c>
    </row>
    <row r="24" spans="1:5" x14ac:dyDescent="0.25">
      <c r="A24" s="1" t="s">
        <v>46</v>
      </c>
      <c r="B24" s="11">
        <v>456474</v>
      </c>
      <c r="C24" s="1" t="s">
        <v>195</v>
      </c>
      <c r="D24" s="12" t="s">
        <v>196</v>
      </c>
      <c r="E24" s="1" t="s">
        <v>197</v>
      </c>
    </row>
    <row r="25" spans="1:5" x14ac:dyDescent="0.25">
      <c r="A25" s="1" t="s">
        <v>48</v>
      </c>
      <c r="B25" s="11">
        <v>5474545</v>
      </c>
      <c r="C25" s="1" t="s">
        <v>198</v>
      </c>
      <c r="D25" s="12" t="s">
        <v>199</v>
      </c>
      <c r="E25" s="1" t="s">
        <v>200</v>
      </c>
    </row>
    <row r="26" spans="1:5" x14ac:dyDescent="0.25">
      <c r="A26" s="1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zoomScale="130" zoomScaleNormal="130" workbookViewId="0">
      <selection activeCell="B2" sqref="B2"/>
    </sheetView>
  </sheetViews>
  <sheetFormatPr defaultRowHeight="15" x14ac:dyDescent="0.25"/>
  <cols>
    <col min="1" max="1" width="20.5703125" customWidth="1"/>
    <col min="2" max="2" width="25.7109375" customWidth="1"/>
  </cols>
  <sheetData>
    <row r="1" spans="1:2" ht="18.75" x14ac:dyDescent="0.3">
      <c r="A1" s="30" t="s">
        <v>136</v>
      </c>
      <c r="B1" s="31"/>
    </row>
    <row r="2" spans="1:2" ht="18.75" x14ac:dyDescent="0.3">
      <c r="A2" s="14" t="s">
        <v>140</v>
      </c>
      <c r="B2" s="1" t="e">
        <f>INDEX('INDICE + CORRESP 4'!A2:E25, MATCH('CONTINUAÇAO INDICE + CORRESP 4'!B6,'INDICE + CORRESP 4'!E2:E25,0), MATCH('CONTINUAÇAO INDICE + CORRESP 4'!B6,'INDICE + CORRESP 4'!A2:A25))</f>
        <v>#REF!</v>
      </c>
    </row>
    <row r="3" spans="1:2" ht="18.75" x14ac:dyDescent="0.3">
      <c r="A3" s="14" t="s">
        <v>143</v>
      </c>
      <c r="B3" s="1"/>
    </row>
    <row r="4" spans="1:2" ht="18.75" x14ac:dyDescent="0.3">
      <c r="A4" s="14" t="s">
        <v>147</v>
      </c>
      <c r="B4" s="1"/>
    </row>
    <row r="5" spans="1:2" ht="18.75" x14ac:dyDescent="0.3">
      <c r="A5" s="14" t="s">
        <v>150</v>
      </c>
      <c r="B5" s="1"/>
    </row>
    <row r="6" spans="1:2" ht="18.75" x14ac:dyDescent="0.3">
      <c r="A6" s="14" t="s">
        <v>153</v>
      </c>
      <c r="B6" s="1" t="s">
        <v>139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BDD7E7-57CA-4C35-BC84-9992AD927E76}">
          <x14:formula1>
            <xm:f>'INDICE + CORRESP 4'!$E$2:$E$25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INDICE_CORRESP 1</vt:lpstr>
      <vt:lpstr>INDICE+CORRESP 2</vt:lpstr>
      <vt:lpstr>INDICE + CORRESP 3</vt:lpstr>
      <vt:lpstr>MEDICOS</vt:lpstr>
      <vt:lpstr>CONSULTAS</vt:lpstr>
      <vt:lpstr>INDICE + CORRESP 4</vt:lpstr>
      <vt:lpstr>CONTINUAÇAO INDICE + CORRESP 4</vt:lpstr>
      <vt:lpstr>DADOS</vt:lpstr>
      <vt:lpstr>DATAS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2018-05-01T13:26:50Z</dcterms:created>
  <dcterms:modified xsi:type="dcterms:W3CDTF">2024-10-09T15:45:36Z</dcterms:modified>
</cp:coreProperties>
</file>