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Programação em Microinformática\"/>
    </mc:Choice>
  </mc:AlternateContent>
  <xr:revisionPtr revIDLastSave="0" documentId="13_ncr:1_{B4EC0D3D-CEEE-437D-9298-CF81114A76AA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FUNÇAO E" sheetId="2" r:id="rId1"/>
    <sheet name="EX E" sheetId="8" r:id="rId2"/>
    <sheet name="EX2 - E" sheetId="10" r:id="rId3"/>
    <sheet name="EX 3FUNÇAO E" sheetId="13" r:id="rId4"/>
    <sheet name="EX4 FUNÇAO ou" sheetId="14" r:id="rId5"/>
    <sheet name="EX E E OU" sheetId="12" r:id="rId6"/>
    <sheet name="EX -FUNÇAO OU" sheetId="9" r:id="rId7"/>
    <sheet name="EX2 OU" sheetId="3" r:id="rId8"/>
  </sheets>
  <definedNames>
    <definedName name="PLAN2">#REF!</definedName>
    <definedName name="PLANILH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E8" i="14"/>
  <c r="E9" i="14"/>
  <c r="E10" i="14"/>
  <c r="E11" i="14"/>
  <c r="E12" i="14"/>
  <c r="E13" i="14"/>
  <c r="E14" i="14"/>
  <c r="E15" i="14"/>
  <c r="E7" i="14"/>
  <c r="G3" i="8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D18" i="3"/>
  <c r="D13" i="3"/>
  <c r="D10" i="3"/>
  <c r="D11" i="3"/>
  <c r="D12" i="3"/>
  <c r="D9" i="3"/>
  <c r="E4" i="9"/>
  <c r="E5" i="9"/>
  <c r="E6" i="9"/>
  <c r="E7" i="9"/>
  <c r="E8" i="9"/>
  <c r="E9" i="9"/>
  <c r="E10" i="9"/>
  <c r="E11" i="9"/>
  <c r="E3" i="9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F5" i="12"/>
  <c r="E5" i="12"/>
  <c r="E4" i="13"/>
  <c r="E5" i="13"/>
  <c r="E6" i="13"/>
  <c r="E7" i="13"/>
  <c r="E8" i="13"/>
  <c r="E9" i="13"/>
  <c r="E10" i="13"/>
  <c r="E11" i="13"/>
  <c r="E3" i="13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3" i="10"/>
  <c r="F4" i="8"/>
  <c r="G4" i="8"/>
  <c r="F5" i="8"/>
  <c r="G5" i="8"/>
  <c r="F6" i="8"/>
  <c r="G6" i="8"/>
  <c r="F7" i="8"/>
  <c r="G7" i="8"/>
  <c r="F8" i="8"/>
  <c r="G8" i="8"/>
  <c r="F9" i="8"/>
  <c r="G9" i="8"/>
  <c r="F3" i="8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5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5" i="2"/>
</calcChain>
</file>

<file path=xl/sharedStrings.xml><?xml version="1.0" encoding="utf-8"?>
<sst xmlns="http://schemas.openxmlformats.org/spreadsheetml/2006/main" count="223" uniqueCount="162">
  <si>
    <t>ALUNO</t>
  </si>
  <si>
    <t>ANA</t>
  </si>
  <si>
    <t>BIA</t>
  </si>
  <si>
    <t>BRUNA</t>
  </si>
  <si>
    <t>CARLOS</t>
  </si>
  <si>
    <t>VENDAS</t>
  </si>
  <si>
    <t>DINHEIRO</t>
  </si>
  <si>
    <t>CARTAO</t>
  </si>
  <si>
    <t>DESCRIÇAO</t>
  </si>
  <si>
    <t>QUANT</t>
  </si>
  <si>
    <t>TOTAL</t>
  </si>
  <si>
    <t>PREÇO</t>
  </si>
  <si>
    <t>CD</t>
  </si>
  <si>
    <t>DVD</t>
  </si>
  <si>
    <t>MOUSE</t>
  </si>
  <si>
    <t>FORMA DE PAGAMENTO</t>
  </si>
  <si>
    <t>SUB</t>
  </si>
  <si>
    <t>FORMA PAGTO</t>
  </si>
  <si>
    <t>NA FUNÇAO OU SE APENAS UM ARGUMENTO FOR VERDADEIRO E O RESTO FALSO ELA RETORNARA VERDADEIRO</t>
  </si>
  <si>
    <t>NOME</t>
  </si>
  <si>
    <t>VANIA</t>
  </si>
  <si>
    <t>JOSE</t>
  </si>
  <si>
    <t>PEDRO</t>
  </si>
  <si>
    <t>FUNÇAO E TODOS OS ARGUMENTOS TEM QUE SER VERDADEIROS SEMPRE</t>
  </si>
  <si>
    <t>PRODUTOS</t>
  </si>
  <si>
    <t>PESO&lt;10; TAM&lt;30; QUANT&lt;20</t>
  </si>
  <si>
    <t>TAMANHO(cm)</t>
  </si>
  <si>
    <t>QUANT (unid)</t>
  </si>
  <si>
    <t>PESO (kg)</t>
  </si>
  <si>
    <t>INDICE DE EMBALAGEM</t>
  </si>
  <si>
    <t>CAIXA PEQUENA</t>
  </si>
  <si>
    <t>CAIXA GRANDE</t>
  </si>
  <si>
    <t>CADERNO</t>
  </si>
  <si>
    <t>PASTA</t>
  </si>
  <si>
    <t>PORTA RETRATO GD</t>
  </si>
  <si>
    <t>PORTA RETRATO MEDIO</t>
  </si>
  <si>
    <t>FILTRO DE LINHA</t>
  </si>
  <si>
    <t>CELULAR</t>
  </si>
  <si>
    <t xml:space="preserve">PERFUME </t>
  </si>
  <si>
    <t>VALOR UNIT</t>
  </si>
  <si>
    <t>GASTO TOTAL</t>
  </si>
  <si>
    <t>EMBALAGEM</t>
  </si>
  <si>
    <t>RESTANTE DOS PRODUTOS</t>
  </si>
  <si>
    <t>EMBALAGEM DE PRODUTOS</t>
  </si>
  <si>
    <t>CLASSIFICAÇAO DOS TIMES</t>
  </si>
  <si>
    <t>TIME A</t>
  </si>
  <si>
    <t>TIMEB</t>
  </si>
  <si>
    <t>TIME C</t>
  </si>
  <si>
    <t>TIME D</t>
  </si>
  <si>
    <t>TIME E</t>
  </si>
  <si>
    <t>TIME F</t>
  </si>
  <si>
    <t>TIME G</t>
  </si>
  <si>
    <t>TIME H</t>
  </si>
  <si>
    <t>TIME I</t>
  </si>
  <si>
    <t>PONTOS</t>
  </si>
  <si>
    <t>VITORIAS</t>
  </si>
  <si>
    <t>EMPATES</t>
  </si>
  <si>
    <t>RESULTADO</t>
  </si>
  <si>
    <t>SE OS TIMES TIVEREM MAIS DE 33 PONTOS OU MAIS QUE 6 VITORIAS OU MENOS QUE 5 EMPATES, SERA CLASSIFICADO, SENÃO DESCLASSIFICADO</t>
  </si>
  <si>
    <t>CADIDATOS PARA VAGAS DE EMPREGO</t>
  </si>
  <si>
    <t>CARLA</t>
  </si>
  <si>
    <t>MATHEUS</t>
  </si>
  <si>
    <t>VIVAN</t>
  </si>
  <si>
    <t>JORGE</t>
  </si>
  <si>
    <t>DIOGO</t>
  </si>
  <si>
    <t>MAURICIO</t>
  </si>
  <si>
    <t>VANESSA</t>
  </si>
  <si>
    <t>OTAVIO</t>
  </si>
  <si>
    <t>IGOR</t>
  </si>
  <si>
    <t>VANDER</t>
  </si>
  <si>
    <t>WILLIAN</t>
  </si>
  <si>
    <t>KELVIN</t>
  </si>
  <si>
    <t>CAIO</t>
  </si>
  <si>
    <t>NOMES</t>
  </si>
  <si>
    <t>ESCOLARIDADE</t>
  </si>
  <si>
    <t>EMPREGADO</t>
  </si>
  <si>
    <t>POS</t>
  </si>
  <si>
    <t>MESTRE</t>
  </si>
  <si>
    <t>DOUTOR</t>
  </si>
  <si>
    <t>GRADUADO</t>
  </si>
  <si>
    <t>2 EM</t>
  </si>
  <si>
    <t>NÃO</t>
  </si>
  <si>
    <t>SIM</t>
  </si>
  <si>
    <t>AUTONOMO</t>
  </si>
  <si>
    <t>SELEÇÃO</t>
  </si>
  <si>
    <t>CONDIÇAO DO PGTO</t>
  </si>
  <si>
    <t>VALOR A PAGAR</t>
  </si>
  <si>
    <t>CHEQUE</t>
  </si>
  <si>
    <t>PROVA 1</t>
  </si>
  <si>
    <t>PROVA 2</t>
  </si>
  <si>
    <t>PROVA 3</t>
  </si>
  <si>
    <t>TUDO A</t>
  </si>
  <si>
    <t>PELO MENOS UM A</t>
  </si>
  <si>
    <t>CASSIA</t>
  </si>
  <si>
    <t>IVO</t>
  </si>
  <si>
    <t xml:space="preserve">JOSE </t>
  </si>
  <si>
    <t>PONTUAÇÃO  MINIMA para o A</t>
  </si>
  <si>
    <t>JUCA</t>
  </si>
  <si>
    <t>RITA</t>
  </si>
  <si>
    <t>URSULA</t>
  </si>
  <si>
    <t>VENUS</t>
  </si>
  <si>
    <t>BARBARA</t>
  </si>
  <si>
    <t>NADIA</t>
  </si>
  <si>
    <t>KATIA</t>
  </si>
  <si>
    <t>VINICIUS</t>
  </si>
  <si>
    <t>PGTO COMISSAO DOS FUNCIONARIO</t>
  </si>
  <si>
    <t>ANAVANIA</t>
  </si>
  <si>
    <t>SILVIA</t>
  </si>
  <si>
    <t>VICK</t>
  </si>
  <si>
    <t>THAIS</t>
  </si>
  <si>
    <t>BETO</t>
  </si>
  <si>
    <t>TOBIA</t>
  </si>
  <si>
    <t>JONAS</t>
  </si>
  <si>
    <t>META</t>
  </si>
  <si>
    <t>TOTAL DE VENDAS</t>
  </si>
  <si>
    <t xml:space="preserve">% DEVOLUÇAO </t>
  </si>
  <si>
    <t>STATUS</t>
  </si>
  <si>
    <t>STATUS FINAL</t>
  </si>
  <si>
    <t>FUNCIONARIOS</t>
  </si>
  <si>
    <t>PROCESSO SELETIVO PARA VAGA DE PROFESSOR</t>
  </si>
  <si>
    <t xml:space="preserve">FORMAÇAO </t>
  </si>
  <si>
    <t>IDIOMA</t>
  </si>
  <si>
    <t>TEMPO DE EXPERIENCIA</t>
  </si>
  <si>
    <t>FABIO</t>
  </si>
  <si>
    <t>JAIME</t>
  </si>
  <si>
    <t>ENGENHARIA</t>
  </si>
  <si>
    <t>LOGISTICA</t>
  </si>
  <si>
    <t>RH</t>
  </si>
  <si>
    <t>MECATRONICA</t>
  </si>
  <si>
    <t>ESPANHOL</t>
  </si>
  <si>
    <t>ECONOMIA</t>
  </si>
  <si>
    <t>ALEMÃO</t>
  </si>
  <si>
    <t>SE A FORMAÇÃO FOR CIENCIAS CONTABEIS OU ADMINISTRAÇÃO OU IDIOMA INGLES, SERA SELECIONADO, SENAO NÃO SERA SELECIONADO</t>
  </si>
  <si>
    <t>SE AS PROVAS 1, 2 E 3 FOREM MAIORES QUE A PONTUAÇÃO MINIMA COLOQUE SIM, SENÃO NÃO.</t>
  </si>
  <si>
    <t>SE UMA DA PROVAS 1, 2 E 3 FOREM MAIORES QUE A PONTUAÇÃO MINIMA COLOQUE SIM, SENÃO NÃO.</t>
  </si>
  <si>
    <t>SE O CANDIDATO TIVER O "2 EM" E ESTIVER DESEMPREGADO, SERA SELECIONADO, SENÃO SERÁ DESCLASSIFICADO</t>
  </si>
  <si>
    <t>SE A FORMA PAGTO FOR = 1 OU =2, ENTÃO DE O DESCONTO DE 8%, SENÃO ACRECENTE 5%</t>
  </si>
  <si>
    <t>NOTA 1 BIM</t>
  </si>
  <si>
    <t>NOTA 2 BIM</t>
  </si>
  <si>
    <t>PI</t>
  </si>
  <si>
    <t>PIC</t>
  </si>
  <si>
    <t>NOTA FINAL</t>
  </si>
  <si>
    <t>FALTAS</t>
  </si>
  <si>
    <t>RESULTADO FINAL</t>
  </si>
  <si>
    <t>SONIA</t>
  </si>
  <si>
    <t>CLEITON</t>
  </si>
  <si>
    <t>GILMAR</t>
  </si>
  <si>
    <t>FLAVIA</t>
  </si>
  <si>
    <t>CLEBER</t>
  </si>
  <si>
    <t>RIVALDO</t>
  </si>
  <si>
    <t>TOTAL AULAS DADAS</t>
  </si>
  <si>
    <t>% FALTAS</t>
  </si>
  <si>
    <r>
      <t xml:space="preserve">SE A NOTA FINAL FOR MAIOR OU IGUAL A 60 </t>
    </r>
    <r>
      <rPr>
        <b/>
        <sz val="14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AS FALTAS FOREM INFERIORES A 25%; APROVADO; SENAO REPROVADO</t>
    </r>
  </si>
  <si>
    <t>NOME CANDIDATO</t>
  </si>
  <si>
    <t>SE O TOTAL DE VENDAS FOR MAIOR QUE A META E A % DEVOLUÇÃO FOR MENOR QUE 10%, RECEBERÁ COMISSÃO, SENÃO NÃO RECEBERA COMISSÃO</t>
  </si>
  <si>
    <t>TECLADO</t>
  </si>
  <si>
    <t>SE A FORMA DE PAGTO FOR = 1 OU = 2, ENTÃO COLOQUE 8% DE DESCONTO, SENAO COLOQUE JUROS DE 5 % DE ACRESCIMO</t>
  </si>
  <si>
    <t>DESCONTO/ACRÉSCIMO</t>
  </si>
  <si>
    <t>FORMAÇÃO</t>
  </si>
  <si>
    <t>ADMINISTRAÇÃO</t>
  </si>
  <si>
    <t>CIÊNCIAS CONTÁBEIS</t>
  </si>
  <si>
    <t>INGLÊS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</si>
</sst>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4" borderId="1" xfId="0" applyFill="1" applyBorder="1"/>
    <xf numFmtId="10" fontId="0" fillId="0" borderId="1" xfId="0" applyNumberFormat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10" fontId="0" fillId="0" borderId="1" xfId="1" applyNumberFormat="1" applyFont="1" applyBorder="1"/>
    <xf numFmtId="0" fontId="4" fillId="0" borderId="1" xfId="0" applyFont="1" applyBorder="1"/>
    <xf numFmtId="164" fontId="0" fillId="0" borderId="1" xfId="2" applyFont="1" applyBorder="1"/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2" fontId="0" fillId="7" borderId="1" xfId="0" applyNumberFormat="1" applyFill="1" applyBorder="1"/>
    <xf numFmtId="0" fontId="5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89" zoomScaleNormal="89" workbookViewId="0">
      <selection activeCell="I5" sqref="I5"/>
    </sheetView>
  </sheetViews>
  <sheetFormatPr defaultRowHeight="15" x14ac:dyDescent="0.25"/>
  <cols>
    <col min="2" max="2" width="11.7109375" customWidth="1"/>
    <col min="3" max="3" width="12.42578125" customWidth="1"/>
    <col min="4" max="4" width="9.5703125" customWidth="1"/>
    <col min="5" max="5" width="9.7109375" customWidth="1"/>
    <col min="6" max="6" width="13.140625" customWidth="1"/>
    <col min="8" max="8" width="17" customWidth="1"/>
    <col min="9" max="9" width="29.42578125" customWidth="1"/>
  </cols>
  <sheetData>
    <row r="1" spans="1:9" x14ac:dyDescent="0.25">
      <c r="A1" s="22" t="s">
        <v>23</v>
      </c>
      <c r="B1" s="22"/>
      <c r="C1" s="22"/>
      <c r="D1" s="22"/>
      <c r="E1" s="22"/>
      <c r="F1" s="22"/>
      <c r="G1" s="20" t="s">
        <v>152</v>
      </c>
      <c r="H1" s="20"/>
      <c r="I1" s="20"/>
    </row>
    <row r="2" spans="1:9" x14ac:dyDescent="0.25">
      <c r="A2" s="19" t="s">
        <v>150</v>
      </c>
      <c r="B2" s="19"/>
      <c r="C2" s="1">
        <v>60</v>
      </c>
      <c r="G2" s="20"/>
      <c r="H2" s="20"/>
      <c r="I2" s="20"/>
    </row>
    <row r="3" spans="1:9" x14ac:dyDescent="0.25">
      <c r="G3" s="21"/>
      <c r="H3" s="21"/>
      <c r="I3" s="21"/>
    </row>
    <row r="4" spans="1:9" x14ac:dyDescent="0.25">
      <c r="A4" s="1" t="s">
        <v>0</v>
      </c>
      <c r="B4" s="1" t="s">
        <v>137</v>
      </c>
      <c r="C4" s="1" t="s">
        <v>138</v>
      </c>
      <c r="D4" s="1" t="s">
        <v>139</v>
      </c>
      <c r="E4" s="1" t="s">
        <v>140</v>
      </c>
      <c r="F4" s="1" t="s">
        <v>141</v>
      </c>
      <c r="G4" s="1" t="s">
        <v>142</v>
      </c>
      <c r="H4" s="1" t="s">
        <v>151</v>
      </c>
      <c r="I4" s="1" t="s">
        <v>143</v>
      </c>
    </row>
    <row r="5" spans="1:9" ht="18.75" x14ac:dyDescent="0.3">
      <c r="A5" s="1" t="s">
        <v>1</v>
      </c>
      <c r="B5" s="1">
        <v>15</v>
      </c>
      <c r="C5" s="1">
        <v>25</v>
      </c>
      <c r="D5" s="1">
        <v>10</v>
      </c>
      <c r="E5" s="1">
        <v>10</v>
      </c>
      <c r="F5" s="1">
        <f>SUM(B5:E5)</f>
        <v>60</v>
      </c>
      <c r="G5" s="1">
        <v>5</v>
      </c>
      <c r="H5" s="9">
        <f>G5/$C$2</f>
        <v>8.3333333333333329E-2</v>
      </c>
      <c r="I5" s="10" t="str">
        <f>IF(AND(F5&gt;=$C$2,H5&lt;=25%),"APROVADO","REPROVADO")</f>
        <v>APROVADO</v>
      </c>
    </row>
    <row r="6" spans="1:9" ht="18.75" x14ac:dyDescent="0.3">
      <c r="A6" s="1" t="s">
        <v>2</v>
      </c>
      <c r="B6" s="1">
        <v>25</v>
      </c>
      <c r="C6" s="1">
        <v>30</v>
      </c>
      <c r="D6" s="1">
        <v>12</v>
      </c>
      <c r="E6" s="1">
        <v>15</v>
      </c>
      <c r="F6" s="1">
        <f t="shared" ref="F6:F21" si="0">SUM(B6:E6)</f>
        <v>82</v>
      </c>
      <c r="G6" s="1">
        <v>7</v>
      </c>
      <c r="H6" s="9">
        <f t="shared" ref="H6:H21" si="1">G6/$C$2</f>
        <v>0.11666666666666667</v>
      </c>
      <c r="I6" s="10" t="str">
        <f t="shared" ref="I6:I21" si="2">IF(AND(F6&gt;=$C$2,H6&lt;=25%),"APROVADO","REPROVADO")</f>
        <v>APROVADO</v>
      </c>
    </row>
    <row r="7" spans="1:9" ht="18.75" x14ac:dyDescent="0.3">
      <c r="A7" s="1" t="s">
        <v>3</v>
      </c>
      <c r="B7" s="1">
        <v>20</v>
      </c>
      <c r="C7" s="1">
        <v>22</v>
      </c>
      <c r="D7" s="1">
        <v>10</v>
      </c>
      <c r="E7" s="1">
        <v>15</v>
      </c>
      <c r="F7" s="1">
        <f t="shared" si="0"/>
        <v>67</v>
      </c>
      <c r="G7" s="1">
        <v>15</v>
      </c>
      <c r="H7" s="9">
        <f t="shared" si="1"/>
        <v>0.25</v>
      </c>
      <c r="I7" s="10" t="str">
        <f t="shared" si="2"/>
        <v>APROVADO</v>
      </c>
    </row>
    <row r="8" spans="1:9" ht="18.75" x14ac:dyDescent="0.3">
      <c r="A8" s="1" t="s">
        <v>4</v>
      </c>
      <c r="B8" s="1">
        <v>22</v>
      </c>
      <c r="C8" s="1">
        <v>35</v>
      </c>
      <c r="D8" s="1">
        <v>13</v>
      </c>
      <c r="E8" s="1">
        <v>10</v>
      </c>
      <c r="F8" s="1">
        <f t="shared" si="0"/>
        <v>80</v>
      </c>
      <c r="G8" s="1">
        <v>5</v>
      </c>
      <c r="H8" s="9">
        <f t="shared" si="1"/>
        <v>8.3333333333333329E-2</v>
      </c>
      <c r="I8" s="10" t="str">
        <f t="shared" si="2"/>
        <v>APROVADO</v>
      </c>
    </row>
    <row r="9" spans="1:9" ht="18.75" x14ac:dyDescent="0.3">
      <c r="A9" s="1" t="s">
        <v>21</v>
      </c>
      <c r="B9" s="1">
        <v>23</v>
      </c>
      <c r="C9" s="1">
        <v>30</v>
      </c>
      <c r="D9" s="1">
        <v>13</v>
      </c>
      <c r="E9" s="1">
        <v>12</v>
      </c>
      <c r="F9" s="1">
        <f t="shared" si="0"/>
        <v>78</v>
      </c>
      <c r="G9" s="1">
        <v>4</v>
      </c>
      <c r="H9" s="9">
        <f t="shared" si="1"/>
        <v>6.6666666666666666E-2</v>
      </c>
      <c r="I9" s="10" t="str">
        <f t="shared" si="2"/>
        <v>APROVADO</v>
      </c>
    </row>
    <row r="10" spans="1:9" ht="18.75" x14ac:dyDescent="0.3">
      <c r="A10" s="1" t="s">
        <v>123</v>
      </c>
      <c r="B10" s="1">
        <v>25</v>
      </c>
      <c r="C10" s="1">
        <v>20</v>
      </c>
      <c r="D10" s="1">
        <v>13</v>
      </c>
      <c r="E10" s="1">
        <v>15</v>
      </c>
      <c r="F10" s="1">
        <f t="shared" si="0"/>
        <v>73</v>
      </c>
      <c r="G10" s="1">
        <v>2</v>
      </c>
      <c r="H10" s="9">
        <f t="shared" si="1"/>
        <v>3.3333333333333333E-2</v>
      </c>
      <c r="I10" s="10" t="str">
        <f t="shared" si="2"/>
        <v>APROVADO</v>
      </c>
    </row>
    <row r="11" spans="1:9" ht="18.75" x14ac:dyDescent="0.3">
      <c r="A11" s="1" t="s">
        <v>103</v>
      </c>
      <c r="B11" s="1">
        <v>20</v>
      </c>
      <c r="C11" s="1">
        <v>21</v>
      </c>
      <c r="D11" s="1">
        <v>14</v>
      </c>
      <c r="E11" s="1">
        <v>12</v>
      </c>
      <c r="F11" s="1">
        <f t="shared" si="0"/>
        <v>67</v>
      </c>
      <c r="G11" s="1">
        <v>10</v>
      </c>
      <c r="H11" s="9">
        <f t="shared" si="1"/>
        <v>0.16666666666666666</v>
      </c>
      <c r="I11" s="10" t="str">
        <f t="shared" si="2"/>
        <v>APROVADO</v>
      </c>
    </row>
    <row r="12" spans="1:9" ht="18.75" x14ac:dyDescent="0.3">
      <c r="A12" s="1" t="s">
        <v>144</v>
      </c>
      <c r="B12" s="1">
        <v>15</v>
      </c>
      <c r="C12" s="1">
        <v>27</v>
      </c>
      <c r="D12" s="1">
        <v>15</v>
      </c>
      <c r="E12" s="1">
        <v>15</v>
      </c>
      <c r="F12" s="1">
        <f t="shared" si="0"/>
        <v>72</v>
      </c>
      <c r="G12" s="1">
        <v>20</v>
      </c>
      <c r="H12" s="9">
        <f t="shared" si="1"/>
        <v>0.33333333333333331</v>
      </c>
      <c r="I12" s="10" t="str">
        <f t="shared" si="2"/>
        <v>REPROVADO</v>
      </c>
    </row>
    <row r="13" spans="1:9" ht="18.75" x14ac:dyDescent="0.3">
      <c r="A13" s="1" t="s">
        <v>20</v>
      </c>
      <c r="B13" s="1">
        <v>18</v>
      </c>
      <c r="C13" s="1">
        <v>15</v>
      </c>
      <c r="D13" s="1">
        <v>13</v>
      </c>
      <c r="E13" s="1">
        <v>13</v>
      </c>
      <c r="F13" s="1">
        <f t="shared" si="0"/>
        <v>59</v>
      </c>
      <c r="G13" s="1">
        <v>18</v>
      </c>
      <c r="H13" s="9">
        <f t="shared" si="1"/>
        <v>0.3</v>
      </c>
      <c r="I13" s="10" t="str">
        <f t="shared" si="2"/>
        <v>REPROVADO</v>
      </c>
    </row>
    <row r="14" spans="1:9" ht="18.75" x14ac:dyDescent="0.3">
      <c r="A14" s="1" t="s">
        <v>145</v>
      </c>
      <c r="B14" s="1">
        <v>15</v>
      </c>
      <c r="C14" s="1">
        <v>17</v>
      </c>
      <c r="D14" s="1">
        <v>10</v>
      </c>
      <c r="E14" s="1">
        <v>12</v>
      </c>
      <c r="F14" s="1">
        <f t="shared" si="0"/>
        <v>54</v>
      </c>
      <c r="G14" s="1">
        <v>1</v>
      </c>
      <c r="H14" s="9">
        <f t="shared" si="1"/>
        <v>1.6666666666666666E-2</v>
      </c>
      <c r="I14" s="10" t="str">
        <f t="shared" si="2"/>
        <v>REPROVADO</v>
      </c>
    </row>
    <row r="15" spans="1:9" ht="18.75" x14ac:dyDescent="0.3">
      <c r="A15" s="1" t="s">
        <v>102</v>
      </c>
      <c r="B15" s="1">
        <v>20</v>
      </c>
      <c r="C15" s="1">
        <v>18</v>
      </c>
      <c r="D15" s="1">
        <v>5</v>
      </c>
      <c r="E15" s="1">
        <v>10</v>
      </c>
      <c r="F15" s="1">
        <f t="shared" si="0"/>
        <v>53</v>
      </c>
      <c r="G15" s="1">
        <v>12</v>
      </c>
      <c r="H15" s="9">
        <f t="shared" si="1"/>
        <v>0.2</v>
      </c>
      <c r="I15" s="10" t="str">
        <f t="shared" si="2"/>
        <v>REPROVADO</v>
      </c>
    </row>
    <row r="16" spans="1:9" ht="18.75" x14ac:dyDescent="0.3">
      <c r="A16" s="1" t="s">
        <v>101</v>
      </c>
      <c r="B16" s="1">
        <v>22</v>
      </c>
      <c r="C16" s="1">
        <v>20</v>
      </c>
      <c r="D16" s="1">
        <v>8</v>
      </c>
      <c r="E16" s="1">
        <v>10</v>
      </c>
      <c r="F16" s="1">
        <f t="shared" si="0"/>
        <v>60</v>
      </c>
      <c r="G16" s="1">
        <v>18</v>
      </c>
      <c r="H16" s="9">
        <f t="shared" si="1"/>
        <v>0.3</v>
      </c>
      <c r="I16" s="10" t="str">
        <f t="shared" si="2"/>
        <v>REPROVADO</v>
      </c>
    </row>
    <row r="17" spans="1:9" ht="18.75" x14ac:dyDescent="0.3">
      <c r="A17" s="1" t="s">
        <v>146</v>
      </c>
      <c r="B17" s="1">
        <v>27</v>
      </c>
      <c r="C17" s="1">
        <v>25</v>
      </c>
      <c r="D17" s="1">
        <v>10</v>
      </c>
      <c r="E17" s="1">
        <v>12</v>
      </c>
      <c r="F17" s="1">
        <f t="shared" si="0"/>
        <v>74</v>
      </c>
      <c r="G17" s="1">
        <v>3</v>
      </c>
      <c r="H17" s="9">
        <f t="shared" si="1"/>
        <v>0.05</v>
      </c>
      <c r="I17" s="10" t="str">
        <f t="shared" si="2"/>
        <v>APROVADO</v>
      </c>
    </row>
    <row r="18" spans="1:9" ht="18.75" x14ac:dyDescent="0.3">
      <c r="A18" s="1" t="s">
        <v>147</v>
      </c>
      <c r="B18" s="1">
        <v>28</v>
      </c>
      <c r="C18" s="1">
        <v>30</v>
      </c>
      <c r="D18" s="1">
        <v>12</v>
      </c>
      <c r="E18" s="1">
        <v>15</v>
      </c>
      <c r="F18" s="1">
        <f t="shared" si="0"/>
        <v>85</v>
      </c>
      <c r="G18" s="1">
        <v>5</v>
      </c>
      <c r="H18" s="9">
        <f t="shared" si="1"/>
        <v>8.3333333333333329E-2</v>
      </c>
      <c r="I18" s="10" t="str">
        <f t="shared" si="2"/>
        <v>APROVADO</v>
      </c>
    </row>
    <row r="19" spans="1:9" ht="18.75" x14ac:dyDescent="0.3">
      <c r="A19" s="1" t="s">
        <v>148</v>
      </c>
      <c r="B19" s="1">
        <v>30</v>
      </c>
      <c r="C19" s="1">
        <v>35</v>
      </c>
      <c r="D19" s="1">
        <v>15</v>
      </c>
      <c r="E19" s="1">
        <v>10</v>
      </c>
      <c r="F19" s="1">
        <f t="shared" si="0"/>
        <v>90</v>
      </c>
      <c r="G19" s="1">
        <v>8</v>
      </c>
      <c r="H19" s="9">
        <f t="shared" si="1"/>
        <v>0.13333333333333333</v>
      </c>
      <c r="I19" s="10" t="str">
        <f t="shared" si="2"/>
        <v>APROVADO</v>
      </c>
    </row>
    <row r="20" spans="1:9" ht="18.75" x14ac:dyDescent="0.3">
      <c r="A20" s="1" t="s">
        <v>149</v>
      </c>
      <c r="B20" s="1">
        <v>26</v>
      </c>
      <c r="C20" s="1">
        <v>35</v>
      </c>
      <c r="D20" s="1">
        <v>14</v>
      </c>
      <c r="E20" s="1">
        <v>12</v>
      </c>
      <c r="F20" s="1">
        <f t="shared" si="0"/>
        <v>87</v>
      </c>
      <c r="G20" s="1">
        <v>20</v>
      </c>
      <c r="H20" s="9">
        <f t="shared" si="1"/>
        <v>0.33333333333333331</v>
      </c>
      <c r="I20" s="10" t="str">
        <f t="shared" si="2"/>
        <v>REPROVADO</v>
      </c>
    </row>
    <row r="21" spans="1:9" ht="18.75" x14ac:dyDescent="0.3">
      <c r="A21" s="1" t="s">
        <v>70</v>
      </c>
      <c r="B21" s="1">
        <v>25</v>
      </c>
      <c r="C21" s="1">
        <v>28</v>
      </c>
      <c r="D21" s="1">
        <v>13</v>
      </c>
      <c r="E21" s="1">
        <v>10</v>
      </c>
      <c r="F21" s="1">
        <f t="shared" si="0"/>
        <v>76</v>
      </c>
      <c r="G21" s="1">
        <v>5</v>
      </c>
      <c r="H21" s="9">
        <f t="shared" si="1"/>
        <v>8.3333333333333329E-2</v>
      </c>
      <c r="I21" s="10" t="str">
        <f t="shared" si="2"/>
        <v>APROVADO</v>
      </c>
    </row>
  </sheetData>
  <mergeCells count="3">
    <mergeCell ref="A2:B2"/>
    <mergeCell ref="G1:I3"/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="145" zoomScaleNormal="145" workbookViewId="0">
      <selection activeCell="G3" sqref="G3"/>
    </sheetView>
  </sheetViews>
  <sheetFormatPr defaultRowHeight="15" x14ac:dyDescent="0.25"/>
  <cols>
    <col min="1" max="1" width="19" customWidth="1"/>
    <col min="3" max="3" width="18.85546875" customWidth="1"/>
    <col min="4" max="4" width="12.7109375" customWidth="1"/>
    <col min="5" max="5" width="11.5703125" customWidth="1"/>
    <col min="6" max="6" width="13.28515625" bestFit="1" customWidth="1"/>
    <col min="7" max="7" width="14.85546875" customWidth="1"/>
    <col min="8" max="8" width="16.140625" customWidth="1"/>
    <col min="9" max="9" width="12.28515625" customWidth="1"/>
  </cols>
  <sheetData>
    <row r="1" spans="1:9" x14ac:dyDescent="0.25">
      <c r="A1" s="23" t="s">
        <v>43</v>
      </c>
      <c r="B1" s="23"/>
      <c r="C1" s="23"/>
      <c r="D1" s="23"/>
      <c r="E1" s="23"/>
      <c r="F1" s="23"/>
      <c r="G1" s="23"/>
      <c r="H1" s="26" t="s">
        <v>25</v>
      </c>
      <c r="I1" s="27"/>
    </row>
    <row r="2" spans="1:9" x14ac:dyDescent="0.25">
      <c r="A2" s="1" t="s">
        <v>24</v>
      </c>
      <c r="B2" s="1" t="s">
        <v>28</v>
      </c>
      <c r="C2" s="1" t="s">
        <v>26</v>
      </c>
      <c r="D2" s="1" t="s">
        <v>27</v>
      </c>
      <c r="E2" s="1" t="s">
        <v>39</v>
      </c>
      <c r="F2" s="1" t="s">
        <v>40</v>
      </c>
      <c r="G2" s="1" t="s">
        <v>41</v>
      </c>
    </row>
    <row r="3" spans="1:9" x14ac:dyDescent="0.25">
      <c r="A3" s="1" t="s">
        <v>32</v>
      </c>
      <c r="B3" s="1">
        <v>3</v>
      </c>
      <c r="C3" s="1">
        <v>40</v>
      </c>
      <c r="D3" s="1">
        <v>50</v>
      </c>
      <c r="E3" s="11">
        <v>14</v>
      </c>
      <c r="F3" s="13">
        <f>E3*D3</f>
        <v>700</v>
      </c>
      <c r="G3" s="1" t="str">
        <f>IF(AND(B3&lt;10,C3&lt;30,D3&lt;20),"Caixa Pequena","Caixa Grande")</f>
        <v>Caixa Grande</v>
      </c>
    </row>
    <row r="4" spans="1:9" x14ac:dyDescent="0.25">
      <c r="A4" s="1" t="s">
        <v>33</v>
      </c>
      <c r="B4" s="1">
        <v>0.4</v>
      </c>
      <c r="C4" s="1">
        <v>40</v>
      </c>
      <c r="D4" s="1">
        <v>120</v>
      </c>
      <c r="E4" s="11">
        <v>1.5</v>
      </c>
      <c r="F4" s="13">
        <f t="shared" ref="F4:F9" si="0">E4*D4</f>
        <v>180</v>
      </c>
      <c r="G4" s="1" t="str">
        <f t="shared" ref="G4:G9" si="1">IF(AND(B4&lt;10,C4&lt;30,D4&lt;20),"Caixa Pequena","Caixa Grande")</f>
        <v>Caixa Grande</v>
      </c>
    </row>
    <row r="5" spans="1:9" x14ac:dyDescent="0.25">
      <c r="A5" s="1" t="s">
        <v>34</v>
      </c>
      <c r="B5" s="1">
        <v>1.5</v>
      </c>
      <c r="C5" s="1">
        <v>35</v>
      </c>
      <c r="D5" s="1">
        <v>25</v>
      </c>
      <c r="E5" s="11">
        <v>19.899999999999999</v>
      </c>
      <c r="F5" s="13">
        <f t="shared" si="0"/>
        <v>497.49999999999994</v>
      </c>
      <c r="G5" s="1" t="str">
        <f t="shared" si="1"/>
        <v>Caixa Grande</v>
      </c>
    </row>
    <row r="6" spans="1:9" x14ac:dyDescent="0.25">
      <c r="A6" s="1" t="s">
        <v>35</v>
      </c>
      <c r="B6" s="1">
        <v>1</v>
      </c>
      <c r="C6" s="1">
        <v>15</v>
      </c>
      <c r="D6" s="1">
        <v>15</v>
      </c>
      <c r="E6" s="11">
        <v>13</v>
      </c>
      <c r="F6" s="13">
        <f t="shared" si="0"/>
        <v>195</v>
      </c>
      <c r="G6" s="1" t="str">
        <f t="shared" si="1"/>
        <v>Caixa Pequena</v>
      </c>
    </row>
    <row r="7" spans="1:9" x14ac:dyDescent="0.25">
      <c r="A7" s="1" t="s">
        <v>36</v>
      </c>
      <c r="B7" s="1">
        <v>0.4</v>
      </c>
      <c r="C7" s="1">
        <v>20</v>
      </c>
      <c r="D7" s="1">
        <v>10</v>
      </c>
      <c r="E7" s="11">
        <v>12</v>
      </c>
      <c r="F7" s="13">
        <f t="shared" si="0"/>
        <v>120</v>
      </c>
      <c r="G7" s="1" t="str">
        <f t="shared" si="1"/>
        <v>Caixa Pequena</v>
      </c>
    </row>
    <row r="8" spans="1:9" x14ac:dyDescent="0.25">
      <c r="A8" s="1" t="s">
        <v>37</v>
      </c>
      <c r="B8" s="1">
        <v>0.8</v>
      </c>
      <c r="C8" s="1">
        <v>12</v>
      </c>
      <c r="D8" s="1">
        <v>5</v>
      </c>
      <c r="E8" s="11">
        <v>590</v>
      </c>
      <c r="F8" s="13">
        <f t="shared" si="0"/>
        <v>2950</v>
      </c>
      <c r="G8" s="1" t="str">
        <f t="shared" si="1"/>
        <v>Caixa Pequena</v>
      </c>
    </row>
    <row r="9" spans="1:9" x14ac:dyDescent="0.25">
      <c r="A9" s="1" t="s">
        <v>38</v>
      </c>
      <c r="B9" s="1">
        <v>0.3</v>
      </c>
      <c r="C9" s="1">
        <v>12</v>
      </c>
      <c r="D9" s="1">
        <v>70</v>
      </c>
      <c r="E9" s="11">
        <v>350</v>
      </c>
      <c r="F9" s="13">
        <f t="shared" si="0"/>
        <v>24500</v>
      </c>
      <c r="G9" s="1" t="str">
        <f t="shared" si="1"/>
        <v>Caixa Grande</v>
      </c>
    </row>
    <row r="11" spans="1:9" x14ac:dyDescent="0.25">
      <c r="A11" s="23" t="s">
        <v>29</v>
      </c>
      <c r="B11" s="23"/>
      <c r="C11" s="23"/>
    </row>
    <row r="12" spans="1:9" x14ac:dyDescent="0.25">
      <c r="A12" s="1" t="s">
        <v>30</v>
      </c>
      <c r="B12" s="24" t="s">
        <v>25</v>
      </c>
      <c r="C12" s="25"/>
    </row>
    <row r="13" spans="1:9" x14ac:dyDescent="0.25">
      <c r="A13" s="1" t="s">
        <v>31</v>
      </c>
      <c r="B13" s="1" t="s">
        <v>42</v>
      </c>
      <c r="C13" s="1"/>
    </row>
  </sheetData>
  <mergeCells count="4">
    <mergeCell ref="A11:C11"/>
    <mergeCell ref="A1:G1"/>
    <mergeCell ref="B12:C12"/>
    <mergeCell ref="H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="112" zoomScaleNormal="112" workbookViewId="0">
      <selection activeCell="D17" sqref="D17"/>
    </sheetView>
  </sheetViews>
  <sheetFormatPr defaultRowHeight="15" x14ac:dyDescent="0.25"/>
  <cols>
    <col min="2" max="2" width="15.7109375" customWidth="1"/>
    <col min="3" max="3" width="11.85546875" customWidth="1"/>
    <col min="4" max="4" width="17" bestFit="1" customWidth="1"/>
    <col min="5" max="5" width="3.85546875" customWidth="1"/>
    <col min="9" max="9" width="8.140625" customWidth="1"/>
  </cols>
  <sheetData>
    <row r="1" spans="1:9" x14ac:dyDescent="0.25">
      <c r="A1" s="28" t="s">
        <v>59</v>
      </c>
      <c r="B1" s="28"/>
      <c r="C1" s="28"/>
      <c r="D1" s="28"/>
      <c r="F1" s="29" t="s">
        <v>135</v>
      </c>
      <c r="G1" s="29"/>
      <c r="H1" s="29"/>
      <c r="I1" s="29"/>
    </row>
    <row r="2" spans="1:9" x14ac:dyDescent="0.25">
      <c r="A2" s="1" t="s">
        <v>73</v>
      </c>
      <c r="B2" s="1" t="s">
        <v>74</v>
      </c>
      <c r="C2" s="1" t="s">
        <v>75</v>
      </c>
      <c r="D2" s="1" t="s">
        <v>84</v>
      </c>
      <c r="F2" s="29"/>
      <c r="G2" s="29"/>
      <c r="H2" s="29"/>
      <c r="I2" s="29"/>
    </row>
    <row r="3" spans="1:9" x14ac:dyDescent="0.25">
      <c r="A3" s="1" t="s">
        <v>21</v>
      </c>
      <c r="B3" s="1" t="s">
        <v>76</v>
      </c>
      <c r="C3" s="1" t="s">
        <v>81</v>
      </c>
      <c r="D3" s="1" t="str">
        <f>IF(AND(B3="2 EM",C3="NÃO"),"SELECIONADO","DESCLASSIFICADO")</f>
        <v>DESCLASSIFICADO</v>
      </c>
      <c r="F3" s="29"/>
      <c r="G3" s="29"/>
      <c r="H3" s="29"/>
      <c r="I3" s="29"/>
    </row>
    <row r="4" spans="1:9" x14ac:dyDescent="0.25">
      <c r="A4" s="1" t="s">
        <v>60</v>
      </c>
      <c r="B4" s="1" t="s">
        <v>77</v>
      </c>
      <c r="C4" s="1" t="s">
        <v>82</v>
      </c>
      <c r="D4" s="1" t="str">
        <f t="shared" ref="D4:D20" si="0">IF(AND(B4="2 EM",C4="NÃO"),"SELECIONADO","DESCLASSIFICADO")</f>
        <v>DESCLASSIFICADO</v>
      </c>
      <c r="F4" s="29"/>
      <c r="G4" s="29"/>
      <c r="H4" s="29"/>
      <c r="I4" s="29"/>
    </row>
    <row r="5" spans="1:9" x14ac:dyDescent="0.25">
      <c r="A5" s="1" t="s">
        <v>61</v>
      </c>
      <c r="B5" s="1" t="s">
        <v>78</v>
      </c>
      <c r="C5" s="1" t="s">
        <v>82</v>
      </c>
      <c r="D5" s="1" t="str">
        <f t="shared" si="0"/>
        <v>DESCLASSIFICADO</v>
      </c>
    </row>
    <row r="6" spans="1:9" x14ac:dyDescent="0.25">
      <c r="A6" s="1" t="s">
        <v>62</v>
      </c>
      <c r="B6" s="1" t="s">
        <v>79</v>
      </c>
      <c r="C6" s="1" t="s">
        <v>81</v>
      </c>
      <c r="D6" s="1" t="str">
        <f t="shared" si="0"/>
        <v>DESCLASSIFICADO</v>
      </c>
    </row>
    <row r="7" spans="1:9" x14ac:dyDescent="0.25">
      <c r="A7" s="1" t="s">
        <v>63</v>
      </c>
      <c r="B7" s="1" t="s">
        <v>76</v>
      </c>
      <c r="C7" s="1" t="s">
        <v>81</v>
      </c>
      <c r="D7" s="1" t="str">
        <f t="shared" si="0"/>
        <v>DESCLASSIFICADO</v>
      </c>
    </row>
    <row r="8" spans="1:9" x14ac:dyDescent="0.25">
      <c r="A8" s="1" t="s">
        <v>64</v>
      </c>
      <c r="B8" s="1" t="s">
        <v>79</v>
      </c>
      <c r="C8" s="1" t="s">
        <v>82</v>
      </c>
      <c r="D8" s="1" t="str">
        <f t="shared" si="0"/>
        <v>DESCLASSIFICADO</v>
      </c>
    </row>
    <row r="9" spans="1:9" x14ac:dyDescent="0.25">
      <c r="A9" s="1" t="s">
        <v>65</v>
      </c>
      <c r="B9" s="1" t="s">
        <v>79</v>
      </c>
      <c r="C9" s="1" t="s">
        <v>82</v>
      </c>
      <c r="D9" s="1" t="str">
        <f t="shared" si="0"/>
        <v>DESCLASSIFICADO</v>
      </c>
    </row>
    <row r="10" spans="1:9" x14ac:dyDescent="0.25">
      <c r="A10" s="1" t="s">
        <v>66</v>
      </c>
      <c r="B10" s="1" t="s">
        <v>80</v>
      </c>
      <c r="C10" s="1" t="s">
        <v>81</v>
      </c>
      <c r="D10" s="1" t="str">
        <f t="shared" si="0"/>
        <v>SELECIONADO</v>
      </c>
    </row>
    <row r="11" spans="1:9" x14ac:dyDescent="0.25">
      <c r="A11" s="1" t="s">
        <v>1</v>
      </c>
      <c r="B11" s="1" t="s">
        <v>79</v>
      </c>
      <c r="C11" s="1" t="s">
        <v>83</v>
      </c>
      <c r="D11" s="1" t="str">
        <f t="shared" si="0"/>
        <v>DESCLASSIFICADO</v>
      </c>
    </row>
    <row r="12" spans="1:9" x14ac:dyDescent="0.25">
      <c r="A12" s="1" t="s">
        <v>60</v>
      </c>
      <c r="B12" s="1" t="s">
        <v>80</v>
      </c>
      <c r="C12" s="1" t="s">
        <v>82</v>
      </c>
      <c r="D12" s="1" t="str">
        <f t="shared" si="0"/>
        <v>DESCLASSIFICADO</v>
      </c>
    </row>
    <row r="13" spans="1:9" x14ac:dyDescent="0.25">
      <c r="A13" s="1" t="s">
        <v>67</v>
      </c>
      <c r="B13" s="1" t="s">
        <v>80</v>
      </c>
      <c r="C13" s="1" t="s">
        <v>83</v>
      </c>
      <c r="D13" s="1" t="str">
        <f t="shared" si="0"/>
        <v>DESCLASSIFICADO</v>
      </c>
    </row>
    <row r="14" spans="1:9" x14ac:dyDescent="0.25">
      <c r="A14" s="1" t="s">
        <v>22</v>
      </c>
      <c r="B14" s="1" t="s">
        <v>76</v>
      </c>
      <c r="C14" s="1" t="s">
        <v>81</v>
      </c>
      <c r="D14" s="1" t="str">
        <f t="shared" si="0"/>
        <v>DESCLASSIFICADO</v>
      </c>
    </row>
    <row r="15" spans="1:9" x14ac:dyDescent="0.25">
      <c r="A15" s="1" t="s">
        <v>68</v>
      </c>
      <c r="B15" s="1" t="s">
        <v>77</v>
      </c>
      <c r="C15" s="1" t="s">
        <v>81</v>
      </c>
      <c r="D15" s="1" t="str">
        <f t="shared" si="0"/>
        <v>DESCLASSIFICADO</v>
      </c>
    </row>
    <row r="16" spans="1:9" x14ac:dyDescent="0.25">
      <c r="A16" s="1" t="s">
        <v>69</v>
      </c>
      <c r="B16" s="1" t="s">
        <v>77</v>
      </c>
      <c r="C16" s="1" t="s">
        <v>83</v>
      </c>
      <c r="D16" s="1" t="str">
        <f t="shared" si="0"/>
        <v>DESCLASSIFICADO</v>
      </c>
    </row>
    <row r="17" spans="1:4" x14ac:dyDescent="0.25">
      <c r="A17" s="1" t="s">
        <v>70</v>
      </c>
      <c r="B17" s="1" t="s">
        <v>80</v>
      </c>
      <c r="C17" s="1" t="s">
        <v>81</v>
      </c>
      <c r="D17" s="1" t="str">
        <f t="shared" si="0"/>
        <v>SELECIONADO</v>
      </c>
    </row>
    <row r="18" spans="1:4" x14ac:dyDescent="0.25">
      <c r="A18" s="1" t="s">
        <v>71</v>
      </c>
      <c r="B18" s="1" t="s">
        <v>79</v>
      </c>
      <c r="C18" s="1" t="s">
        <v>82</v>
      </c>
      <c r="D18" s="1" t="str">
        <f t="shared" si="0"/>
        <v>DESCLASSIFICADO</v>
      </c>
    </row>
    <row r="19" spans="1:4" x14ac:dyDescent="0.25">
      <c r="A19" s="1" t="s">
        <v>72</v>
      </c>
      <c r="B19" s="1" t="s">
        <v>80</v>
      </c>
      <c r="C19" s="1" t="s">
        <v>81</v>
      </c>
      <c r="D19" s="1" t="str">
        <f t="shared" si="0"/>
        <v>SELECIONADO</v>
      </c>
    </row>
    <row r="20" spans="1:4" x14ac:dyDescent="0.25">
      <c r="A20" s="1" t="s">
        <v>63</v>
      </c>
      <c r="B20" s="1" t="s">
        <v>78</v>
      </c>
      <c r="C20" s="1" t="s">
        <v>81</v>
      </c>
      <c r="D20" s="1" t="str">
        <f t="shared" si="0"/>
        <v>DESCLASSIFICADO</v>
      </c>
    </row>
  </sheetData>
  <mergeCells count="2">
    <mergeCell ref="A1:D1"/>
    <mergeCell ref="F1:I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157" zoomScaleNormal="157" workbookViewId="0">
      <selection activeCell="E4" sqref="E4"/>
    </sheetView>
  </sheetViews>
  <sheetFormatPr defaultRowHeight="15" x14ac:dyDescent="0.25"/>
  <cols>
    <col min="1" max="1" width="14.7109375" customWidth="1"/>
    <col min="3" max="3" width="17.140625" customWidth="1"/>
    <col min="4" max="4" width="14.42578125" customWidth="1"/>
    <col min="5" max="5" width="23.28515625" customWidth="1"/>
  </cols>
  <sheetData>
    <row r="1" spans="1:5" x14ac:dyDescent="0.25">
      <c r="A1" s="30" t="s">
        <v>105</v>
      </c>
      <c r="B1" s="30"/>
      <c r="C1" s="30"/>
      <c r="D1" s="30"/>
      <c r="E1" s="30"/>
    </row>
    <row r="2" spans="1:5" x14ac:dyDescent="0.25">
      <c r="A2" s="6" t="s">
        <v>118</v>
      </c>
      <c r="B2" s="6" t="s">
        <v>113</v>
      </c>
      <c r="C2" s="6" t="s">
        <v>114</v>
      </c>
      <c r="D2" s="6" t="s">
        <v>115</v>
      </c>
      <c r="E2" s="6" t="s">
        <v>117</v>
      </c>
    </row>
    <row r="3" spans="1:5" x14ac:dyDescent="0.25">
      <c r="A3" s="1" t="s">
        <v>106</v>
      </c>
      <c r="B3" s="1">
        <v>1920</v>
      </c>
      <c r="C3" s="1">
        <v>2200</v>
      </c>
      <c r="D3" s="3">
        <v>0.09</v>
      </c>
      <c r="E3" s="1" t="str">
        <f>IF(AND(C3&gt;B3,D3&lt;10%),"RECEBERÁ COMISSÃO","NÃO RECEBERÁ COMISSÃO")</f>
        <v>RECEBERÁ COMISSÃO</v>
      </c>
    </row>
    <row r="4" spans="1:5" x14ac:dyDescent="0.25">
      <c r="A4" s="1" t="s">
        <v>103</v>
      </c>
      <c r="B4" s="1">
        <v>2300</v>
      </c>
      <c r="C4" s="1">
        <v>2600</v>
      </c>
      <c r="D4" s="3">
        <v>0.1</v>
      </c>
      <c r="E4" s="1" t="str">
        <f t="shared" ref="E4:E11" si="0">IF(AND(C4&gt;B4,D4&lt;10%),"RECEBERÁ COMISSÃO","NÃO RECEBERÁ COMISSÃO")</f>
        <v>NÃO RECEBERÁ COMISSÃO</v>
      </c>
    </row>
    <row r="5" spans="1:5" x14ac:dyDescent="0.25">
      <c r="A5" s="1" t="s">
        <v>107</v>
      </c>
      <c r="B5" s="1">
        <v>2100</v>
      </c>
      <c r="C5" s="1">
        <v>1900</v>
      </c>
      <c r="D5" s="3">
        <v>0.05</v>
      </c>
      <c r="E5" s="1" t="str">
        <f t="shared" si="0"/>
        <v>NÃO RECEBERÁ COMISSÃO</v>
      </c>
    </row>
    <row r="6" spans="1:5" x14ac:dyDescent="0.25">
      <c r="A6" s="1" t="s">
        <v>108</v>
      </c>
      <c r="B6" s="1">
        <v>2500</v>
      </c>
      <c r="C6" s="1">
        <v>1870</v>
      </c>
      <c r="D6" s="5">
        <v>4.4999999999999998E-2</v>
      </c>
      <c r="E6" s="1" t="str">
        <f t="shared" si="0"/>
        <v>NÃO RECEBERÁ COMISSÃO</v>
      </c>
    </row>
    <row r="7" spans="1:5" x14ac:dyDescent="0.25">
      <c r="A7" s="1" t="s">
        <v>109</v>
      </c>
      <c r="B7" s="1">
        <v>1900</v>
      </c>
      <c r="C7" s="1">
        <v>2100</v>
      </c>
      <c r="D7" s="5">
        <v>7.5999999999999998E-2</v>
      </c>
      <c r="E7" s="1" t="str">
        <f t="shared" si="0"/>
        <v>RECEBERÁ COMISSÃO</v>
      </c>
    </row>
    <row r="8" spans="1:5" x14ac:dyDescent="0.25">
      <c r="A8" s="1" t="s">
        <v>110</v>
      </c>
      <c r="B8" s="1">
        <v>1890</v>
      </c>
      <c r="C8" s="1">
        <v>1700</v>
      </c>
      <c r="D8" s="3">
        <v>0.04</v>
      </c>
      <c r="E8" s="1" t="str">
        <f t="shared" si="0"/>
        <v>NÃO RECEBERÁ COMISSÃO</v>
      </c>
    </row>
    <row r="9" spans="1:5" x14ac:dyDescent="0.25">
      <c r="A9" s="1" t="s">
        <v>111</v>
      </c>
      <c r="B9" s="1">
        <v>2350</v>
      </c>
      <c r="C9" s="1">
        <v>1500</v>
      </c>
      <c r="D9" s="3">
        <v>0.03</v>
      </c>
      <c r="E9" s="1" t="str">
        <f t="shared" si="0"/>
        <v>NÃO RECEBERÁ COMISSÃO</v>
      </c>
    </row>
    <row r="10" spans="1:5" x14ac:dyDescent="0.25">
      <c r="A10" s="1" t="s">
        <v>112</v>
      </c>
      <c r="B10" s="1">
        <v>1550</v>
      </c>
      <c r="C10" s="1">
        <v>1670</v>
      </c>
      <c r="D10" s="5">
        <v>7.4999999999999997E-2</v>
      </c>
      <c r="E10" s="1" t="str">
        <f t="shared" si="0"/>
        <v>RECEBERÁ COMISSÃO</v>
      </c>
    </row>
    <row r="11" spans="1:5" x14ac:dyDescent="0.25">
      <c r="A11" s="1" t="s">
        <v>22</v>
      </c>
      <c r="B11" s="1">
        <v>1200</v>
      </c>
      <c r="C11" s="1">
        <v>1000</v>
      </c>
      <c r="D11" s="3">
        <v>0.08</v>
      </c>
      <c r="E11" s="1" t="str">
        <f t="shared" si="0"/>
        <v>NÃO RECEBERÁ COMISSÃO</v>
      </c>
    </row>
    <row r="13" spans="1:5" x14ac:dyDescent="0.25">
      <c r="A13" s="20" t="s">
        <v>154</v>
      </c>
      <c r="B13" s="20"/>
      <c r="C13" s="20"/>
      <c r="D13" s="20"/>
      <c r="E13" s="20"/>
    </row>
    <row r="14" spans="1:5" x14ac:dyDescent="0.25">
      <c r="A14" s="20"/>
      <c r="B14" s="20"/>
      <c r="C14" s="20"/>
      <c r="D14" s="20"/>
      <c r="E14" s="20"/>
    </row>
  </sheetData>
  <mergeCells count="2">
    <mergeCell ref="A1:E1"/>
    <mergeCell ref="A13:E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="138" zoomScaleNormal="138" workbookViewId="0">
      <selection activeCell="E7" sqref="E7"/>
    </sheetView>
  </sheetViews>
  <sheetFormatPr defaultRowHeight="15" x14ac:dyDescent="0.25"/>
  <cols>
    <col min="1" max="1" width="19.7109375" customWidth="1"/>
    <col min="2" max="2" width="21.42578125" customWidth="1"/>
    <col min="3" max="3" width="19.28515625" customWidth="1"/>
    <col min="4" max="4" width="9.85546875" customWidth="1"/>
    <col min="5" max="5" width="23.28515625" bestFit="1" customWidth="1"/>
    <col min="7" max="7" width="18.7109375" customWidth="1"/>
    <col min="8" max="8" width="14" customWidth="1"/>
  </cols>
  <sheetData>
    <row r="1" spans="1:8" x14ac:dyDescent="0.25">
      <c r="A1" s="15" t="s">
        <v>158</v>
      </c>
    </row>
    <row r="2" spans="1:8" x14ac:dyDescent="0.25">
      <c r="A2" s="12" t="s">
        <v>159</v>
      </c>
    </row>
    <row r="3" spans="1:8" x14ac:dyDescent="0.25">
      <c r="A3" s="12" t="s">
        <v>160</v>
      </c>
    </row>
    <row r="4" spans="1:8" x14ac:dyDescent="0.25">
      <c r="A4" s="12" t="s">
        <v>161</v>
      </c>
    </row>
    <row r="5" spans="1:8" ht="15" customHeight="1" x14ac:dyDescent="0.25">
      <c r="A5" s="31" t="s">
        <v>119</v>
      </c>
      <c r="B5" s="31"/>
      <c r="C5" s="31"/>
      <c r="D5" s="31"/>
      <c r="E5" s="31"/>
      <c r="F5" s="32" t="s">
        <v>132</v>
      </c>
      <c r="G5" s="29"/>
      <c r="H5" s="29"/>
    </row>
    <row r="6" spans="1:8" x14ac:dyDescent="0.25">
      <c r="A6" s="1" t="s">
        <v>153</v>
      </c>
      <c r="B6" s="1" t="s">
        <v>122</v>
      </c>
      <c r="C6" s="1" t="s">
        <v>120</v>
      </c>
      <c r="D6" s="1" t="s">
        <v>121</v>
      </c>
      <c r="E6" s="16" t="s">
        <v>116</v>
      </c>
      <c r="F6" s="32"/>
      <c r="G6" s="29"/>
      <c r="H6" s="29"/>
    </row>
    <row r="7" spans="1:8" x14ac:dyDescent="0.25">
      <c r="A7" s="1" t="s">
        <v>1</v>
      </c>
      <c r="B7" s="1">
        <v>2</v>
      </c>
      <c r="C7" s="1" t="s">
        <v>160</v>
      </c>
      <c r="D7" s="1" t="s">
        <v>161</v>
      </c>
      <c r="E7" s="17" t="str">
        <f>IF(OR(C7=$A$2,C7=$A$3,D7=$A$4,),"SERÁ SELECIONADO","NÃO SELECIONADO")</f>
        <v>SERÁ SELECIONADO</v>
      </c>
      <c r="F7" s="32"/>
      <c r="G7" s="29"/>
      <c r="H7" s="29"/>
    </row>
    <row r="8" spans="1:8" x14ac:dyDescent="0.25">
      <c r="A8" s="1" t="s">
        <v>4</v>
      </c>
      <c r="B8" s="1">
        <v>3</v>
      </c>
      <c r="C8" s="1" t="s">
        <v>125</v>
      </c>
      <c r="D8" s="1" t="s">
        <v>129</v>
      </c>
      <c r="E8" s="17" t="str">
        <f t="shared" ref="E8:E15" si="0">IF(OR(C8=$A$2,C8=$A$3,D8=$A$4,),"SERÁ SELECIONADO","NÃO SELECIONADO")</f>
        <v>NÃO SELECIONADO</v>
      </c>
      <c r="F8" s="32"/>
      <c r="G8" s="29"/>
      <c r="H8" s="29"/>
    </row>
    <row r="9" spans="1:8" x14ac:dyDescent="0.25">
      <c r="A9" s="1" t="s">
        <v>22</v>
      </c>
      <c r="B9" s="1">
        <v>4</v>
      </c>
      <c r="C9" s="1" t="s">
        <v>159</v>
      </c>
      <c r="D9" s="1"/>
      <c r="E9" s="17" t="str">
        <f t="shared" si="0"/>
        <v>SERÁ SELECIONADO</v>
      </c>
      <c r="F9" s="32"/>
      <c r="G9" s="29"/>
      <c r="H9" s="29"/>
    </row>
    <row r="10" spans="1:8" x14ac:dyDescent="0.25">
      <c r="A10" s="1" t="s">
        <v>21</v>
      </c>
      <c r="B10" s="1">
        <v>3</v>
      </c>
      <c r="C10" s="1" t="s">
        <v>126</v>
      </c>
      <c r="D10" s="1" t="s">
        <v>161</v>
      </c>
      <c r="E10" s="17" t="str">
        <f t="shared" si="0"/>
        <v>SERÁ SELECIONADO</v>
      </c>
    </row>
    <row r="11" spans="1:8" x14ac:dyDescent="0.25">
      <c r="A11" s="1" t="s">
        <v>1</v>
      </c>
      <c r="B11" s="1">
        <v>5</v>
      </c>
      <c r="C11" s="1" t="s">
        <v>159</v>
      </c>
      <c r="D11" s="1" t="s">
        <v>129</v>
      </c>
      <c r="E11" s="17" t="str">
        <f t="shared" si="0"/>
        <v>SERÁ SELECIONADO</v>
      </c>
      <c r="H11" s="14"/>
    </row>
    <row r="12" spans="1:8" x14ac:dyDescent="0.25">
      <c r="A12" s="1" t="s">
        <v>123</v>
      </c>
      <c r="B12" s="1">
        <v>3</v>
      </c>
      <c r="C12" s="1" t="s">
        <v>127</v>
      </c>
      <c r="D12" s="1"/>
      <c r="E12" s="17" t="str">
        <f t="shared" si="0"/>
        <v>NÃO SELECIONADO</v>
      </c>
    </row>
    <row r="13" spans="1:8" x14ac:dyDescent="0.25">
      <c r="A13" s="1" t="s">
        <v>98</v>
      </c>
      <c r="B13" s="1">
        <v>6</v>
      </c>
      <c r="C13" s="1" t="s">
        <v>130</v>
      </c>
      <c r="D13" s="1" t="s">
        <v>131</v>
      </c>
      <c r="E13" s="17" t="str">
        <f t="shared" si="0"/>
        <v>NÃO SELECIONADO</v>
      </c>
    </row>
    <row r="14" spans="1:8" x14ac:dyDescent="0.25">
      <c r="A14" s="1" t="s">
        <v>104</v>
      </c>
      <c r="B14" s="1">
        <v>7</v>
      </c>
      <c r="C14" s="1" t="s">
        <v>128</v>
      </c>
      <c r="D14" s="1" t="s">
        <v>161</v>
      </c>
      <c r="E14" s="17" t="str">
        <f t="shared" si="0"/>
        <v>SERÁ SELECIONADO</v>
      </c>
    </row>
    <row r="15" spans="1:8" x14ac:dyDescent="0.25">
      <c r="A15" s="1" t="s">
        <v>124</v>
      </c>
      <c r="B15" s="1">
        <v>2</v>
      </c>
      <c r="C15" s="1" t="s">
        <v>159</v>
      </c>
      <c r="D15" s="1"/>
      <c r="E15" s="17" t="str">
        <f t="shared" si="0"/>
        <v>SERÁ SELECIONADO</v>
      </c>
    </row>
  </sheetData>
  <mergeCells count="2">
    <mergeCell ref="A5:E5"/>
    <mergeCell ref="F5:H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zoomScale="107" zoomScaleNormal="107" workbookViewId="0">
      <selection activeCell="F7" sqref="F7"/>
    </sheetView>
  </sheetViews>
  <sheetFormatPr defaultRowHeight="15" x14ac:dyDescent="0.25"/>
  <cols>
    <col min="1" max="1" width="17.28515625" customWidth="1"/>
    <col min="2" max="2" width="16.7109375" customWidth="1"/>
    <col min="5" max="5" width="12" customWidth="1"/>
    <col min="6" max="6" width="19" customWidth="1"/>
    <col min="7" max="7" width="16.42578125" customWidth="1"/>
    <col min="10" max="10" width="16.5703125" customWidth="1"/>
  </cols>
  <sheetData>
    <row r="1" spans="1:10" ht="15" customHeight="1" x14ac:dyDescent="0.25">
      <c r="A1" s="34" t="s">
        <v>96</v>
      </c>
      <c r="B1" s="33">
        <v>9</v>
      </c>
      <c r="G1" s="36" t="s">
        <v>133</v>
      </c>
      <c r="H1" s="37"/>
      <c r="I1" s="37"/>
      <c r="J1" s="37"/>
    </row>
    <row r="2" spans="1:10" x14ac:dyDescent="0.25">
      <c r="A2" s="35"/>
      <c r="B2" s="33"/>
      <c r="G2" s="37"/>
      <c r="H2" s="37"/>
      <c r="I2" s="37"/>
      <c r="J2" s="37"/>
    </row>
    <row r="3" spans="1:10" x14ac:dyDescent="0.25">
      <c r="G3" s="38" t="s">
        <v>134</v>
      </c>
      <c r="H3" s="37"/>
      <c r="I3" s="37"/>
      <c r="J3" s="37"/>
    </row>
    <row r="4" spans="1:10" x14ac:dyDescent="0.25">
      <c r="A4" s="4" t="s">
        <v>19</v>
      </c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37"/>
      <c r="H4" s="37"/>
      <c r="I4" s="37"/>
      <c r="J4" s="37"/>
    </row>
    <row r="5" spans="1:10" x14ac:dyDescent="0.25">
      <c r="A5" s="1" t="s">
        <v>93</v>
      </c>
      <c r="B5" s="1">
        <v>8.5</v>
      </c>
      <c r="C5" s="1">
        <v>9</v>
      </c>
      <c r="D5" s="1">
        <v>8.8000000000000007</v>
      </c>
      <c r="E5" s="2" t="str">
        <f>IF(AND(B5&gt;=$B$1,C5&gt;=$B$1,D5&gt;=$B$1),"SIM","NÃO")</f>
        <v>NÃO</v>
      </c>
      <c r="F5" s="7" t="str">
        <f>IF(OR(B5&gt;=$B$1,C5&gt;=$B$1,D5&gt;=$B$1),"SIM","NÃO")</f>
        <v>SIM</v>
      </c>
    </row>
    <row r="6" spans="1:10" x14ac:dyDescent="0.25">
      <c r="A6" s="1" t="s">
        <v>22</v>
      </c>
      <c r="B6" s="1">
        <v>7</v>
      </c>
      <c r="C6" s="1">
        <v>7.5</v>
      </c>
      <c r="D6" s="1">
        <v>7</v>
      </c>
      <c r="E6" s="2" t="str">
        <f t="shared" ref="E6:E21" si="0">IF(AND(B6&gt;=$B$1,C6&gt;=$B$1,D6&gt;=$B$1),"SIM","NÃO")</f>
        <v>NÃO</v>
      </c>
      <c r="F6" s="7" t="str">
        <f t="shared" ref="F6:F21" si="1">IF(OR(B6&gt;=$B$1,C6&gt;=$B$1,D6&gt;=$B$1),"SIM","NÃO")</f>
        <v>NÃO</v>
      </c>
    </row>
    <row r="7" spans="1:10" x14ac:dyDescent="0.25">
      <c r="A7" s="1" t="s">
        <v>94</v>
      </c>
      <c r="B7" s="1">
        <v>8.5</v>
      </c>
      <c r="C7" s="1">
        <v>8</v>
      </c>
      <c r="D7" s="1">
        <v>8.5</v>
      </c>
      <c r="E7" s="2" t="str">
        <f t="shared" si="0"/>
        <v>NÃO</v>
      </c>
      <c r="F7" s="7" t="str">
        <f t="shared" si="1"/>
        <v>NÃO</v>
      </c>
    </row>
    <row r="8" spans="1:10" x14ac:dyDescent="0.25">
      <c r="A8" s="1" t="s">
        <v>95</v>
      </c>
      <c r="B8" s="1">
        <v>10</v>
      </c>
      <c r="C8" s="1">
        <v>9</v>
      </c>
      <c r="D8" s="1">
        <v>9.5</v>
      </c>
      <c r="E8" s="2" t="str">
        <f t="shared" si="0"/>
        <v>SIM</v>
      </c>
      <c r="F8" s="7" t="str">
        <f t="shared" si="1"/>
        <v>SIM</v>
      </c>
    </row>
    <row r="9" spans="1:10" x14ac:dyDescent="0.25">
      <c r="A9" s="1" t="s">
        <v>60</v>
      </c>
      <c r="B9" s="1">
        <v>9</v>
      </c>
      <c r="C9" s="1">
        <v>9</v>
      </c>
      <c r="D9" s="1">
        <v>8.5</v>
      </c>
      <c r="E9" s="2" t="str">
        <f t="shared" si="0"/>
        <v>NÃO</v>
      </c>
      <c r="F9" s="7" t="str">
        <f t="shared" si="1"/>
        <v>SIM</v>
      </c>
    </row>
    <row r="10" spans="1:10" x14ac:dyDescent="0.25">
      <c r="A10" s="1" t="s">
        <v>1</v>
      </c>
      <c r="B10" s="1">
        <v>10</v>
      </c>
      <c r="C10" s="1">
        <v>10</v>
      </c>
      <c r="D10" s="1">
        <v>10</v>
      </c>
      <c r="E10" s="2" t="str">
        <f t="shared" si="0"/>
        <v>SIM</v>
      </c>
      <c r="F10" s="7" t="str">
        <f t="shared" si="1"/>
        <v>SIM</v>
      </c>
    </row>
    <row r="11" spans="1:10" x14ac:dyDescent="0.25">
      <c r="A11" s="1" t="s">
        <v>97</v>
      </c>
      <c r="B11" s="1">
        <v>10</v>
      </c>
      <c r="C11" s="1">
        <v>9</v>
      </c>
      <c r="D11" s="1">
        <v>10</v>
      </c>
      <c r="E11" s="2" t="str">
        <f t="shared" si="0"/>
        <v>SIM</v>
      </c>
      <c r="F11" s="7" t="str">
        <f t="shared" si="1"/>
        <v>SIM</v>
      </c>
    </row>
    <row r="12" spans="1:10" x14ac:dyDescent="0.25">
      <c r="A12" s="1" t="s">
        <v>2</v>
      </c>
      <c r="B12" s="1">
        <v>9</v>
      </c>
      <c r="C12" s="1">
        <v>9</v>
      </c>
      <c r="D12" s="1">
        <v>9</v>
      </c>
      <c r="E12" s="2" t="str">
        <f t="shared" si="0"/>
        <v>SIM</v>
      </c>
      <c r="F12" s="7" t="str">
        <f t="shared" si="1"/>
        <v>SIM</v>
      </c>
    </row>
    <row r="13" spans="1:10" x14ac:dyDescent="0.25">
      <c r="A13" s="1" t="s">
        <v>98</v>
      </c>
      <c r="B13" s="1">
        <v>5</v>
      </c>
      <c r="C13" s="1">
        <v>6</v>
      </c>
      <c r="D13" s="1">
        <v>7</v>
      </c>
      <c r="E13" s="2" t="str">
        <f t="shared" si="0"/>
        <v>NÃO</v>
      </c>
      <c r="F13" s="7" t="str">
        <f t="shared" si="1"/>
        <v>NÃO</v>
      </c>
    </row>
    <row r="14" spans="1:10" x14ac:dyDescent="0.25">
      <c r="A14" s="1" t="s">
        <v>99</v>
      </c>
      <c r="B14" s="1">
        <v>8</v>
      </c>
      <c r="C14" s="1">
        <v>9</v>
      </c>
      <c r="D14" s="1">
        <v>9</v>
      </c>
      <c r="E14" s="2" t="str">
        <f t="shared" si="0"/>
        <v>NÃO</v>
      </c>
      <c r="F14" s="7" t="str">
        <f t="shared" si="1"/>
        <v>SIM</v>
      </c>
    </row>
    <row r="15" spans="1:10" x14ac:dyDescent="0.25">
      <c r="A15" s="1" t="s">
        <v>100</v>
      </c>
      <c r="B15" s="1">
        <v>8</v>
      </c>
      <c r="C15" s="1">
        <v>8.5</v>
      </c>
      <c r="D15" s="1">
        <v>8</v>
      </c>
      <c r="E15" s="2" t="str">
        <f t="shared" si="0"/>
        <v>NÃO</v>
      </c>
      <c r="F15" s="7" t="str">
        <f t="shared" si="1"/>
        <v>NÃO</v>
      </c>
    </row>
    <row r="16" spans="1:10" x14ac:dyDescent="0.25">
      <c r="A16" s="1" t="s">
        <v>101</v>
      </c>
      <c r="B16" s="1">
        <v>4.5</v>
      </c>
      <c r="C16" s="1">
        <v>5</v>
      </c>
      <c r="D16" s="1">
        <v>6</v>
      </c>
      <c r="E16" s="2" t="str">
        <f t="shared" si="0"/>
        <v>NÃO</v>
      </c>
      <c r="F16" s="7" t="str">
        <f t="shared" si="1"/>
        <v>NÃO</v>
      </c>
    </row>
    <row r="17" spans="1:6" x14ac:dyDescent="0.25">
      <c r="A17" s="1" t="s">
        <v>95</v>
      </c>
      <c r="B17" s="1">
        <v>6</v>
      </c>
      <c r="C17" s="1">
        <v>7</v>
      </c>
      <c r="D17" s="1">
        <v>6</v>
      </c>
      <c r="E17" s="2" t="str">
        <f t="shared" si="0"/>
        <v>NÃO</v>
      </c>
      <c r="F17" s="7" t="str">
        <f t="shared" si="1"/>
        <v>NÃO</v>
      </c>
    </row>
    <row r="18" spans="1:6" x14ac:dyDescent="0.25">
      <c r="A18" s="1" t="s">
        <v>102</v>
      </c>
      <c r="B18" s="1">
        <v>6</v>
      </c>
      <c r="C18" s="1">
        <v>7</v>
      </c>
      <c r="D18" s="1">
        <v>7</v>
      </c>
      <c r="E18" s="2" t="str">
        <f t="shared" si="0"/>
        <v>NÃO</v>
      </c>
      <c r="F18" s="7" t="str">
        <f t="shared" si="1"/>
        <v>NÃO</v>
      </c>
    </row>
    <row r="19" spans="1:6" x14ac:dyDescent="0.25">
      <c r="A19" s="1" t="s">
        <v>20</v>
      </c>
      <c r="B19" s="1">
        <v>8</v>
      </c>
      <c r="C19" s="1">
        <v>7</v>
      </c>
      <c r="D19" s="1">
        <v>6</v>
      </c>
      <c r="E19" s="2" t="str">
        <f t="shared" si="0"/>
        <v>NÃO</v>
      </c>
      <c r="F19" s="7" t="str">
        <f t="shared" si="1"/>
        <v>NÃO</v>
      </c>
    </row>
    <row r="20" spans="1:6" x14ac:dyDescent="0.25">
      <c r="A20" s="1" t="s">
        <v>103</v>
      </c>
      <c r="B20" s="1">
        <v>9</v>
      </c>
      <c r="C20" s="1">
        <v>8.5</v>
      </c>
      <c r="D20" s="1">
        <v>9</v>
      </c>
      <c r="E20" s="2" t="str">
        <f t="shared" si="0"/>
        <v>NÃO</v>
      </c>
      <c r="F20" s="7" t="str">
        <f t="shared" si="1"/>
        <v>SIM</v>
      </c>
    </row>
    <row r="21" spans="1:6" x14ac:dyDescent="0.25">
      <c r="A21" s="1" t="s">
        <v>104</v>
      </c>
      <c r="B21" s="1">
        <v>10</v>
      </c>
      <c r="C21" s="1">
        <v>9</v>
      </c>
      <c r="D21" s="1">
        <v>9</v>
      </c>
      <c r="E21" s="2" t="str">
        <f t="shared" si="0"/>
        <v>SIM</v>
      </c>
      <c r="F21" s="7" t="str">
        <f t="shared" si="1"/>
        <v>SIM</v>
      </c>
    </row>
  </sheetData>
  <mergeCells count="4">
    <mergeCell ref="B1:B2"/>
    <mergeCell ref="A1:A2"/>
    <mergeCell ref="G1:J2"/>
    <mergeCell ref="G3:J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zoomScale="177" zoomScaleNormal="177" workbookViewId="0">
      <selection activeCell="E3" sqref="E3"/>
    </sheetView>
  </sheetViews>
  <sheetFormatPr defaultRowHeight="15" x14ac:dyDescent="0.25"/>
  <cols>
    <col min="5" max="5" width="17.28515625" customWidth="1"/>
    <col min="6" max="6" width="4.28515625" customWidth="1"/>
    <col min="9" max="9" width="11.5703125" customWidth="1"/>
    <col min="10" max="10" width="16.7109375" customWidth="1"/>
  </cols>
  <sheetData>
    <row r="1" spans="1:10" x14ac:dyDescent="0.25">
      <c r="A1" s="19" t="s">
        <v>44</v>
      </c>
      <c r="B1" s="19"/>
      <c r="C1" s="19"/>
      <c r="D1" s="19"/>
      <c r="E1" s="19"/>
    </row>
    <row r="2" spans="1:10" x14ac:dyDescent="0.25">
      <c r="A2" s="1"/>
      <c r="B2" s="1" t="s">
        <v>54</v>
      </c>
      <c r="C2" s="1" t="s">
        <v>55</v>
      </c>
      <c r="D2" s="1" t="s">
        <v>56</v>
      </c>
      <c r="E2" s="1" t="s">
        <v>57</v>
      </c>
      <c r="G2" s="29" t="s">
        <v>58</v>
      </c>
      <c r="H2" s="29"/>
      <c r="I2" s="29"/>
      <c r="J2" s="29"/>
    </row>
    <row r="3" spans="1:10" x14ac:dyDescent="0.25">
      <c r="A3" s="1" t="s">
        <v>45</v>
      </c>
      <c r="B3" s="1">
        <v>22</v>
      </c>
      <c r="C3" s="1">
        <v>5</v>
      </c>
      <c r="D3" s="1">
        <v>4</v>
      </c>
      <c r="E3" s="1" t="str">
        <f>IF(OR(B3&gt;33,C3&gt;6,D3&lt;5),"CLASSIFICADO","DESCLASSIFICADO")</f>
        <v>CLASSIFICADO</v>
      </c>
      <c r="G3" s="29"/>
      <c r="H3" s="29"/>
      <c r="I3" s="29"/>
      <c r="J3" s="29"/>
    </row>
    <row r="4" spans="1:10" x14ac:dyDescent="0.25">
      <c r="A4" s="1" t="s">
        <v>46</v>
      </c>
      <c r="B4" s="1">
        <v>25</v>
      </c>
      <c r="C4" s="1">
        <v>6</v>
      </c>
      <c r="D4" s="1">
        <v>1</v>
      </c>
      <c r="E4" s="1" t="str">
        <f t="shared" ref="E4:E11" si="0">IF(OR(B4&gt;33,C4&gt;6,D4&lt;5),"CLASSIFICADO","DESCLASSIFICADO")</f>
        <v>CLASSIFICADO</v>
      </c>
      <c r="G4" s="29"/>
      <c r="H4" s="29"/>
      <c r="I4" s="29"/>
      <c r="J4" s="29"/>
    </row>
    <row r="5" spans="1:10" x14ac:dyDescent="0.25">
      <c r="A5" s="1" t="s">
        <v>47</v>
      </c>
      <c r="B5" s="1">
        <v>31</v>
      </c>
      <c r="C5" s="1">
        <v>6</v>
      </c>
      <c r="D5" s="1">
        <v>13</v>
      </c>
      <c r="E5" s="1" t="str">
        <f t="shared" si="0"/>
        <v>DESCLASSIFICADO</v>
      </c>
    </row>
    <row r="6" spans="1:10" x14ac:dyDescent="0.25">
      <c r="A6" s="1" t="s">
        <v>48</v>
      </c>
      <c r="B6" s="1">
        <v>29</v>
      </c>
      <c r="C6" s="1">
        <v>5</v>
      </c>
      <c r="D6" s="1">
        <v>5</v>
      </c>
      <c r="E6" s="1" t="str">
        <f t="shared" si="0"/>
        <v>DESCLASSIFICADO</v>
      </c>
    </row>
    <row r="7" spans="1:10" x14ac:dyDescent="0.25">
      <c r="A7" s="1" t="s">
        <v>49</v>
      </c>
      <c r="B7" s="1">
        <v>34</v>
      </c>
      <c r="C7" s="1">
        <v>9</v>
      </c>
      <c r="D7" s="1">
        <v>7</v>
      </c>
      <c r="E7" s="1" t="str">
        <f t="shared" si="0"/>
        <v>CLASSIFICADO</v>
      </c>
    </row>
    <row r="8" spans="1:10" x14ac:dyDescent="0.25">
      <c r="A8" s="1" t="s">
        <v>50</v>
      </c>
      <c r="B8" s="1">
        <v>28</v>
      </c>
      <c r="C8" s="1">
        <v>7</v>
      </c>
      <c r="D8" s="1">
        <v>7</v>
      </c>
      <c r="E8" s="1" t="str">
        <f t="shared" si="0"/>
        <v>CLASSIFICADO</v>
      </c>
    </row>
    <row r="9" spans="1:10" x14ac:dyDescent="0.25">
      <c r="A9" s="1" t="s">
        <v>51</v>
      </c>
      <c r="B9" s="1">
        <v>27</v>
      </c>
      <c r="C9" s="1">
        <v>7</v>
      </c>
      <c r="D9" s="1">
        <v>6</v>
      </c>
      <c r="E9" s="1" t="str">
        <f t="shared" si="0"/>
        <v>CLASSIFICADO</v>
      </c>
    </row>
    <row r="10" spans="1:10" x14ac:dyDescent="0.25">
      <c r="A10" s="1" t="s">
        <v>52</v>
      </c>
      <c r="B10" s="1">
        <v>38</v>
      </c>
      <c r="C10" s="1">
        <v>9</v>
      </c>
      <c r="D10" s="1">
        <v>11</v>
      </c>
      <c r="E10" s="1" t="str">
        <f t="shared" si="0"/>
        <v>CLASSIFICADO</v>
      </c>
    </row>
    <row r="11" spans="1:10" x14ac:dyDescent="0.25">
      <c r="A11" s="1" t="s">
        <v>53</v>
      </c>
      <c r="B11" s="1">
        <v>30</v>
      </c>
      <c r="C11" s="1">
        <v>8</v>
      </c>
      <c r="D11" s="1">
        <v>10</v>
      </c>
      <c r="E11" s="1" t="str">
        <f t="shared" si="0"/>
        <v>CLASSIFICADO</v>
      </c>
    </row>
  </sheetData>
  <mergeCells count="2">
    <mergeCell ref="G2:J4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8"/>
  <sheetViews>
    <sheetView tabSelected="1" zoomScale="122" zoomScaleNormal="122" workbookViewId="0">
      <selection activeCell="E17" sqref="E17"/>
    </sheetView>
  </sheetViews>
  <sheetFormatPr defaultRowHeight="15" x14ac:dyDescent="0.25"/>
  <cols>
    <col min="1" max="1" width="12.7109375" customWidth="1"/>
    <col min="2" max="2" width="12.42578125" customWidth="1"/>
    <col min="3" max="3" width="22.42578125" bestFit="1" customWidth="1"/>
    <col min="4" max="4" width="20.7109375" customWidth="1"/>
  </cols>
  <sheetData>
    <row r="1" spans="1:10" x14ac:dyDescent="0.25">
      <c r="A1" t="s">
        <v>18</v>
      </c>
    </row>
    <row r="2" spans="1:10" x14ac:dyDescent="0.25">
      <c r="A2" s="19" t="s">
        <v>5</v>
      </c>
      <c r="B2" s="19"/>
      <c r="C2" s="19"/>
    </row>
    <row r="3" spans="1:10" x14ac:dyDescent="0.25">
      <c r="A3" s="1" t="s">
        <v>15</v>
      </c>
      <c r="B3" s="1"/>
      <c r="C3" s="1" t="s">
        <v>157</v>
      </c>
    </row>
    <row r="4" spans="1:10" x14ac:dyDescent="0.25">
      <c r="A4" s="1">
        <v>1</v>
      </c>
      <c r="B4" s="1" t="s">
        <v>6</v>
      </c>
      <c r="C4" s="3">
        <v>0.08</v>
      </c>
      <c r="F4" s="36" t="s">
        <v>156</v>
      </c>
      <c r="G4" s="36"/>
      <c r="H4" s="36"/>
      <c r="I4" s="36"/>
      <c r="J4" s="36"/>
    </row>
    <row r="5" spans="1:10" x14ac:dyDescent="0.25">
      <c r="A5" s="1">
        <v>2</v>
      </c>
      <c r="B5" s="1" t="s">
        <v>87</v>
      </c>
      <c r="C5" s="3">
        <v>0.08</v>
      </c>
      <c r="F5" s="36"/>
      <c r="G5" s="36"/>
      <c r="H5" s="36"/>
      <c r="I5" s="36"/>
      <c r="J5" s="36"/>
    </row>
    <row r="6" spans="1:10" x14ac:dyDescent="0.25">
      <c r="A6" s="1">
        <v>3</v>
      </c>
      <c r="B6" s="1" t="s">
        <v>7</v>
      </c>
      <c r="C6" s="3">
        <v>0.05</v>
      </c>
      <c r="F6" s="36"/>
      <c r="G6" s="36"/>
      <c r="H6" s="36"/>
      <c r="I6" s="36"/>
      <c r="J6" s="36"/>
    </row>
    <row r="8" spans="1:10" x14ac:dyDescent="0.25">
      <c r="A8" s="1" t="s">
        <v>8</v>
      </c>
      <c r="B8" s="1" t="s">
        <v>11</v>
      </c>
      <c r="C8" s="1" t="s">
        <v>9</v>
      </c>
      <c r="D8" s="1" t="s">
        <v>10</v>
      </c>
      <c r="F8" s="38" t="s">
        <v>136</v>
      </c>
      <c r="G8" s="38"/>
      <c r="H8" s="38"/>
      <c r="I8" s="38"/>
      <c r="J8" s="38"/>
    </row>
    <row r="9" spans="1:10" x14ac:dyDescent="0.25">
      <c r="A9" s="1" t="s">
        <v>12</v>
      </c>
      <c r="B9" s="11">
        <v>2</v>
      </c>
      <c r="C9" s="1">
        <v>2</v>
      </c>
      <c r="D9" s="13">
        <f>B9*C9</f>
        <v>4</v>
      </c>
      <c r="F9" s="38"/>
      <c r="G9" s="38"/>
      <c r="H9" s="38"/>
      <c r="I9" s="38"/>
      <c r="J9" s="38"/>
    </row>
    <row r="10" spans="1:10" x14ac:dyDescent="0.25">
      <c r="A10" s="1" t="s">
        <v>13</v>
      </c>
      <c r="B10" s="11">
        <v>3</v>
      </c>
      <c r="C10" s="1">
        <v>10</v>
      </c>
      <c r="D10" s="13">
        <f t="shared" ref="D10:D12" si="0">B10*C10</f>
        <v>30</v>
      </c>
      <c r="F10" s="38"/>
      <c r="G10" s="38"/>
      <c r="H10" s="38"/>
      <c r="I10" s="38"/>
      <c r="J10" s="38"/>
    </row>
    <row r="11" spans="1:10" x14ac:dyDescent="0.25">
      <c r="A11" s="1" t="s">
        <v>14</v>
      </c>
      <c r="B11" s="11">
        <v>29.9</v>
      </c>
      <c r="C11" s="1">
        <v>10</v>
      </c>
      <c r="D11" s="13">
        <f t="shared" si="0"/>
        <v>299</v>
      </c>
      <c r="F11" s="37"/>
      <c r="G11" s="37"/>
      <c r="H11" s="37"/>
      <c r="I11" s="37"/>
      <c r="J11" s="37"/>
    </row>
    <row r="12" spans="1:10" x14ac:dyDescent="0.25">
      <c r="A12" s="1" t="s">
        <v>155</v>
      </c>
      <c r="B12" s="11">
        <v>34.75</v>
      </c>
      <c r="C12" s="1">
        <v>10</v>
      </c>
      <c r="D12" s="13">
        <f t="shared" si="0"/>
        <v>347.5</v>
      </c>
    </row>
    <row r="13" spans="1:10" x14ac:dyDescent="0.25">
      <c r="C13" s="1" t="s">
        <v>16</v>
      </c>
      <c r="D13" s="13">
        <f>SUM(D9:D12)</f>
        <v>680.5</v>
      </c>
    </row>
    <row r="15" spans="1:10" x14ac:dyDescent="0.25">
      <c r="C15" s="1" t="s">
        <v>17</v>
      </c>
      <c r="D15" s="8">
        <v>3</v>
      </c>
    </row>
    <row r="17" spans="3:5" x14ac:dyDescent="0.25">
      <c r="C17" s="1" t="s">
        <v>85</v>
      </c>
      <c r="D17" s="18" t="str">
        <f>IF(OR(D15=A4,D15=A5),"8% DE DESCONTO",IF(D15=A6,"5% DE DESCONTO","NENHUM DESCONTO"))</f>
        <v>5% DE DESCONTO</v>
      </c>
      <c r="E17" s="40"/>
    </row>
    <row r="18" spans="3:5" x14ac:dyDescent="0.25">
      <c r="C18" s="1" t="s">
        <v>86</v>
      </c>
      <c r="D18" s="39">
        <f>IF(OR(D15=A4,D15=A5),D13-D13*$C$4,D13+D13*C6)</f>
        <v>714.52499999999998</v>
      </c>
    </row>
  </sheetData>
  <mergeCells count="4">
    <mergeCell ref="A2:C2"/>
    <mergeCell ref="F4:J6"/>
    <mergeCell ref="F8:J10"/>
    <mergeCell ref="F11:J11"/>
  </mergeCells>
  <dataValidations count="1">
    <dataValidation type="list" allowBlank="1" showInputMessage="1" showErrorMessage="1" sqref="D15" xr:uid="{95A72D7F-2439-48E1-816A-6FA7FC3F2C35}">
      <formula1>$A$4:$A$6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A63B502DA48642819285553564F79F" ma:contentTypeVersion="8" ma:contentTypeDescription="Crie um novo documento." ma:contentTypeScope="" ma:versionID="607f800787e7f5e1ca334967dcf5411e">
  <xsd:schema xmlns:xsd="http://www.w3.org/2001/XMLSchema" xmlns:xs="http://www.w3.org/2001/XMLSchema" xmlns:p="http://schemas.microsoft.com/office/2006/metadata/properties" xmlns:ns2="5d25fcf7-4d30-446b-bfdf-c85bcb62c1bd" targetNamespace="http://schemas.microsoft.com/office/2006/metadata/properties" ma:root="true" ma:fieldsID="463be8865535a91b84933ff1f9b36872" ns2:_="">
    <xsd:import namespace="5d25fcf7-4d30-446b-bfdf-c85bcb62c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5fcf7-4d30-446b-bfdf-c85bcb62c1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D8F89C-BF8F-4B3C-B04E-450592236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5fcf7-4d30-446b-bfdf-c85bcb62c1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C821B3-0E4E-4B6C-9B43-A01E9E3F97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DDDFC8-39BA-4EA6-B643-9FD517FF1A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FUNÇAO E</vt:lpstr>
      <vt:lpstr>EX E</vt:lpstr>
      <vt:lpstr>EX2 - E</vt:lpstr>
      <vt:lpstr>EX 3FUNÇAO E</vt:lpstr>
      <vt:lpstr>EX4 FUNÇAO ou</vt:lpstr>
      <vt:lpstr>EX E E OU</vt:lpstr>
      <vt:lpstr>EX -FUNÇAO OU</vt:lpstr>
      <vt:lpstr>EX2 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2018-03-07T17:44:34Z</dcterms:created>
  <dcterms:modified xsi:type="dcterms:W3CDTF">2024-09-18T15:13:13Z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0x0101004CA63B502DA48642819285553564F79F</vt:lpwstr>
  </property>
</Properties>
</file>