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uno\Desktop\Programação em Microinformática\"/>
    </mc:Choice>
  </mc:AlternateContent>
  <xr:revisionPtr revIDLastSave="0" documentId="13_ncr:1_{AC8A7181-D735-4607-86CC-1A74AF6EC0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 s="1"/>
  <c r="F24" i="1" s="1"/>
  <c r="I24" i="1" s="1"/>
  <c r="D23" i="1"/>
  <c r="E23" i="1" s="1"/>
  <c r="F23" i="1" s="1"/>
  <c r="I23" i="1" s="1"/>
  <c r="D22" i="1"/>
  <c r="E22" i="1" s="1"/>
  <c r="F22" i="1" s="1"/>
  <c r="I22" i="1" s="1"/>
  <c r="D21" i="1"/>
  <c r="E21" i="1" s="1"/>
  <c r="F21" i="1" s="1"/>
  <c r="I21" i="1" s="1"/>
  <c r="D20" i="1"/>
  <c r="E20" i="1" s="1"/>
  <c r="F20" i="1" s="1"/>
  <c r="I20" i="1" s="1"/>
  <c r="D19" i="1"/>
  <c r="E19" i="1" s="1"/>
  <c r="F19" i="1" s="1"/>
  <c r="I19" i="1" s="1"/>
  <c r="D18" i="1"/>
  <c r="E18" i="1" s="1"/>
  <c r="F18" i="1" s="1"/>
  <c r="I18" i="1" s="1"/>
  <c r="D17" i="1"/>
  <c r="E17" i="1" s="1"/>
  <c r="F17" i="1" s="1"/>
  <c r="I17" i="1" s="1"/>
  <c r="D16" i="1"/>
  <c r="E16" i="1" s="1"/>
  <c r="F16" i="1" s="1"/>
  <c r="G15" i="1"/>
  <c r="D15" i="1"/>
  <c r="H15" i="1" s="1"/>
  <c r="E14" i="1"/>
  <c r="D14" i="1"/>
  <c r="H14" i="1" s="1"/>
  <c r="D13" i="1"/>
  <c r="G13" i="1" s="1"/>
  <c r="D12" i="1"/>
  <c r="E12" i="1" s="1"/>
  <c r="F12" i="1" s="1"/>
  <c r="D11" i="1"/>
  <c r="H11" i="1" s="1"/>
  <c r="E10" i="1"/>
  <c r="D10" i="1"/>
  <c r="H10" i="1" s="1"/>
  <c r="D9" i="1"/>
  <c r="G9" i="1" s="1"/>
  <c r="G8" i="1"/>
  <c r="D8" i="1"/>
  <c r="I30" i="1" s="1"/>
  <c r="D7" i="1"/>
  <c r="H7" i="1" s="1"/>
  <c r="D6" i="1"/>
  <c r="I28" i="1" s="1"/>
  <c r="D5" i="1"/>
  <c r="G5" i="1" s="1"/>
  <c r="G11" i="1" l="1"/>
  <c r="E7" i="1"/>
  <c r="F7" i="1"/>
  <c r="I7" i="1" s="1"/>
  <c r="J7" i="1" s="1"/>
  <c r="E11" i="1"/>
  <c r="G12" i="1"/>
  <c r="E6" i="1"/>
  <c r="G7" i="1"/>
  <c r="F11" i="1"/>
  <c r="I11" i="1" s="1"/>
  <c r="J11" i="1" s="1"/>
  <c r="E15" i="1"/>
  <c r="F15" i="1" s="1"/>
  <c r="G16" i="1"/>
  <c r="I15" i="1"/>
  <c r="J15" i="1" s="1"/>
  <c r="I16" i="1"/>
  <c r="J16" i="1" s="1"/>
  <c r="E5" i="1"/>
  <c r="F6" i="1"/>
  <c r="I6" i="1" s="1"/>
  <c r="J6" i="1" s="1"/>
  <c r="H8" i="1"/>
  <c r="F10" i="1"/>
  <c r="I29" i="1"/>
  <c r="H9" i="1"/>
  <c r="H13" i="1"/>
  <c r="E9" i="1"/>
  <c r="H12" i="1"/>
  <c r="I12" i="1" s="1"/>
  <c r="J12" i="1" s="1"/>
  <c r="E13" i="1"/>
  <c r="F13" i="1" s="1"/>
  <c r="I13" i="1" s="1"/>
  <c r="J13" i="1" s="1"/>
  <c r="F14" i="1"/>
  <c r="H16" i="1"/>
  <c r="I27" i="1"/>
  <c r="F5" i="1"/>
  <c r="G6" i="1"/>
  <c r="E8" i="1"/>
  <c r="F8" i="1" s="1"/>
  <c r="F9" i="1"/>
  <c r="I9" i="1" s="1"/>
  <c r="J9" i="1"/>
  <c r="G10" i="1"/>
  <c r="G14" i="1"/>
  <c r="H5" i="1"/>
  <c r="H6" i="1"/>
  <c r="I8" i="1" l="1"/>
  <c r="J8" i="1" s="1"/>
  <c r="F27" i="1"/>
  <c r="I10" i="1"/>
  <c r="J10" i="1" s="1"/>
  <c r="F29" i="1"/>
  <c r="I5" i="1"/>
  <c r="J5" i="1" s="1"/>
  <c r="I14" i="1"/>
  <c r="J14" i="1" s="1"/>
  <c r="F28" i="1"/>
  <c r="F30" i="1" l="1"/>
</calcChain>
</file>

<file path=xl/sharedStrings.xml><?xml version="1.0" encoding="utf-8"?>
<sst xmlns="http://schemas.openxmlformats.org/spreadsheetml/2006/main" count="85" uniqueCount="60">
  <si>
    <t>CESTA BASICA</t>
  </si>
  <si>
    <t>VALE TRANSPORTE</t>
  </si>
  <si>
    <t>FUNCIONÁRIO</t>
  </si>
  <si>
    <t>SALÁRIO</t>
  </si>
  <si>
    <t>DESCONTOS</t>
  </si>
  <si>
    <t>RECEBIMENTO</t>
  </si>
  <si>
    <t>Nome</t>
  </si>
  <si>
    <t>Cargo</t>
  </si>
  <si>
    <t>Horas/Trab</t>
  </si>
  <si>
    <t>Valor Bruto</t>
  </si>
  <si>
    <t>Imposto%</t>
  </si>
  <si>
    <t>Imposto valor</t>
  </si>
  <si>
    <t>Cesta Básica</t>
  </si>
  <si>
    <t>Vale Transp.</t>
  </si>
  <si>
    <t>Total Desc.</t>
  </si>
  <si>
    <t>Salário Líquido</t>
  </si>
  <si>
    <t>José</t>
  </si>
  <si>
    <t>Diretoria</t>
  </si>
  <si>
    <t>Maria</t>
  </si>
  <si>
    <t>Professor</t>
  </si>
  <si>
    <t>Renato</t>
  </si>
  <si>
    <t>Limpeza</t>
  </si>
  <si>
    <t>Mariana</t>
  </si>
  <si>
    <t>Vigilância</t>
  </si>
  <si>
    <t>Vanessa</t>
  </si>
  <si>
    <t>Douglas</t>
  </si>
  <si>
    <t>Patrícia</t>
  </si>
  <si>
    <t>Augusto</t>
  </si>
  <si>
    <t>Gabriela</t>
  </si>
  <si>
    <t>Eliana</t>
  </si>
  <si>
    <t>Sabrina</t>
  </si>
  <si>
    <t>Rodrigo</t>
  </si>
  <si>
    <t>Marcelo</t>
  </si>
  <si>
    <t>Isabela</t>
  </si>
  <si>
    <t>Ricardo</t>
  </si>
  <si>
    <t>Hugo</t>
  </si>
  <si>
    <t>Denise</t>
  </si>
  <si>
    <t>Ana Paula</t>
  </si>
  <si>
    <t>Fabíola</t>
  </si>
  <si>
    <t>Sandro</t>
  </si>
  <si>
    <t>CARGOS:</t>
  </si>
  <si>
    <t>Valor/Hora</t>
  </si>
  <si>
    <t>BALANÇO GERAL</t>
  </si>
  <si>
    <t>TOTAL GASTO</t>
  </si>
  <si>
    <t>C. Básica</t>
  </si>
  <si>
    <t>Imposto</t>
  </si>
  <si>
    <t>S. Líquido</t>
  </si>
  <si>
    <t>Fórmulas:</t>
  </si>
  <si>
    <t>1. Valor Bruto: Horas/Trab * Valor/Hora</t>
  </si>
  <si>
    <t>2. Imposto%, função:  se caso o valor/bruto for maior que 4000; exibir 20%; se não exibir 10%.</t>
  </si>
  <si>
    <t>3. Imposto valor: Imposto% * Valor Bruto</t>
  </si>
  <si>
    <t>4. Cesta Básica: Valor Bruto * 5%</t>
  </si>
  <si>
    <t>5. Vale Transp.: Valor Bruto * 3%</t>
  </si>
  <si>
    <t>6. Total Desc.: Somar todos os valores de desconto</t>
  </si>
  <si>
    <t>7. Salário Líquido: Subtrair o valor bruto pelo total de desconto.</t>
  </si>
  <si>
    <t>8. Balanço Geral: Somar todos os valores de Cesta Básica.</t>
  </si>
  <si>
    <t>9. Total Gasto: Soma de todos os salários de cada grupo.</t>
  </si>
  <si>
    <t>Colocar todas as margens com 1 cm</t>
  </si>
  <si>
    <t>Colocar a página na posição paisagem</t>
  </si>
  <si>
    <t>Colocar o tamanho do papel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</si>
</sst>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9" fontId="3" fillId="0" borderId="1" xfId="0" applyNumberFormat="1" applyFont="1" applyBorder="1"/>
    <xf numFmtId="0" fontId="4" fillId="0" borderId="0" xfId="0" applyFont="1"/>
    <xf numFmtId="0" fontId="5" fillId="2" borderId="1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4" fontId="7" fillId="0" borderId="1" xfId="0" applyNumberFormat="1" applyFont="1" applyBorder="1" applyAlignment="1">
      <alignment horizontal="center"/>
    </xf>
    <xf numFmtId="9" fontId="7" fillId="0" borderId="1" xfId="2" applyFont="1" applyBorder="1" applyAlignment="1">
      <alignment horizontal="right"/>
    </xf>
    <xf numFmtId="0" fontId="3" fillId="0" borderId="2" xfId="0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43" fontId="3" fillId="0" borderId="1" xfId="1" applyFont="1" applyBorder="1"/>
    <xf numFmtId="43" fontId="3" fillId="0" borderId="0" xfId="0" applyNumberFormat="1" applyFont="1"/>
    <xf numFmtId="0" fontId="8" fillId="0" borderId="0" xfId="0" applyFont="1"/>
    <xf numFmtId="0" fontId="9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Salário Bruto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18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A-BEC5-4708-84BB-F98196FBD4B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BEC5-4708-84BB-F98196FBD4B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C-BEC5-4708-84BB-F98196FBD4B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9F-BEC5-4708-84BB-F98196FBD4B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shade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Planilha1!$A$5:$A$16</c:f>
              <c:strCache>
                <c:ptCount val="12"/>
                <c:pt idx="0">
                  <c:v>José</c:v>
                </c:pt>
                <c:pt idx="1">
                  <c:v>Maria</c:v>
                </c:pt>
                <c:pt idx="2">
                  <c:v>Renato</c:v>
                </c:pt>
                <c:pt idx="3">
                  <c:v>Mariana</c:v>
                </c:pt>
                <c:pt idx="4">
                  <c:v>Vanessa</c:v>
                </c:pt>
                <c:pt idx="5">
                  <c:v>Douglas</c:v>
                </c:pt>
                <c:pt idx="6">
                  <c:v>Patrícia</c:v>
                </c:pt>
                <c:pt idx="7">
                  <c:v>Augusto</c:v>
                </c:pt>
                <c:pt idx="8">
                  <c:v>Gabriela</c:v>
                </c:pt>
                <c:pt idx="9">
                  <c:v>Eliana</c:v>
                </c:pt>
                <c:pt idx="10">
                  <c:v>Sabrina</c:v>
                </c:pt>
                <c:pt idx="11">
                  <c:v>Rodrigo</c:v>
                </c:pt>
              </c:strCache>
            </c:strRef>
          </c:cat>
          <c:val>
            <c:numRef>
              <c:f>Planilha1!$D$5:$D$16</c:f>
              <c:numCache>
                <c:formatCode>_(* #,##0.00_);_(* \(#,##0.00\);_(* "-"??_);_(@_)</c:formatCode>
                <c:ptCount val="12"/>
                <c:pt idx="0">
                  <c:v>10000</c:v>
                </c:pt>
                <c:pt idx="1">
                  <c:v>5400</c:v>
                </c:pt>
                <c:pt idx="2">
                  <c:v>2200</c:v>
                </c:pt>
                <c:pt idx="3">
                  <c:v>2880</c:v>
                </c:pt>
                <c:pt idx="4">
                  <c:v>10000</c:v>
                </c:pt>
                <c:pt idx="5">
                  <c:v>5400</c:v>
                </c:pt>
                <c:pt idx="6">
                  <c:v>2400</c:v>
                </c:pt>
                <c:pt idx="7">
                  <c:v>6600</c:v>
                </c:pt>
                <c:pt idx="8">
                  <c:v>12000</c:v>
                </c:pt>
                <c:pt idx="9">
                  <c:v>5400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5-4708-84BB-F98196FBD4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5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cap="flat"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Salário Bruto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18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065-4F1D-9AC6-74D294B094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5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5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065-4F1D-9AC6-74D294B094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065-4F1D-9AC6-74D294B094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tint val="7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065-4F1D-9AC6-74D294B094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tint val="8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8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8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065-4F1D-9AC6-74D294B094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065-4F1D-9AC6-74D294B094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shade val="9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9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9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065-4F1D-9AC6-74D294B094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shade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065-4F1D-9AC6-74D294B094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shade val="7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065-4F1D-9AC6-74D294B094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shade val="6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065-4F1D-9AC6-74D294B094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5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5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065-4F1D-9AC6-74D294B094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shade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065-4F1D-9AC6-74D294B094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Planilha1!$A$5:$A$16</c:f>
              <c:strCache>
                <c:ptCount val="12"/>
                <c:pt idx="0">
                  <c:v>José</c:v>
                </c:pt>
                <c:pt idx="1">
                  <c:v>Maria</c:v>
                </c:pt>
                <c:pt idx="2">
                  <c:v>Renato</c:v>
                </c:pt>
                <c:pt idx="3">
                  <c:v>Mariana</c:v>
                </c:pt>
                <c:pt idx="4">
                  <c:v>Vanessa</c:v>
                </c:pt>
                <c:pt idx="5">
                  <c:v>Douglas</c:v>
                </c:pt>
                <c:pt idx="6">
                  <c:v>Patrícia</c:v>
                </c:pt>
                <c:pt idx="7">
                  <c:v>Augusto</c:v>
                </c:pt>
                <c:pt idx="8">
                  <c:v>Gabriela</c:v>
                </c:pt>
                <c:pt idx="9">
                  <c:v>Eliana</c:v>
                </c:pt>
                <c:pt idx="10">
                  <c:v>Sabrina</c:v>
                </c:pt>
                <c:pt idx="11">
                  <c:v>Rodrigo</c:v>
                </c:pt>
              </c:strCache>
            </c:strRef>
          </c:cat>
          <c:val>
            <c:numRef>
              <c:f>Planilha1!$D$5:$D$16</c:f>
              <c:numCache>
                <c:formatCode>_(* #,##0.00_);_(* \(#,##0.00\);_(* "-"??_);_(@_)</c:formatCode>
                <c:ptCount val="12"/>
                <c:pt idx="0">
                  <c:v>10000</c:v>
                </c:pt>
                <c:pt idx="1">
                  <c:v>5400</c:v>
                </c:pt>
                <c:pt idx="2">
                  <c:v>2200</c:v>
                </c:pt>
                <c:pt idx="3">
                  <c:v>2880</c:v>
                </c:pt>
                <c:pt idx="4">
                  <c:v>10000</c:v>
                </c:pt>
                <c:pt idx="5">
                  <c:v>5400</c:v>
                </c:pt>
                <c:pt idx="6">
                  <c:v>2400</c:v>
                </c:pt>
                <c:pt idx="7">
                  <c:v>6600</c:v>
                </c:pt>
                <c:pt idx="8">
                  <c:v>12000</c:v>
                </c:pt>
                <c:pt idx="9">
                  <c:v>5400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065-4F1D-9AC6-74D294B094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5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cap="flat"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800F5-E60D-48B4-BBDB-226960BDD4F9}">
  <sheetPr/>
  <sheetViews>
    <sheetView tabSelected="1" zoomScale="6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195779" cy="722963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D549F-DF5A-4333-A5CB-686A20ED0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9067800" y="323851"/>
    <xdr:ext cx="3857625" cy="32385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77C003-8E99-43EC-BA84-F9D00B719D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zoomScaleNormal="100" workbookViewId="0">
      <selection activeCell="J30" sqref="J30"/>
    </sheetView>
  </sheetViews>
  <sheetFormatPr defaultColWidth="11.5703125" defaultRowHeight="12.75" x14ac:dyDescent="0.2"/>
  <cols>
    <col min="1" max="1" width="14.28515625" style="3" customWidth="1"/>
    <col min="2" max="5" width="11.5703125" style="3" customWidth="1"/>
    <col min="6" max="6" width="13" style="3" customWidth="1"/>
    <col min="7" max="9" width="11.5703125" style="3" customWidth="1"/>
    <col min="10" max="10" width="16.140625" style="3" customWidth="1"/>
    <col min="11" max="16384" width="11.5703125" style="3"/>
  </cols>
  <sheetData>
    <row r="1" spans="1:10" x14ac:dyDescent="0.2">
      <c r="A1" s="1" t="s">
        <v>0</v>
      </c>
      <c r="B1" s="2">
        <v>0.05</v>
      </c>
    </row>
    <row r="2" spans="1:10" x14ac:dyDescent="0.2">
      <c r="A2" s="1" t="s">
        <v>1</v>
      </c>
      <c r="B2" s="2">
        <v>0.03</v>
      </c>
    </row>
    <row r="3" spans="1:10" x14ac:dyDescent="0.2">
      <c r="A3" s="4" t="s">
        <v>2</v>
      </c>
      <c r="B3" s="5"/>
      <c r="C3" s="4" t="s">
        <v>3</v>
      </c>
      <c r="D3" s="5"/>
      <c r="E3" s="4" t="s">
        <v>4</v>
      </c>
      <c r="F3" s="4"/>
      <c r="G3" s="4"/>
      <c r="H3" s="4"/>
      <c r="I3" s="4"/>
      <c r="J3" s="6" t="s">
        <v>5</v>
      </c>
    </row>
    <row r="4" spans="1:10" x14ac:dyDescent="0.2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8" t="s">
        <v>15</v>
      </c>
    </row>
    <row r="5" spans="1:10" x14ac:dyDescent="0.2">
      <c r="A5" s="9" t="s">
        <v>16</v>
      </c>
      <c r="B5" s="9" t="s">
        <v>17</v>
      </c>
      <c r="C5" s="10">
        <v>200</v>
      </c>
      <c r="D5" s="11">
        <f>IF(B5=$A$27,C5*$B$27,IF(B5=$A$28,C5*$B$28,IF(B5=$A$29,C5*$B$29,IF(B5=$A$30,C5*$B$30,0))))</f>
        <v>10000</v>
      </c>
      <c r="E5" s="12">
        <f>IF(D5&gt;4000,20%,10%)</f>
        <v>0.2</v>
      </c>
      <c r="F5" s="11">
        <f>D5*E5</f>
        <v>2000</v>
      </c>
      <c r="G5" s="11">
        <f>D5*$B$1</f>
        <v>500</v>
      </c>
      <c r="H5" s="11">
        <f>D5*$B$2</f>
        <v>300</v>
      </c>
      <c r="I5" s="11">
        <f>F5+G5+H5</f>
        <v>2800</v>
      </c>
      <c r="J5" s="11">
        <f>D5-I5</f>
        <v>7200</v>
      </c>
    </row>
    <row r="6" spans="1:10" x14ac:dyDescent="0.2">
      <c r="A6" s="9" t="s">
        <v>18</v>
      </c>
      <c r="B6" s="9" t="s">
        <v>19</v>
      </c>
      <c r="C6" s="9">
        <v>180</v>
      </c>
      <c r="D6" s="11">
        <f t="shared" ref="D6:D24" si="0">IF(B6=$A$27,C6*$B$27,IF(B6=$A$28,C6*$B$28,IF(B6=$A$29,C6*$B$29,IF(B6=$A$30,C6*$B$30,0))))</f>
        <v>5400</v>
      </c>
      <c r="E6" s="12">
        <f t="shared" ref="E6:E24" si="1">IF(D6&gt;4000,20%,10%)</f>
        <v>0.2</v>
      </c>
      <c r="F6" s="11">
        <f t="shared" ref="F6:F16" si="2">D6*E6</f>
        <v>1080</v>
      </c>
      <c r="G6" s="11">
        <f t="shared" ref="G6:G16" si="3">D6*$B$1</f>
        <v>270</v>
      </c>
      <c r="H6" s="11">
        <f t="shared" ref="H6:H16" si="4">D6*$B$2</f>
        <v>162</v>
      </c>
      <c r="I6" s="11">
        <f t="shared" ref="I6:I24" si="5">F6+G6+H6</f>
        <v>1512</v>
      </c>
      <c r="J6" s="11">
        <f t="shared" ref="J6:J16" si="6">D6-I6</f>
        <v>3888</v>
      </c>
    </row>
    <row r="7" spans="1:10" x14ac:dyDescent="0.2">
      <c r="A7" s="9" t="s">
        <v>20</v>
      </c>
      <c r="B7" s="9" t="s">
        <v>21</v>
      </c>
      <c r="C7" s="9">
        <v>220</v>
      </c>
      <c r="D7" s="11">
        <f t="shared" si="0"/>
        <v>2200</v>
      </c>
      <c r="E7" s="12">
        <f t="shared" si="1"/>
        <v>0.1</v>
      </c>
      <c r="F7" s="11">
        <f t="shared" si="2"/>
        <v>220</v>
      </c>
      <c r="G7" s="11">
        <f t="shared" si="3"/>
        <v>110</v>
      </c>
      <c r="H7" s="11">
        <f t="shared" si="4"/>
        <v>66</v>
      </c>
      <c r="I7" s="11">
        <f t="shared" si="5"/>
        <v>396</v>
      </c>
      <c r="J7" s="11">
        <f t="shared" si="6"/>
        <v>1804</v>
      </c>
    </row>
    <row r="8" spans="1:10" x14ac:dyDescent="0.2">
      <c r="A8" s="9" t="s">
        <v>22</v>
      </c>
      <c r="B8" s="9" t="s">
        <v>23</v>
      </c>
      <c r="C8" s="9">
        <v>240</v>
      </c>
      <c r="D8" s="11">
        <f t="shared" si="0"/>
        <v>2880</v>
      </c>
      <c r="E8" s="12">
        <f t="shared" si="1"/>
        <v>0.1</v>
      </c>
      <c r="F8" s="11">
        <f t="shared" si="2"/>
        <v>288</v>
      </c>
      <c r="G8" s="11">
        <f t="shared" si="3"/>
        <v>144</v>
      </c>
      <c r="H8" s="11">
        <f t="shared" si="4"/>
        <v>86.399999999999991</v>
      </c>
      <c r="I8" s="11">
        <f t="shared" si="5"/>
        <v>518.4</v>
      </c>
      <c r="J8" s="11">
        <f t="shared" si="6"/>
        <v>2361.6</v>
      </c>
    </row>
    <row r="9" spans="1:10" x14ac:dyDescent="0.2">
      <c r="A9" s="9" t="s">
        <v>24</v>
      </c>
      <c r="B9" s="9" t="s">
        <v>17</v>
      </c>
      <c r="C9" s="9">
        <v>200</v>
      </c>
      <c r="D9" s="11">
        <f t="shared" si="0"/>
        <v>10000</v>
      </c>
      <c r="E9" s="12">
        <f t="shared" si="1"/>
        <v>0.2</v>
      </c>
      <c r="F9" s="11">
        <f t="shared" si="2"/>
        <v>2000</v>
      </c>
      <c r="G9" s="11">
        <f t="shared" si="3"/>
        <v>500</v>
      </c>
      <c r="H9" s="11">
        <f t="shared" si="4"/>
        <v>300</v>
      </c>
      <c r="I9" s="11">
        <f t="shared" si="5"/>
        <v>2800</v>
      </c>
      <c r="J9" s="11">
        <f t="shared" si="6"/>
        <v>7200</v>
      </c>
    </row>
    <row r="10" spans="1:10" x14ac:dyDescent="0.2">
      <c r="A10" s="9" t="s">
        <v>25</v>
      </c>
      <c r="B10" s="9" t="s">
        <v>19</v>
      </c>
      <c r="C10" s="9">
        <v>180</v>
      </c>
      <c r="D10" s="11">
        <f t="shared" si="0"/>
        <v>5400</v>
      </c>
      <c r="E10" s="12">
        <f t="shared" si="1"/>
        <v>0.2</v>
      </c>
      <c r="F10" s="11">
        <f t="shared" si="2"/>
        <v>1080</v>
      </c>
      <c r="G10" s="11">
        <f t="shared" si="3"/>
        <v>270</v>
      </c>
      <c r="H10" s="11">
        <f t="shared" si="4"/>
        <v>162</v>
      </c>
      <c r="I10" s="11">
        <f t="shared" si="5"/>
        <v>1512</v>
      </c>
      <c r="J10" s="11">
        <f t="shared" si="6"/>
        <v>3888</v>
      </c>
    </row>
    <row r="11" spans="1:10" x14ac:dyDescent="0.2">
      <c r="A11" s="9" t="s">
        <v>26</v>
      </c>
      <c r="B11" s="9" t="s">
        <v>23</v>
      </c>
      <c r="C11" s="9">
        <v>200</v>
      </c>
      <c r="D11" s="11">
        <f t="shared" si="0"/>
        <v>2400</v>
      </c>
      <c r="E11" s="12">
        <f t="shared" si="1"/>
        <v>0.1</v>
      </c>
      <c r="F11" s="11">
        <f t="shared" si="2"/>
        <v>240</v>
      </c>
      <c r="G11" s="11">
        <f t="shared" si="3"/>
        <v>120</v>
      </c>
      <c r="H11" s="11">
        <f t="shared" si="4"/>
        <v>72</v>
      </c>
      <c r="I11" s="11">
        <f t="shared" si="5"/>
        <v>432</v>
      </c>
      <c r="J11" s="11">
        <f t="shared" si="6"/>
        <v>1968</v>
      </c>
    </row>
    <row r="12" spans="1:10" x14ac:dyDescent="0.2">
      <c r="A12" s="9" t="s">
        <v>27</v>
      </c>
      <c r="B12" s="9" t="s">
        <v>19</v>
      </c>
      <c r="C12" s="9">
        <v>220</v>
      </c>
      <c r="D12" s="11">
        <f t="shared" si="0"/>
        <v>6600</v>
      </c>
      <c r="E12" s="12">
        <f t="shared" si="1"/>
        <v>0.2</v>
      </c>
      <c r="F12" s="11">
        <f t="shared" si="2"/>
        <v>1320</v>
      </c>
      <c r="G12" s="11">
        <f t="shared" si="3"/>
        <v>330</v>
      </c>
      <c r="H12" s="11">
        <f t="shared" si="4"/>
        <v>198</v>
      </c>
      <c r="I12" s="11">
        <f t="shared" si="5"/>
        <v>1848</v>
      </c>
      <c r="J12" s="11">
        <f t="shared" si="6"/>
        <v>4752</v>
      </c>
    </row>
    <row r="13" spans="1:10" x14ac:dyDescent="0.2">
      <c r="A13" s="9" t="s">
        <v>28</v>
      </c>
      <c r="B13" s="9" t="s">
        <v>17</v>
      </c>
      <c r="C13" s="9">
        <v>240</v>
      </c>
      <c r="D13" s="11">
        <f t="shared" si="0"/>
        <v>12000</v>
      </c>
      <c r="E13" s="12">
        <f t="shared" si="1"/>
        <v>0.2</v>
      </c>
      <c r="F13" s="11">
        <f t="shared" si="2"/>
        <v>2400</v>
      </c>
      <c r="G13" s="11">
        <f t="shared" si="3"/>
        <v>600</v>
      </c>
      <c r="H13" s="11">
        <f t="shared" si="4"/>
        <v>360</v>
      </c>
      <c r="I13" s="11">
        <f t="shared" si="5"/>
        <v>3360</v>
      </c>
      <c r="J13" s="11">
        <f t="shared" si="6"/>
        <v>8640</v>
      </c>
    </row>
    <row r="14" spans="1:10" x14ac:dyDescent="0.2">
      <c r="A14" s="9" t="s">
        <v>29</v>
      </c>
      <c r="B14" s="9" t="s">
        <v>19</v>
      </c>
      <c r="C14" s="9">
        <v>180</v>
      </c>
      <c r="D14" s="11">
        <f t="shared" si="0"/>
        <v>5400</v>
      </c>
      <c r="E14" s="12">
        <f t="shared" si="1"/>
        <v>0.2</v>
      </c>
      <c r="F14" s="11">
        <f t="shared" si="2"/>
        <v>1080</v>
      </c>
      <c r="G14" s="11">
        <f t="shared" si="3"/>
        <v>270</v>
      </c>
      <c r="H14" s="11">
        <f t="shared" si="4"/>
        <v>162</v>
      </c>
      <c r="I14" s="11">
        <f t="shared" si="5"/>
        <v>1512</v>
      </c>
      <c r="J14" s="11">
        <f t="shared" si="6"/>
        <v>3888</v>
      </c>
    </row>
    <row r="15" spans="1:10" x14ac:dyDescent="0.2">
      <c r="A15" s="9" t="s">
        <v>30</v>
      </c>
      <c r="B15" s="9" t="s">
        <v>23</v>
      </c>
      <c r="C15" s="9">
        <v>200</v>
      </c>
      <c r="D15" s="11">
        <f t="shared" si="0"/>
        <v>2400</v>
      </c>
      <c r="E15" s="12">
        <f t="shared" si="1"/>
        <v>0.1</v>
      </c>
      <c r="F15" s="11">
        <f t="shared" si="2"/>
        <v>240</v>
      </c>
      <c r="G15" s="11">
        <f t="shared" si="3"/>
        <v>120</v>
      </c>
      <c r="H15" s="11">
        <f t="shared" si="4"/>
        <v>72</v>
      </c>
      <c r="I15" s="11">
        <f t="shared" si="5"/>
        <v>432</v>
      </c>
      <c r="J15" s="11">
        <f t="shared" si="6"/>
        <v>1968</v>
      </c>
    </row>
    <row r="16" spans="1:10" x14ac:dyDescent="0.2">
      <c r="A16" s="9" t="s">
        <v>31</v>
      </c>
      <c r="B16" s="9" t="s">
        <v>21</v>
      </c>
      <c r="C16" s="9">
        <v>180</v>
      </c>
      <c r="D16" s="11">
        <f t="shared" si="0"/>
        <v>1800</v>
      </c>
      <c r="E16" s="12">
        <f t="shared" si="1"/>
        <v>0.1</v>
      </c>
      <c r="F16" s="11">
        <f t="shared" si="2"/>
        <v>180</v>
      </c>
      <c r="G16" s="11">
        <f t="shared" si="3"/>
        <v>90</v>
      </c>
      <c r="H16" s="11">
        <f t="shared" si="4"/>
        <v>54</v>
      </c>
      <c r="I16" s="11">
        <f t="shared" si="5"/>
        <v>324</v>
      </c>
      <c r="J16" s="11">
        <f t="shared" si="6"/>
        <v>1476</v>
      </c>
    </row>
    <row r="17" spans="1:10" hidden="1" x14ac:dyDescent="0.2">
      <c r="A17" s="13" t="s">
        <v>32</v>
      </c>
      <c r="B17" s="13" t="s">
        <v>21</v>
      </c>
      <c r="C17" s="13"/>
      <c r="D17" s="11">
        <f t="shared" si="0"/>
        <v>0</v>
      </c>
      <c r="E17" s="12">
        <f t="shared" si="1"/>
        <v>0.1</v>
      </c>
      <c r="F17" s="14">
        <f t="shared" ref="F17:F24" si="7">E17*D17</f>
        <v>0</v>
      </c>
      <c r="G17" s="13"/>
      <c r="H17" s="13"/>
      <c r="I17" s="14">
        <f t="shared" si="5"/>
        <v>0</v>
      </c>
      <c r="J17" s="13"/>
    </row>
    <row r="18" spans="1:10" hidden="1" x14ac:dyDescent="0.2">
      <c r="A18" s="9" t="s">
        <v>33</v>
      </c>
      <c r="B18" s="9" t="s">
        <v>23</v>
      </c>
      <c r="C18" s="9"/>
      <c r="D18" s="11">
        <f t="shared" si="0"/>
        <v>0</v>
      </c>
      <c r="E18" s="12">
        <f t="shared" si="1"/>
        <v>0.1</v>
      </c>
      <c r="F18" s="14">
        <f t="shared" si="7"/>
        <v>0</v>
      </c>
      <c r="G18" s="9"/>
      <c r="H18" s="9"/>
      <c r="I18" s="14">
        <f t="shared" si="5"/>
        <v>0</v>
      </c>
      <c r="J18" s="9"/>
    </row>
    <row r="19" spans="1:10" hidden="1" x14ac:dyDescent="0.2">
      <c r="A19" s="9" t="s">
        <v>34</v>
      </c>
      <c r="B19" s="9" t="s">
        <v>21</v>
      </c>
      <c r="C19" s="9"/>
      <c r="D19" s="11">
        <f t="shared" si="0"/>
        <v>0</v>
      </c>
      <c r="E19" s="12">
        <f t="shared" si="1"/>
        <v>0.1</v>
      </c>
      <c r="F19" s="14">
        <f t="shared" si="7"/>
        <v>0</v>
      </c>
      <c r="G19" s="9"/>
      <c r="H19" s="9"/>
      <c r="I19" s="14">
        <f t="shared" si="5"/>
        <v>0</v>
      </c>
      <c r="J19" s="9"/>
    </row>
    <row r="20" spans="1:10" hidden="1" x14ac:dyDescent="0.2">
      <c r="A20" s="9" t="s">
        <v>35</v>
      </c>
      <c r="B20" s="9" t="s">
        <v>21</v>
      </c>
      <c r="C20" s="9"/>
      <c r="D20" s="11">
        <f t="shared" si="0"/>
        <v>0</v>
      </c>
      <c r="E20" s="12">
        <f t="shared" si="1"/>
        <v>0.1</v>
      </c>
      <c r="F20" s="14">
        <f t="shared" si="7"/>
        <v>0</v>
      </c>
      <c r="G20" s="9"/>
      <c r="H20" s="9"/>
      <c r="I20" s="14">
        <f t="shared" si="5"/>
        <v>0</v>
      </c>
      <c r="J20" s="9"/>
    </row>
    <row r="21" spans="1:10" hidden="1" x14ac:dyDescent="0.2">
      <c r="A21" s="9" t="s">
        <v>36</v>
      </c>
      <c r="B21" s="9" t="s">
        <v>17</v>
      </c>
      <c r="C21" s="9"/>
      <c r="D21" s="11">
        <f t="shared" si="0"/>
        <v>0</v>
      </c>
      <c r="E21" s="12">
        <f t="shared" si="1"/>
        <v>0.1</v>
      </c>
      <c r="F21" s="14">
        <f t="shared" si="7"/>
        <v>0</v>
      </c>
      <c r="G21" s="9"/>
      <c r="H21" s="9"/>
      <c r="I21" s="14">
        <f t="shared" si="5"/>
        <v>0</v>
      </c>
      <c r="J21" s="9"/>
    </row>
    <row r="22" spans="1:10" hidden="1" x14ac:dyDescent="0.2">
      <c r="A22" s="9" t="s">
        <v>37</v>
      </c>
      <c r="B22" s="9" t="s">
        <v>21</v>
      </c>
      <c r="C22" s="9"/>
      <c r="D22" s="11">
        <f t="shared" si="0"/>
        <v>0</v>
      </c>
      <c r="E22" s="12">
        <f t="shared" si="1"/>
        <v>0.1</v>
      </c>
      <c r="F22" s="14">
        <f t="shared" si="7"/>
        <v>0</v>
      </c>
      <c r="G22" s="9"/>
      <c r="H22" s="9"/>
      <c r="I22" s="14">
        <f t="shared" si="5"/>
        <v>0</v>
      </c>
      <c r="J22" s="9"/>
    </row>
    <row r="23" spans="1:10" hidden="1" x14ac:dyDescent="0.2">
      <c r="A23" s="9" t="s">
        <v>38</v>
      </c>
      <c r="B23" s="9" t="s">
        <v>17</v>
      </c>
      <c r="C23" s="9"/>
      <c r="D23" s="11">
        <f t="shared" si="0"/>
        <v>0</v>
      </c>
      <c r="E23" s="12">
        <f t="shared" si="1"/>
        <v>0.1</v>
      </c>
      <c r="F23" s="14">
        <f t="shared" si="7"/>
        <v>0</v>
      </c>
      <c r="G23" s="9"/>
      <c r="H23" s="9"/>
      <c r="I23" s="14">
        <f t="shared" si="5"/>
        <v>0</v>
      </c>
      <c r="J23" s="9"/>
    </row>
    <row r="24" spans="1:10" hidden="1" x14ac:dyDescent="0.2">
      <c r="A24" s="9" t="s">
        <v>39</v>
      </c>
      <c r="B24" s="9" t="s">
        <v>23</v>
      </c>
      <c r="C24" s="9"/>
      <c r="D24" s="11">
        <f t="shared" si="0"/>
        <v>0</v>
      </c>
      <c r="E24" s="12">
        <f t="shared" si="1"/>
        <v>0.1</v>
      </c>
      <c r="F24" s="14">
        <f t="shared" si="7"/>
        <v>0</v>
      </c>
      <c r="G24" s="9"/>
      <c r="H24" s="9"/>
      <c r="I24" s="14">
        <f t="shared" si="5"/>
        <v>0</v>
      </c>
      <c r="J24" s="9"/>
    </row>
    <row r="25" spans="1:10" x14ac:dyDescent="0.2">
      <c r="A25" s="15"/>
      <c r="B25" s="15"/>
      <c r="C25" s="15"/>
      <c r="D25" s="15"/>
      <c r="E25" s="15"/>
      <c r="F25" s="15"/>
      <c r="G25" s="16"/>
      <c r="H25" s="15"/>
      <c r="I25" s="15"/>
      <c r="J25" s="15"/>
    </row>
    <row r="26" spans="1:10" x14ac:dyDescent="0.2">
      <c r="A26" s="17" t="s">
        <v>40</v>
      </c>
      <c r="B26" s="17" t="s">
        <v>41</v>
      </c>
      <c r="C26" s="15"/>
      <c r="D26" s="15"/>
      <c r="E26" s="18" t="s">
        <v>42</v>
      </c>
      <c r="F26" s="19"/>
      <c r="G26" s="15"/>
      <c r="H26" s="18" t="s">
        <v>43</v>
      </c>
      <c r="I26" s="19"/>
      <c r="J26" s="15"/>
    </row>
    <row r="27" spans="1:10" x14ac:dyDescent="0.2">
      <c r="A27" s="9" t="s">
        <v>17</v>
      </c>
      <c r="B27" s="20">
        <v>50</v>
      </c>
      <c r="C27" s="15"/>
      <c r="D27" s="15"/>
      <c r="E27" s="9" t="s">
        <v>44</v>
      </c>
      <c r="F27" s="11">
        <f>SUM(G5:G16)</f>
        <v>3324</v>
      </c>
      <c r="G27" s="15"/>
      <c r="H27" s="9" t="s">
        <v>17</v>
      </c>
      <c r="I27" s="11">
        <f>SUMIF(B5:B16,$A$27,D5:D16)</f>
        <v>32000</v>
      </c>
      <c r="J27" s="21"/>
    </row>
    <row r="28" spans="1:10" x14ac:dyDescent="0.2">
      <c r="A28" s="9" t="s">
        <v>19</v>
      </c>
      <c r="B28" s="20">
        <v>30</v>
      </c>
      <c r="C28" s="15"/>
      <c r="D28" s="15"/>
      <c r="E28" s="9" t="s">
        <v>13</v>
      </c>
      <c r="F28" s="11">
        <f>SUM(H5:H16)</f>
        <v>1994.4</v>
      </c>
      <c r="G28" s="15"/>
      <c r="H28" s="9" t="s">
        <v>19</v>
      </c>
      <c r="I28" s="11">
        <f>SUMIF(B5:B16,$A$28,D5:D16)</f>
        <v>22800</v>
      </c>
      <c r="J28" s="15"/>
    </row>
    <row r="29" spans="1:10" x14ac:dyDescent="0.2">
      <c r="A29" s="9" t="s">
        <v>21</v>
      </c>
      <c r="B29" s="20">
        <v>10</v>
      </c>
      <c r="C29" s="15"/>
      <c r="D29" s="15"/>
      <c r="E29" s="9" t="s">
        <v>45</v>
      </c>
      <c r="F29" s="11">
        <f>SUM(F5:F16)</f>
        <v>12128</v>
      </c>
      <c r="G29" s="15"/>
      <c r="H29" s="9" t="s">
        <v>21</v>
      </c>
      <c r="I29" s="11">
        <f>SUMIF(B5:B16,A29,D5:D16)</f>
        <v>4000</v>
      </c>
      <c r="J29" s="15"/>
    </row>
    <row r="30" spans="1:10" x14ac:dyDescent="0.2">
      <c r="A30" s="9" t="s">
        <v>23</v>
      </c>
      <c r="B30" s="20">
        <v>12</v>
      </c>
      <c r="C30" s="15"/>
      <c r="D30" s="15"/>
      <c r="E30" s="9" t="s">
        <v>46</v>
      </c>
      <c r="F30" s="11">
        <f>SUM(J5:J16)</f>
        <v>49033.599999999999</v>
      </c>
      <c r="G30" s="15"/>
      <c r="H30" s="9" t="s">
        <v>23</v>
      </c>
      <c r="I30" s="11">
        <f>SUMIF(B5:B16,A30,D5:D16)</f>
        <v>7680</v>
      </c>
      <c r="J30" s="15"/>
    </row>
    <row r="31" spans="1:10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x14ac:dyDescent="0.2">
      <c r="A32" s="22" t="s">
        <v>47</v>
      </c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">
      <c r="A33" s="22" t="s">
        <v>48</v>
      </c>
      <c r="B33" s="15"/>
      <c r="C33" s="15"/>
      <c r="D33" s="15"/>
      <c r="E33" s="15"/>
      <c r="F33" s="15"/>
      <c r="G33" s="15"/>
      <c r="H33" s="15"/>
      <c r="I33" s="15"/>
      <c r="J33" s="15"/>
    </row>
    <row r="34" spans="1:10" x14ac:dyDescent="0.2">
      <c r="A34" s="22" t="s">
        <v>49</v>
      </c>
      <c r="B34" s="15"/>
      <c r="C34" s="15"/>
      <c r="D34" s="15"/>
      <c r="E34" s="15"/>
      <c r="F34" s="15"/>
      <c r="G34" s="15"/>
      <c r="H34" s="15"/>
      <c r="I34" s="15"/>
      <c r="J34" s="15"/>
    </row>
    <row r="35" spans="1:10" x14ac:dyDescent="0.2">
      <c r="A35" s="22" t="s">
        <v>50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">
      <c r="A36" s="22" t="s">
        <v>51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">
      <c r="A37" s="22" t="s">
        <v>52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">
      <c r="A38" s="22" t="s">
        <v>53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">
      <c r="A39" s="22" t="s">
        <v>54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">
      <c r="A40" s="22" t="s">
        <v>55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">
      <c r="A41" s="22" t="s">
        <v>56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">
      <c r="A42" s="22" t="s">
        <v>57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">
      <c r="A43" s="22" t="s">
        <v>58</v>
      </c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">
      <c r="A44" s="22" t="s">
        <v>59</v>
      </c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">
      <c r="A45" s="2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Gráfico1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labrede</dc:creator>
  <cp:lastModifiedBy>aluno</cp:lastModifiedBy>
  <dcterms:created xsi:type="dcterms:W3CDTF">2019-06-11T19:02:40Z</dcterms:created>
  <dcterms:modified xsi:type="dcterms:W3CDTF">2024-09-18T15:43:50Z</dcterms:modified>
</cp:coreProperties>
</file>