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hluma\Downloads\"/>
    </mc:Choice>
  </mc:AlternateContent>
  <xr:revisionPtr revIDLastSave="0" documentId="13_ncr:1_{1CCC05A4-9A84-43B4-9755-202B0B78CC5E}" xr6:coauthVersionLast="44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INSTRUÇÕES" sheetId="9" r:id="rId1"/>
    <sheet name="Simulação da prestação" sheetId="8" r:id="rId2"/>
    <sheet name="Fluxo de Caixa" sheetId="3" r:id="rId3"/>
  </sheets>
  <definedNames>
    <definedName name="Carencia" localSheetId="1">'Simulação da prestação'!$B$5</definedName>
    <definedName name="Carencia">#REF!</definedName>
    <definedName name="Carência">#REF!</definedName>
    <definedName name="Emprestimo" localSheetId="1">'Simulação da prestação'!$B$3</definedName>
    <definedName name="Emprestimo">#REF!</definedName>
    <definedName name="Empréstimo">#REF!</definedName>
    <definedName name="Prazo">#REF!</definedName>
    <definedName name="PrazoPagto" localSheetId="1">'Simulação da prestação'!$B$4</definedName>
    <definedName name="PrazoPagto">#REF!</definedName>
    <definedName name="SaldoAposCarencia">#REF!</definedName>
    <definedName name="SaldoDepoisCarencia" localSheetId="1">'Simulação da prestação'!$A$12</definedName>
    <definedName name="SaldoDepoisCarencia">#REF!</definedName>
    <definedName name="Taxa">#REF!</definedName>
    <definedName name="TaxaAM" localSheetId="1">'Simulação da prestação'!$B$6</definedName>
    <definedName name="TaxaAM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8" l="1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6" i="8"/>
  <c r="B10" i="3" l="1"/>
  <c r="B35" i="3"/>
  <c r="D10" i="3"/>
  <c r="D35" i="3"/>
  <c r="F10" i="3"/>
  <c r="F36" i="3" s="1"/>
  <c r="F40" i="3" s="1"/>
  <c r="F35" i="3"/>
  <c r="H10" i="3"/>
  <c r="J10" i="3"/>
  <c r="J36" i="3" s="1"/>
  <c r="J40" i="3" s="1"/>
  <c r="J35" i="3"/>
  <c r="L10" i="3"/>
  <c r="L35" i="3"/>
  <c r="D36" i="3" l="1"/>
  <c r="D40" i="3" s="1"/>
  <c r="B36" i="3"/>
  <c r="B40" i="3" s="1"/>
  <c r="L36" i="3"/>
  <c r="L40" i="3" s="1"/>
  <c r="B41" i="3"/>
  <c r="B39" i="3"/>
  <c r="B38" i="3"/>
  <c r="C37" i="3" s="1"/>
  <c r="H4" i="8"/>
  <c r="F5" i="8" s="1"/>
  <c r="M10" i="3" l="1"/>
  <c r="K10" i="3"/>
  <c r="I10" i="3"/>
  <c r="G10" i="3"/>
  <c r="E10" i="3"/>
  <c r="C10" i="3"/>
  <c r="C35" i="3"/>
  <c r="E35" i="3"/>
  <c r="G35" i="3"/>
  <c r="I35" i="3"/>
  <c r="K35" i="3"/>
  <c r="M35" i="3"/>
  <c r="I36" i="3" l="1"/>
  <c r="I40" i="3" s="1"/>
  <c r="E36" i="3"/>
  <c r="E40" i="3" s="1"/>
  <c r="M36" i="3"/>
  <c r="M40" i="3" s="1"/>
  <c r="C36" i="3"/>
  <c r="K36" i="3"/>
  <c r="K40" i="3" s="1"/>
  <c r="G36" i="3"/>
  <c r="G40" i="3" s="1"/>
  <c r="C38" i="3" l="1"/>
  <c r="C41" i="3" s="1"/>
  <c r="C40" i="3"/>
  <c r="D37" i="3" l="1"/>
  <c r="D38" i="3" s="1"/>
  <c r="C39" i="3"/>
  <c r="D41" i="3" l="1"/>
  <c r="D39" i="3"/>
  <c r="E37" i="3"/>
  <c r="E38" i="3" s="1"/>
  <c r="E39" i="3" l="1"/>
  <c r="E41" i="3"/>
  <c r="F37" i="3"/>
  <c r="F38" i="3" s="1"/>
  <c r="F41" i="3" l="1"/>
  <c r="G37" i="3"/>
  <c r="G38" i="3" s="1"/>
  <c r="F39" i="3"/>
  <c r="H35" i="3"/>
  <c r="H36" i="3" s="1"/>
  <c r="H40" i="3" l="1"/>
  <c r="H38" i="3"/>
  <c r="H41" i="3" s="1"/>
  <c r="G41" i="3"/>
  <c r="G39" i="3"/>
  <c r="H37" i="3"/>
  <c r="I37" i="3" l="1"/>
  <c r="I38" i="3" s="1"/>
  <c r="I41" i="3" s="1"/>
  <c r="H39" i="3"/>
  <c r="I39" i="3" s="1"/>
  <c r="J37" i="3"/>
  <c r="J38" i="3" s="1"/>
  <c r="J41" i="3" s="1"/>
  <c r="K37" i="3" l="1"/>
  <c r="K38" i="3" s="1"/>
  <c r="K41" i="3" s="1"/>
  <c r="J39" i="3"/>
  <c r="L37" i="3" l="1"/>
  <c r="L38" i="3" s="1"/>
  <c r="L41" i="3" s="1"/>
  <c r="K39" i="3"/>
  <c r="M37" i="3" l="1"/>
  <c r="M38" i="3" s="1"/>
  <c r="M41" i="3" s="1"/>
  <c r="L39" i="3"/>
  <c r="M39" i="3" l="1"/>
  <c r="E4" i="8" l="1"/>
  <c r="A12" i="8" l="1"/>
  <c r="E5" i="8" s="1"/>
  <c r="G5" i="8" l="1"/>
  <c r="H5" i="8" s="1"/>
  <c r="F6" i="8" s="1"/>
  <c r="G6" i="8" s="1"/>
  <c r="H6" i="8" s="1"/>
  <c r="F7" i="8" s="1"/>
  <c r="E21" i="8"/>
  <c r="E22" i="8"/>
  <c r="E17" i="8"/>
  <c r="E28" i="8"/>
  <c r="E12" i="8"/>
  <c r="E23" i="8"/>
  <c r="E7" i="8"/>
  <c r="E9" i="8"/>
  <c r="E18" i="8"/>
  <c r="E24" i="8"/>
  <c r="E8" i="8"/>
  <c r="E19" i="8"/>
  <c r="E10" i="8"/>
  <c r="E30" i="8"/>
  <c r="E14" i="8"/>
  <c r="E20" i="8"/>
  <c r="E13" i="8"/>
  <c r="E15" i="8"/>
  <c r="E25" i="8"/>
  <c r="E26" i="8"/>
  <c r="E29" i="8"/>
  <c r="E16" i="8"/>
  <c r="E27" i="8"/>
  <c r="E11" i="8"/>
  <c r="G7" i="8" l="1"/>
  <c r="H7" i="8" s="1"/>
  <c r="F8" i="8" s="1"/>
  <c r="G8" i="8" s="1"/>
  <c r="H8" i="8" s="1"/>
  <c r="F9" i="8" s="1"/>
  <c r="G9" i="8" s="1"/>
  <c r="H9" i="8" s="1"/>
  <c r="F10" i="8" s="1"/>
  <c r="G10" i="8" s="1"/>
  <c r="H10" i="8" l="1"/>
  <c r="F11" i="8" s="1"/>
  <c r="G11" i="8" s="1"/>
  <c r="H11" i="8" s="1"/>
  <c r="F12" i="8" l="1"/>
  <c r="G12" i="8" s="1"/>
  <c r="H12" i="8" s="1"/>
  <c r="F13" i="8" l="1"/>
  <c r="G13" i="8" s="1"/>
  <c r="H13" i="8" s="1"/>
  <c r="F14" i="8" l="1"/>
  <c r="G14" i="8" s="1"/>
  <c r="H14" i="8" s="1"/>
  <c r="F15" i="8" l="1"/>
  <c r="G15" i="8" s="1"/>
  <c r="H15" i="8" s="1"/>
  <c r="F16" i="8" l="1"/>
  <c r="G16" i="8" s="1"/>
  <c r="H16" i="8" s="1"/>
  <c r="F17" i="8" l="1"/>
  <c r="G17" i="8" s="1"/>
  <c r="H17" i="8" s="1"/>
  <c r="F18" i="8" l="1"/>
  <c r="G18" i="8" s="1"/>
  <c r="H18" i="8" s="1"/>
  <c r="F19" i="8" l="1"/>
  <c r="G19" i="8" s="1"/>
  <c r="H19" i="8" s="1"/>
  <c r="F20" i="8" l="1"/>
  <c r="G20" i="8" s="1"/>
  <c r="H20" i="8" s="1"/>
  <c r="F21" i="8" l="1"/>
  <c r="G21" i="8" s="1"/>
  <c r="H21" i="8" s="1"/>
  <c r="F22" i="8" l="1"/>
  <c r="G22" i="8" s="1"/>
  <c r="H22" i="8" s="1"/>
  <c r="F23" i="8" l="1"/>
  <c r="G23" i="8" s="1"/>
  <c r="H23" i="8" s="1"/>
  <c r="F24" i="8" l="1"/>
  <c r="G24" i="8" s="1"/>
  <c r="H24" i="8" s="1"/>
  <c r="F25" i="8" l="1"/>
  <c r="G25" i="8" s="1"/>
  <c r="H25" i="8" s="1"/>
  <c r="F26" i="8" l="1"/>
  <c r="G26" i="8" s="1"/>
  <c r="H26" i="8" s="1"/>
  <c r="F27" i="8" l="1"/>
  <c r="G27" i="8" s="1"/>
  <c r="H27" i="8" s="1"/>
  <c r="F28" i="8" l="1"/>
  <c r="G28" i="8" s="1"/>
  <c r="H28" i="8" s="1"/>
  <c r="F29" i="8" l="1"/>
  <c r="G29" i="8" s="1"/>
  <c r="H29" i="8" l="1"/>
  <c r="F30" i="8" s="1"/>
  <c r="G30" i="8" s="1"/>
  <c r="H30" i="8" s="1"/>
  <c r="F31" i="8" l="1"/>
  <c r="G31" i="8" s="1"/>
  <c r="H31" i="8" s="1"/>
  <c r="F32" i="8" l="1"/>
  <c r="G32" i="8" s="1"/>
  <c r="H32" i="8" s="1"/>
  <c r="F33" i="8" l="1"/>
  <c r="G33" i="8" s="1"/>
  <c r="H33" i="8" s="1"/>
  <c r="F34" i="8" l="1"/>
  <c r="G34" i="8" s="1"/>
  <c r="H34" i="8" s="1"/>
  <c r="F35" i="8" l="1"/>
  <c r="G35" i="8" s="1"/>
  <c r="H35" i="8" s="1"/>
  <c r="F36" i="8" l="1"/>
  <c r="G36" i="8" s="1"/>
  <c r="H36" i="8" s="1"/>
  <c r="F37" i="8" l="1"/>
  <c r="G37" i="8" s="1"/>
  <c r="H37" i="8" s="1"/>
  <c r="F38" i="8" l="1"/>
  <c r="G38" i="8" s="1"/>
  <c r="H38" i="8" s="1"/>
  <c r="F39" i="8" l="1"/>
  <c r="G39" i="8" s="1"/>
  <c r="H39" i="8" s="1"/>
  <c r="F40" i="8" l="1"/>
  <c r="G40" i="8" s="1"/>
  <c r="H40" i="8" s="1"/>
  <c r="F41" i="8" l="1"/>
  <c r="G41" i="8" s="1"/>
  <c r="H41" i="8" s="1"/>
  <c r="F42" i="8" l="1"/>
  <c r="G42" i="8" s="1"/>
  <c r="H42" i="8" s="1"/>
  <c r="F43" i="8" l="1"/>
  <c r="G43" i="8" s="1"/>
  <c r="H43" i="8" s="1"/>
  <c r="F44" i="8" l="1"/>
  <c r="G44" i="8" s="1"/>
  <c r="H44" i="8" s="1"/>
  <c r="F45" i="8" l="1"/>
  <c r="G45" i="8" s="1"/>
  <c r="H45" i="8" s="1"/>
  <c r="F46" i="8" l="1"/>
  <c r="G46" i="8" s="1"/>
  <c r="H46" i="8" s="1"/>
  <c r="F47" i="8" l="1"/>
  <c r="G47" i="8" s="1"/>
  <c r="H47" i="8" s="1"/>
  <c r="F48" i="8" l="1"/>
  <c r="G48" i="8" s="1"/>
  <c r="H48" i="8" s="1"/>
  <c r="F49" i="8" l="1"/>
  <c r="G49" i="8" s="1"/>
  <c r="H49" i="8" s="1"/>
  <c r="F50" i="8" l="1"/>
  <c r="G50" i="8" s="1"/>
  <c r="H50" i="8" s="1"/>
  <c r="F51" i="8" l="1"/>
  <c r="G51" i="8" s="1"/>
  <c r="H51" i="8" s="1"/>
  <c r="F52" i="8" l="1"/>
  <c r="G52" i="8" l="1"/>
  <c r="H52" i="8" s="1"/>
  <c r="A15" i="8"/>
  <c r="A18" i="8" s="1"/>
</calcChain>
</file>

<file path=xl/sharedStrings.xml><?xml version="1.0" encoding="utf-8"?>
<sst xmlns="http://schemas.openxmlformats.org/spreadsheetml/2006/main" count="79" uniqueCount="67">
  <si>
    <t>Instruções de utilização das planilhas:</t>
  </si>
  <si>
    <t>Preencha a planilha de fluxo de caixa, mês a mês, de forma mais detalhada possível</t>
  </si>
  <si>
    <t>A planilha Fluxo de caixa possuí dois campos de atenção:</t>
  </si>
  <si>
    <t>Preciso reduzir despesas urgentemente?</t>
  </si>
  <si>
    <t>Indicativo de problema?</t>
  </si>
  <si>
    <t xml:space="preserve">Esses itens demonstram se você precisa tomar alguma atitude em relação às finanças da sua empresa a curto prazo. Precisar reduzir despesas urgentemente significa que suas despesas estão maiores que sua receita, apesar do caixa ainda estar positivo. Quanto o indicativo de problema estiver indicando SIM em algum mês específico, significa que seu caixa é negativo e você precisa de recursos na sua empresa. </t>
  </si>
  <si>
    <t>A primeira ação SEMPRE deve ser a de redução das despesas, elas precisam ser avaliadas com frequência, principalmente em momentos de crise onde o aumento de receitas é ainda mais difícil.</t>
  </si>
  <si>
    <t>Negocie com fornecedores, corte custos em despesas possíveis como água, energia, telecomunicações, etc. Verifique a possibilidade de pagar uma dívida que possui altas taxas de juros, substituindo por uma com taxa de juros menores, se for o caso.</t>
  </si>
  <si>
    <t>Todos os itens em cinza não podem ser alterados e em branco ou vermelho PRECISAM ser preenchidos por você. Atenção ao item de SALDO ANTERIOR, ao final da planilha Fluxo de caixa, logo no primeiro mês. Esse é o valor que existe no caixa da sua empresa antes de você começar a controlar o fluxo de caixa, ou o valor que representa o fechamento do ano ou período anterior.</t>
  </si>
  <si>
    <t>Atenção: todos os valores da linha NECESSIDADE DE CAPITAL DE GIRO são estimativas. Essa é a forma mais simples de calcular necessidade de capital de giro. Sebrae informa que há várias outras para empresas que possuem balanços controlados com mais detalhe e por contadores. Qualquer decisão deve ser validada com o contador.</t>
  </si>
  <si>
    <t>A planilha Simulação de empréstimo deve ter os campos em VERMELHO preenchidos obrigatóriamente. Com essa planilha você será capaz de saber de forma simples quanto irá custar a parcela mensal do seu empréstimo a partir da taxa, prazo, carência e valor.</t>
  </si>
  <si>
    <t>Importante saber a taxa com a instituição financeira de CET (Custo efetivo total), ou seja, a taxa final, já com todas os impostos e custos envolvidos.</t>
  </si>
  <si>
    <t>Com o valor de parcela você conseguirá estimar se o seu fluxo de caixa futuro será capaz de absorver esses custos adicionais.</t>
  </si>
  <si>
    <t>CÁLCULO DO VALOR DA PARCELA</t>
  </si>
  <si>
    <t>Valor solicitado de empréstimo</t>
  </si>
  <si>
    <t>Mês</t>
  </si>
  <si>
    <t>Valor da Prestação</t>
  </si>
  <si>
    <t>Juros do mês</t>
  </si>
  <si>
    <t>Valor amortizado</t>
  </si>
  <si>
    <t>Saldo Devedor</t>
  </si>
  <si>
    <t xml:space="preserve">Prazo para pagamento </t>
  </si>
  <si>
    <t>Período sem pagar (carência)</t>
  </si>
  <si>
    <t>Taxa de juros ao mês</t>
  </si>
  <si>
    <t>Saldo devedor após o período de carência</t>
  </si>
  <si>
    <t>Total de Juros pagos</t>
  </si>
  <si>
    <t>Valor final pago (juros + valor do empréstimo)</t>
  </si>
  <si>
    <t>Atenção: os dados em vermelhos são de preenchimento OBRIGATÓRIO e deverão ser preenchidos com a informação obtida e negociada na instituição financeira</t>
  </si>
  <si>
    <t>Utilize o valor da prestação na sua planilha de fluxo de caixa a partir da quantidade de meses após a tomada do crédito, em despesas chamadas EMPRÉSTIMOS BANCÁRIOS. Some com o que você já tem, se for o caso.</t>
  </si>
  <si>
    <t>PLANILHA DE FLUXO DE CAIXA</t>
  </si>
  <si>
    <t>ENTRADAS</t>
  </si>
  <si>
    <t>Previsão de recebimento vendas</t>
  </si>
  <si>
    <t>Contas a receber-vendas realizadas</t>
  </si>
  <si>
    <t>Outros recebimentos</t>
  </si>
  <si>
    <t>Aporte de recurso próprio</t>
  </si>
  <si>
    <t>Aporte proveniente de empréstimo</t>
  </si>
  <si>
    <t>TOTAL DAS ENTRADAS</t>
  </si>
  <si>
    <t>SAÍDAS</t>
  </si>
  <si>
    <t>Fornecedores</t>
  </si>
  <si>
    <t>Folha de pagamento (funcionários)</t>
  </si>
  <si>
    <t>INSS a recolher</t>
  </si>
  <si>
    <t>FGTS</t>
  </si>
  <si>
    <t>Férias</t>
  </si>
  <si>
    <t>13º salário</t>
  </si>
  <si>
    <t>Verbas para rescisão</t>
  </si>
  <si>
    <t>Retiradas dos sócios</t>
  </si>
  <si>
    <t>Impostos c/ vendas</t>
  </si>
  <si>
    <t>Aluguéis</t>
  </si>
  <si>
    <t>Energia elétrica</t>
  </si>
  <si>
    <t>Telefone</t>
  </si>
  <si>
    <t>Serviços contabilidade</t>
  </si>
  <si>
    <t>Serviços de terceiros</t>
  </si>
  <si>
    <t>Anúncios - Marketing e publicidade</t>
  </si>
  <si>
    <t>Combustíveis</t>
  </si>
  <si>
    <t>Manutenção de veículos</t>
  </si>
  <si>
    <t>Manutenção fábrica</t>
  </si>
  <si>
    <t>Despesas diversas</t>
  </si>
  <si>
    <t>Empréstimos bancários</t>
  </si>
  <si>
    <t>Financiamentos equipamentos</t>
  </si>
  <si>
    <t>Despesas financeiras</t>
  </si>
  <si>
    <t>Outros pagamentos</t>
  </si>
  <si>
    <t>TOTAL DAS SAÍDAS</t>
  </si>
  <si>
    <t>1 (ENTRADAS - SAÍDAS)</t>
  </si>
  <si>
    <t>2 SALDO ANTERIOR</t>
  </si>
  <si>
    <t>3 SALDO ACUMULADO (1 + 2 )</t>
  </si>
  <si>
    <t>NECESSIDADE DE CAPITAL DE GIRO</t>
  </si>
  <si>
    <t>PRECISO REDUZIR DESPESAS URGENTEMENTE?</t>
  </si>
  <si>
    <t>INDICATIVO DE PROBLEMA?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</si>
</sst>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AC6"/>
        <bgColor indexed="64"/>
      </patternFill>
    </fill>
    <fill>
      <patternFill patternType="solid">
        <fgColor rgb="FFFF7E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9" xfId="0" applyFont="1" applyFill="1" applyBorder="1"/>
    <xf numFmtId="0" fontId="2" fillId="2" borderId="12" xfId="0" applyFont="1" applyFill="1" applyBorder="1"/>
    <xf numFmtId="0" fontId="2" fillId="2" borderId="2" xfId="0" applyFont="1" applyFill="1" applyBorder="1"/>
    <xf numFmtId="4" fontId="0" fillId="2" borderId="10" xfId="1" applyNumberFormat="1" applyFont="1" applyFill="1" applyBorder="1"/>
    <xf numFmtId="4" fontId="0" fillId="2" borderId="10" xfId="1" applyNumberFormat="1" applyFont="1" applyFill="1" applyBorder="1" applyProtection="1"/>
    <xf numFmtId="0" fontId="2" fillId="2" borderId="2" xfId="0" applyFont="1" applyFill="1" applyBorder="1" applyProtection="1"/>
    <xf numFmtId="4" fontId="0" fillId="2" borderId="3" xfId="1" applyNumberFormat="1" applyFont="1" applyFill="1" applyBorder="1" applyProtection="1"/>
    <xf numFmtId="4" fontId="0" fillId="2" borderId="4" xfId="1" applyNumberFormat="1" applyFont="1" applyFill="1" applyBorder="1" applyProtection="1"/>
    <xf numFmtId="4" fontId="0" fillId="2" borderId="11" xfId="1" applyNumberFormat="1" applyFont="1" applyFill="1" applyBorder="1" applyProtection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3" borderId="17" xfId="0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2" fillId="3" borderId="0" xfId="0" applyFont="1" applyFill="1" applyBorder="1"/>
    <xf numFmtId="0" fontId="2" fillId="2" borderId="9" xfId="0" applyFont="1" applyFill="1" applyBorder="1" applyProtection="1"/>
    <xf numFmtId="0" fontId="2" fillId="2" borderId="12" xfId="0" applyFont="1" applyFill="1" applyBorder="1" applyProtection="1"/>
    <xf numFmtId="4" fontId="0" fillId="5" borderId="10" xfId="1" applyNumberFormat="1" applyFont="1" applyFill="1" applyBorder="1" applyProtection="1">
      <protection locked="0"/>
    </xf>
    <xf numFmtId="4" fontId="0" fillId="2" borderId="13" xfId="1" applyNumberFormat="1" applyFont="1" applyFill="1" applyBorder="1" applyAlignment="1" applyProtection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2" applyNumberFormat="1" applyFont="1" applyFill="1" applyBorder="1"/>
    <xf numFmtId="164" fontId="0" fillId="2" borderId="1" xfId="2" applyFont="1" applyFill="1" applyBorder="1"/>
    <xf numFmtId="164" fontId="2" fillId="2" borderId="1" xfId="2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7" fillId="3" borderId="0" xfId="0" applyFont="1" applyFill="1"/>
    <xf numFmtId="0" fontId="0" fillId="4" borderId="0" xfId="0" applyFill="1" applyAlignment="1"/>
    <xf numFmtId="0" fontId="0" fillId="4" borderId="0" xfId="0" applyFill="1" applyProtection="1"/>
    <xf numFmtId="0" fontId="0" fillId="4" borderId="0" xfId="0" applyFill="1" applyProtection="1">
      <protection locked="0"/>
    </xf>
    <xf numFmtId="4" fontId="0" fillId="4" borderId="0" xfId="0" applyNumberFormat="1" applyFill="1"/>
    <xf numFmtId="0" fontId="0" fillId="0" borderId="2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 applyAlignment="1" applyProtection="1">
      <alignment horizontal="center"/>
      <protection locked="0"/>
    </xf>
    <xf numFmtId="0" fontId="0" fillId="0" borderId="3" xfId="0" applyFill="1" applyBorder="1"/>
    <xf numFmtId="4" fontId="0" fillId="0" borderId="1" xfId="1" applyNumberFormat="1" applyFont="1" applyFill="1" applyBorder="1" applyProtection="1">
      <protection locked="0"/>
    </xf>
    <xf numFmtId="4" fontId="0" fillId="0" borderId="7" xfId="1" applyNumberFormat="1" applyFont="1" applyFill="1" applyBorder="1" applyProtection="1">
      <protection locked="0"/>
    </xf>
    <xf numFmtId="4" fontId="0" fillId="0" borderId="13" xfId="1" applyNumberFormat="1" applyFont="1" applyFill="1" applyBorder="1" applyProtection="1"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4" xfId="0" applyFill="1" applyBorder="1"/>
    <xf numFmtId="49" fontId="0" fillId="2" borderId="5" xfId="0" applyNumberFormat="1" applyFill="1" applyBorder="1" applyAlignment="1" applyProtection="1">
      <alignment horizontal="left"/>
      <protection locked="0"/>
    </xf>
    <xf numFmtId="49" fontId="0" fillId="2" borderId="6" xfId="0" applyNumberFormat="1" applyFill="1" applyBorder="1" applyAlignment="1" applyProtection="1">
      <alignment horizontal="left"/>
      <protection locked="0"/>
    </xf>
    <xf numFmtId="49" fontId="0" fillId="2" borderId="12" xfId="0" applyNumberFormat="1" applyFill="1" applyBorder="1" applyAlignment="1" applyProtection="1">
      <alignment horizontal="left"/>
      <protection locked="0"/>
    </xf>
    <xf numFmtId="0" fontId="0" fillId="4" borderId="0" xfId="0" applyFill="1" applyBorder="1"/>
    <xf numFmtId="0" fontId="2" fillId="4" borderId="0" xfId="0" applyFont="1" applyFill="1" applyBorder="1"/>
    <xf numFmtId="0" fontId="9" fillId="3" borderId="0" xfId="0" applyFont="1" applyFill="1"/>
    <xf numFmtId="0" fontId="9" fillId="3" borderId="0" xfId="0" applyFont="1" applyFill="1" applyAlignment="1"/>
    <xf numFmtId="0" fontId="9" fillId="3" borderId="18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left"/>
    </xf>
    <xf numFmtId="0" fontId="6" fillId="0" borderId="17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6" fillId="0" borderId="17" xfId="0" applyNumberFormat="1" applyFont="1" applyFill="1" applyBorder="1" applyAlignment="1">
      <alignment horizontal="left" vertical="top" wrapText="1"/>
    </xf>
    <xf numFmtId="164" fontId="6" fillId="0" borderId="0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4" fontId="1" fillId="5" borderId="1" xfId="2" applyFont="1" applyFill="1" applyBorder="1" applyAlignment="1" applyProtection="1">
      <protection locked="0"/>
    </xf>
    <xf numFmtId="1" fontId="0" fillId="5" borderId="1" xfId="3" applyNumberFormat="1" applyFont="1" applyFill="1" applyBorder="1" applyAlignment="1" applyProtection="1">
      <alignment horizontal="right"/>
      <protection locked="0"/>
    </xf>
    <xf numFmtId="10" fontId="0" fillId="5" borderId="1" xfId="3" applyNumberFormat="1" applyFont="1" applyFill="1" applyBorder="1" applyAlignment="1" applyProtection="1">
      <alignment horizontal="right"/>
      <protection locked="0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007AC6"/>
      <color rgb="FFFF7E79"/>
      <color rgb="FF009CFF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38100</xdr:colOff>
      <xdr:row>9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E6503F6-4D27-D045-AEB6-B4E079CD0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1100" cy="1828800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8B9C-466B-2740-9227-073AABCEF522}">
  <dimension ref="A1:L28"/>
  <sheetViews>
    <sheetView tabSelected="1" workbookViewId="0">
      <selection activeCell="A15" sqref="A15:H15"/>
    </sheetView>
  </sheetViews>
  <sheetFormatPr defaultColWidth="10.85546875" defaultRowHeight="15" x14ac:dyDescent="0.25"/>
  <cols>
    <col min="1" max="1" width="5" style="26" customWidth="1"/>
    <col min="2" max="16384" width="10.85546875" style="26"/>
  </cols>
  <sheetData>
    <row r="1" spans="1:12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2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12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2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2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spans="1:12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2" ht="21" x14ac:dyDescent="0.35">
      <c r="A13" s="29" t="s">
        <v>0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2" ht="23.1" customHeight="1" x14ac:dyDescent="0.3">
      <c r="A14" s="48" t="s">
        <v>1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1:12" s="30" customFormat="1" ht="21.95" customHeight="1" x14ac:dyDescent="0.3">
      <c r="A15" s="53" t="s">
        <v>2</v>
      </c>
      <c r="B15" s="53"/>
      <c r="C15" s="53"/>
      <c r="D15" s="53"/>
      <c r="E15" s="53"/>
      <c r="F15" s="53"/>
      <c r="G15" s="53"/>
      <c r="H15" s="53"/>
      <c r="I15" s="49"/>
      <c r="J15" s="49"/>
      <c r="K15" s="49"/>
      <c r="L15" s="49"/>
    </row>
    <row r="16" spans="1:12" ht="18.75" x14ac:dyDescent="0.3">
      <c r="A16" s="49"/>
      <c r="B16" s="55" t="s">
        <v>3</v>
      </c>
      <c r="C16" s="55"/>
      <c r="D16" s="55"/>
      <c r="E16" s="55"/>
      <c r="F16" s="55"/>
      <c r="G16" s="55"/>
      <c r="H16" s="55"/>
      <c r="I16" s="48"/>
      <c r="J16" s="48"/>
      <c r="K16" s="48"/>
      <c r="L16" s="48"/>
    </row>
    <row r="17" spans="1:12" ht="18.75" x14ac:dyDescent="0.3">
      <c r="A17" s="48"/>
      <c r="B17" s="55" t="s">
        <v>4</v>
      </c>
      <c r="C17" s="55"/>
      <c r="D17" s="55"/>
      <c r="E17" s="55"/>
      <c r="F17" s="55"/>
      <c r="G17" s="55"/>
      <c r="H17" s="55"/>
      <c r="I17" s="48"/>
      <c r="J17" s="48"/>
      <c r="K17" s="48"/>
      <c r="L17" s="48"/>
    </row>
    <row r="18" spans="1:12" ht="84" customHeight="1" x14ac:dyDescent="0.3">
      <c r="A18" s="53" t="s">
        <v>5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48" customHeight="1" x14ac:dyDescent="0.3">
      <c r="A19" s="53" t="s">
        <v>6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spans="1:12" ht="50.1" customHeight="1" x14ac:dyDescent="0.3">
      <c r="A20" s="53" t="s">
        <v>7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71.099999999999994" customHeight="1" x14ac:dyDescent="0.3">
      <c r="A21" s="53" t="s">
        <v>8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69" customHeight="1" x14ac:dyDescent="0.3">
      <c r="A22" s="54" t="s">
        <v>9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spans="1:12" ht="19.5" thickBot="1" x14ac:dyDescent="0.3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</row>
    <row r="24" spans="1:12" ht="6" customHeight="1" thickTop="1" x14ac:dyDescent="0.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</row>
    <row r="25" spans="1:12" ht="42" customHeight="1" thickTop="1" x14ac:dyDescent="0.3">
      <c r="A25" s="53" t="s">
        <v>10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</row>
    <row r="26" spans="1:12" ht="47.1" customHeight="1" x14ac:dyDescent="0.3">
      <c r="A26" s="53" t="s">
        <v>11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</row>
    <row r="27" spans="1:12" ht="27.95" customHeight="1" x14ac:dyDescent="0.3">
      <c r="A27" s="53" t="s">
        <v>12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</row>
    <row r="28" spans="1:12" ht="18.75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</row>
  </sheetData>
  <sheetProtection algorithmName="SHA-512" hashValue="E1hS4QwvkSzI0ZlshpTBBshmqXlk15a9c9wQg/XPE+IXjYojl3K374sN6MWbQuNzfIQqDxQuZTFvq+C2JYCz+g==" saltValue="3q0gZFzKBuQIssPhV6mdXA==" spinCount="100000" sheet="1" objects="1" scenarios="1" formatCells="0"/>
  <mergeCells count="12">
    <mergeCell ref="A22:L22"/>
    <mergeCell ref="A25:L25"/>
    <mergeCell ref="A26:L26"/>
    <mergeCell ref="A27:L27"/>
    <mergeCell ref="A15:H15"/>
    <mergeCell ref="B17:H17"/>
    <mergeCell ref="B16:H16"/>
    <mergeCell ref="A1:L12"/>
    <mergeCell ref="A18:L18"/>
    <mergeCell ref="A19:L19"/>
    <mergeCell ref="A20:L20"/>
    <mergeCell ref="A21:L21"/>
  </mergeCells>
  <pageMargins left="0.511811024" right="0.511811024" top="0.78740157499999996" bottom="0.78740157499999996" header="0.31496062000000002" footer="0.31496062000000002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48A9-E9F5-A74A-B804-7E187F33AB58}">
  <dimension ref="A1:H52"/>
  <sheetViews>
    <sheetView workbookViewId="0">
      <selection activeCell="B3" sqref="B3"/>
    </sheetView>
  </sheetViews>
  <sheetFormatPr defaultColWidth="11.42578125" defaultRowHeight="15" x14ac:dyDescent="0.25"/>
  <cols>
    <col min="1" max="1" width="24.85546875" style="46" bestFit="1" customWidth="1"/>
    <col min="2" max="2" width="17.28515625" style="46" customWidth="1"/>
    <col min="3" max="3" width="11.42578125" style="46"/>
    <col min="4" max="4" width="18.85546875" style="46" customWidth="1"/>
    <col min="5" max="5" width="21.140625" style="47" customWidth="1"/>
    <col min="6" max="8" width="18.85546875" style="46" customWidth="1"/>
    <col min="9" max="16384" width="11.42578125" style="46"/>
  </cols>
  <sheetData>
    <row r="1" spans="1:8" ht="18.75" x14ac:dyDescent="0.25">
      <c r="A1" s="58" t="s">
        <v>13</v>
      </c>
      <c r="B1" s="58"/>
      <c r="C1" s="58"/>
      <c r="D1" s="58"/>
      <c r="E1" s="58"/>
      <c r="F1" s="58"/>
      <c r="G1" s="58"/>
      <c r="H1" s="58"/>
    </row>
    <row r="2" spans="1:8" x14ac:dyDescent="0.25">
      <c r="A2" s="13"/>
      <c r="B2" s="13"/>
      <c r="C2" s="13"/>
      <c r="D2" s="13"/>
      <c r="E2" s="15"/>
      <c r="F2" s="13"/>
      <c r="G2" s="13"/>
      <c r="H2" s="13"/>
    </row>
    <row r="3" spans="1:8" x14ac:dyDescent="0.25">
      <c r="A3" s="10" t="s">
        <v>14</v>
      </c>
      <c r="B3" s="67">
        <v>1</v>
      </c>
      <c r="C3" s="13"/>
      <c r="D3" s="21" t="s">
        <v>15</v>
      </c>
      <c r="E3" s="22" t="s">
        <v>16</v>
      </c>
      <c r="F3" s="21" t="s">
        <v>17</v>
      </c>
      <c r="G3" s="21" t="s">
        <v>18</v>
      </c>
      <c r="H3" s="21" t="s">
        <v>19</v>
      </c>
    </row>
    <row r="4" spans="1:8" x14ac:dyDescent="0.25">
      <c r="A4" s="11" t="s">
        <v>20</v>
      </c>
      <c r="B4" s="68">
        <v>1</v>
      </c>
      <c r="C4" s="13"/>
      <c r="D4" s="21">
        <v>0</v>
      </c>
      <c r="E4" s="23">
        <f>IF(Carencia&gt;=D5,0,SaldoDepoisCarencia/((1-((1+TaxaAM)^-PrazoPagto))/TaxaAM))</f>
        <v>0</v>
      </c>
      <c r="F4" s="24"/>
      <c r="G4" s="24"/>
      <c r="H4" s="24">
        <f>Emprestimo</f>
        <v>1</v>
      </c>
    </row>
    <row r="5" spans="1:8" x14ac:dyDescent="0.25">
      <c r="A5" s="11" t="s">
        <v>21</v>
      </c>
      <c r="B5" s="68">
        <v>1</v>
      </c>
      <c r="C5" s="13"/>
      <c r="D5" s="21">
        <v>1</v>
      </c>
      <c r="E5" s="23">
        <f>IF(Carencia&gt;D5,0,SaldoDepoisCarencia/((1-((1+TaxaAM)^-PrazoPagto))/TaxaAM))</f>
        <v>1.0099999999999991</v>
      </c>
      <c r="F5" s="24">
        <f t="shared" ref="F5:F36" si="0">IFERROR(IF(H4&lt;0.001,"",H4)*TaxaAM,"")</f>
        <v>0.01</v>
      </c>
      <c r="G5" s="24">
        <f>IF(E5=0,0,IFERROR(E5-F5,""))</f>
        <v>0.99999999999999911</v>
      </c>
      <c r="H5" s="24">
        <f>IF(E5=0,H4+F5,IFERROR(H4-G5,""))</f>
        <v>8.8817841970012523E-16</v>
      </c>
    </row>
    <row r="6" spans="1:8" x14ac:dyDescent="0.25">
      <c r="A6" s="11" t="s">
        <v>22</v>
      </c>
      <c r="B6" s="69">
        <v>0.01</v>
      </c>
      <c r="C6" s="13"/>
      <c r="D6" s="21">
        <v>2</v>
      </c>
      <c r="E6" s="25" t="str">
        <f t="shared" ref="E6:E52" si="1">IF(Carencia&gt;D6,0,IF((PrazoPagto+(Carencia-1))&gt;D5,SaldoDepoisCarencia/((1-((1+TaxaAM)^-PrazoPagto))/TaxaAM),""))</f>
        <v/>
      </c>
      <c r="F6" s="24" t="str">
        <f t="shared" si="0"/>
        <v/>
      </c>
      <c r="G6" s="24" t="str">
        <f t="shared" ref="G6:G52" si="2">IF(E6=0,0,IFERROR(E6-F6,""))</f>
        <v/>
      </c>
      <c r="H6" s="24" t="str">
        <f>IF(E6=0,H5+F6,IFERROR(H5-G6,""))</f>
        <v/>
      </c>
    </row>
    <row r="7" spans="1:8" x14ac:dyDescent="0.25">
      <c r="A7" s="12"/>
      <c r="B7" s="13"/>
      <c r="C7" s="13"/>
      <c r="D7" s="21">
        <v>3</v>
      </c>
      <c r="E7" s="25" t="str">
        <f t="shared" si="1"/>
        <v/>
      </c>
      <c r="F7" s="24" t="str">
        <f t="shared" si="0"/>
        <v/>
      </c>
      <c r="G7" s="24" t="str">
        <f t="shared" si="2"/>
        <v/>
      </c>
      <c r="H7" s="24" t="str">
        <f>IF(E7=0,H6+F7,IFERROR(H6-G7,""))</f>
        <v/>
      </c>
    </row>
    <row r="8" spans="1:8" x14ac:dyDescent="0.25">
      <c r="A8" s="12"/>
      <c r="B8" s="13"/>
      <c r="C8" s="13"/>
      <c r="D8" s="21">
        <v>4</v>
      </c>
      <c r="E8" s="25" t="str">
        <f t="shared" si="1"/>
        <v/>
      </c>
      <c r="F8" s="24" t="str">
        <f t="shared" si="0"/>
        <v/>
      </c>
      <c r="G8" s="24" t="str">
        <f t="shared" si="2"/>
        <v/>
      </c>
      <c r="H8" s="24" t="str">
        <f t="shared" ref="H8:H52" si="3">IF(E8=0,H7+F8,IFERROR(H7-G8,""))</f>
        <v/>
      </c>
    </row>
    <row r="9" spans="1:8" x14ac:dyDescent="0.25">
      <c r="A9" s="12"/>
      <c r="B9" s="13"/>
      <c r="C9" s="13"/>
      <c r="D9" s="21">
        <v>5</v>
      </c>
      <c r="E9" s="25" t="str">
        <f t="shared" si="1"/>
        <v/>
      </c>
      <c r="F9" s="24" t="str">
        <f t="shared" si="0"/>
        <v/>
      </c>
      <c r="G9" s="24" t="str">
        <f t="shared" si="2"/>
        <v/>
      </c>
      <c r="H9" s="24" t="str">
        <f t="shared" si="3"/>
        <v/>
      </c>
    </row>
    <row r="10" spans="1:8" x14ac:dyDescent="0.25">
      <c r="A10" s="12"/>
      <c r="B10" s="13"/>
      <c r="C10" s="13"/>
      <c r="D10" s="21">
        <v>6</v>
      </c>
      <c r="E10" s="25" t="str">
        <f t="shared" si="1"/>
        <v/>
      </c>
      <c r="F10" s="24" t="str">
        <f t="shared" si="0"/>
        <v/>
      </c>
      <c r="G10" s="24" t="str">
        <f t="shared" si="2"/>
        <v/>
      </c>
      <c r="H10" s="24" t="str">
        <f t="shared" si="3"/>
        <v/>
      </c>
    </row>
    <row r="11" spans="1:8" ht="15.75" x14ac:dyDescent="0.25">
      <c r="A11" s="63" t="s">
        <v>23</v>
      </c>
      <c r="B11" s="63"/>
      <c r="C11" s="13"/>
      <c r="D11" s="21">
        <v>7</v>
      </c>
      <c r="E11" s="25" t="str">
        <f t="shared" si="1"/>
        <v/>
      </c>
      <c r="F11" s="24" t="str">
        <f t="shared" si="0"/>
        <v/>
      </c>
      <c r="G11" s="24" t="str">
        <f t="shared" si="2"/>
        <v/>
      </c>
      <c r="H11" s="24" t="str">
        <f t="shared" si="3"/>
        <v/>
      </c>
    </row>
    <row r="12" spans="1:8" ht="15.75" x14ac:dyDescent="0.25">
      <c r="A12" s="59">
        <f>IFERROR(VLOOKUP((Carencia-1),$D$3:$H$424,5,FALSE),Emprestimo)</f>
        <v>1</v>
      </c>
      <c r="B12" s="60"/>
      <c r="C12" s="13"/>
      <c r="D12" s="21">
        <v>8</v>
      </c>
      <c r="E12" s="25" t="str">
        <f t="shared" si="1"/>
        <v/>
      </c>
      <c r="F12" s="24" t="str">
        <f t="shared" si="0"/>
        <v/>
      </c>
      <c r="G12" s="24" t="str">
        <f t="shared" si="2"/>
        <v/>
      </c>
      <c r="H12" s="24" t="str">
        <f t="shared" si="3"/>
        <v/>
      </c>
    </row>
    <row r="13" spans="1:8" x14ac:dyDescent="0.25">
      <c r="A13" s="12"/>
      <c r="B13" s="13"/>
      <c r="C13" s="13"/>
      <c r="D13" s="21">
        <v>9</v>
      </c>
      <c r="E13" s="25" t="str">
        <f t="shared" si="1"/>
        <v/>
      </c>
      <c r="F13" s="24" t="str">
        <f t="shared" si="0"/>
        <v/>
      </c>
      <c r="G13" s="24" t="str">
        <f t="shared" si="2"/>
        <v/>
      </c>
      <c r="H13" s="24" t="str">
        <f t="shared" si="3"/>
        <v/>
      </c>
    </row>
    <row r="14" spans="1:8" ht="15.75" x14ac:dyDescent="0.25">
      <c r="A14" s="63" t="s">
        <v>24</v>
      </c>
      <c r="B14" s="63"/>
      <c r="C14" s="13"/>
      <c r="D14" s="21">
        <v>10</v>
      </c>
      <c r="E14" s="25" t="str">
        <f t="shared" si="1"/>
        <v/>
      </c>
      <c r="F14" s="24" t="str">
        <f t="shared" si="0"/>
        <v/>
      </c>
      <c r="G14" s="24" t="str">
        <f t="shared" si="2"/>
        <v/>
      </c>
      <c r="H14" s="24" t="str">
        <f t="shared" si="3"/>
        <v/>
      </c>
    </row>
    <row r="15" spans="1:8" ht="15.75" x14ac:dyDescent="0.25">
      <c r="A15" s="59">
        <f>SUM(F4:F424)</f>
        <v>0.01</v>
      </c>
      <c r="B15" s="60"/>
      <c r="C15" s="13"/>
      <c r="D15" s="21">
        <v>11</v>
      </c>
      <c r="E15" s="25" t="str">
        <f t="shared" si="1"/>
        <v/>
      </c>
      <c r="F15" s="24" t="str">
        <f t="shared" si="0"/>
        <v/>
      </c>
      <c r="G15" s="24" t="str">
        <f t="shared" si="2"/>
        <v/>
      </c>
      <c r="H15" s="24" t="str">
        <f t="shared" si="3"/>
        <v/>
      </c>
    </row>
    <row r="16" spans="1:8" x14ac:dyDescent="0.25">
      <c r="A16" s="12"/>
      <c r="B16" s="13"/>
      <c r="C16" s="13"/>
      <c r="D16" s="21">
        <v>12</v>
      </c>
      <c r="E16" s="25" t="str">
        <f t="shared" si="1"/>
        <v/>
      </c>
      <c r="F16" s="24" t="str">
        <f t="shared" si="0"/>
        <v/>
      </c>
      <c r="G16" s="24" t="str">
        <f t="shared" si="2"/>
        <v/>
      </c>
      <c r="H16" s="24" t="str">
        <f t="shared" si="3"/>
        <v/>
      </c>
    </row>
    <row r="17" spans="1:8" ht="15.75" x14ac:dyDescent="0.25">
      <c r="A17" s="63" t="s">
        <v>25</v>
      </c>
      <c r="B17" s="63"/>
      <c r="C17" s="13"/>
      <c r="D17" s="21">
        <v>13</v>
      </c>
      <c r="E17" s="25" t="str">
        <f t="shared" si="1"/>
        <v/>
      </c>
      <c r="F17" s="24" t="str">
        <f t="shared" si="0"/>
        <v/>
      </c>
      <c r="G17" s="24" t="str">
        <f t="shared" si="2"/>
        <v/>
      </c>
      <c r="H17" s="24" t="str">
        <f t="shared" si="3"/>
        <v/>
      </c>
    </row>
    <row r="18" spans="1:8" ht="15.75" x14ac:dyDescent="0.25">
      <c r="A18" s="59">
        <f>B3+A15</f>
        <v>1.01</v>
      </c>
      <c r="B18" s="60"/>
      <c r="C18" s="13"/>
      <c r="D18" s="21">
        <v>14</v>
      </c>
      <c r="E18" s="25" t="str">
        <f t="shared" si="1"/>
        <v/>
      </c>
      <c r="F18" s="24" t="str">
        <f t="shared" si="0"/>
        <v/>
      </c>
      <c r="G18" s="24" t="str">
        <f t="shared" si="2"/>
        <v/>
      </c>
      <c r="H18" s="24" t="str">
        <f t="shared" si="3"/>
        <v/>
      </c>
    </row>
    <row r="19" spans="1:8" x14ac:dyDescent="0.25">
      <c r="A19" s="12"/>
      <c r="B19" s="13"/>
      <c r="C19" s="13"/>
      <c r="D19" s="21">
        <v>15</v>
      </c>
      <c r="E19" s="25" t="str">
        <f t="shared" si="1"/>
        <v/>
      </c>
      <c r="F19" s="24" t="str">
        <f t="shared" si="0"/>
        <v/>
      </c>
      <c r="G19" s="24" t="str">
        <f t="shared" si="2"/>
        <v/>
      </c>
      <c r="H19" s="24" t="str">
        <f t="shared" si="3"/>
        <v/>
      </c>
    </row>
    <row r="20" spans="1:8" x14ac:dyDescent="0.25">
      <c r="A20" s="12"/>
      <c r="B20" s="14"/>
      <c r="C20" s="13"/>
      <c r="D20" s="21">
        <v>16</v>
      </c>
      <c r="E20" s="25" t="str">
        <f t="shared" si="1"/>
        <v/>
      </c>
      <c r="F20" s="24" t="str">
        <f t="shared" si="0"/>
        <v/>
      </c>
      <c r="G20" s="24" t="str">
        <f t="shared" si="2"/>
        <v/>
      </c>
      <c r="H20" s="24" t="str">
        <f t="shared" si="3"/>
        <v/>
      </c>
    </row>
    <row r="21" spans="1:8" ht="15" customHeight="1" x14ac:dyDescent="0.25">
      <c r="A21" s="61" t="s">
        <v>26</v>
      </c>
      <c r="B21" s="62"/>
      <c r="C21" s="13"/>
      <c r="D21" s="21">
        <v>17</v>
      </c>
      <c r="E21" s="25" t="str">
        <f t="shared" si="1"/>
        <v/>
      </c>
      <c r="F21" s="24" t="str">
        <f t="shared" si="0"/>
        <v/>
      </c>
      <c r="G21" s="24" t="str">
        <f t="shared" si="2"/>
        <v/>
      </c>
      <c r="H21" s="24" t="str">
        <f t="shared" si="3"/>
        <v/>
      </c>
    </row>
    <row r="22" spans="1:8" ht="15" customHeight="1" x14ac:dyDescent="0.25">
      <c r="A22" s="61"/>
      <c r="B22" s="62"/>
      <c r="C22" s="13"/>
      <c r="D22" s="21">
        <v>18</v>
      </c>
      <c r="E22" s="25" t="str">
        <f t="shared" si="1"/>
        <v/>
      </c>
      <c r="F22" s="24" t="str">
        <f t="shared" si="0"/>
        <v/>
      </c>
      <c r="G22" s="24" t="str">
        <f t="shared" si="2"/>
        <v/>
      </c>
      <c r="H22" s="24" t="str">
        <f t="shared" si="3"/>
        <v/>
      </c>
    </row>
    <row r="23" spans="1:8" ht="15" customHeight="1" x14ac:dyDescent="0.25">
      <c r="A23" s="61"/>
      <c r="B23" s="62"/>
      <c r="C23" s="13"/>
      <c r="D23" s="21">
        <v>19</v>
      </c>
      <c r="E23" s="25" t="str">
        <f t="shared" si="1"/>
        <v/>
      </c>
      <c r="F23" s="24" t="str">
        <f t="shared" si="0"/>
        <v/>
      </c>
      <c r="G23" s="24" t="str">
        <f t="shared" si="2"/>
        <v/>
      </c>
      <c r="H23" s="24" t="str">
        <f t="shared" si="3"/>
        <v/>
      </c>
    </row>
    <row r="24" spans="1:8" ht="15" customHeight="1" x14ac:dyDescent="0.25">
      <c r="A24" s="61"/>
      <c r="B24" s="62"/>
      <c r="C24" s="13"/>
      <c r="D24" s="21">
        <v>20</v>
      </c>
      <c r="E24" s="25" t="str">
        <f t="shared" si="1"/>
        <v/>
      </c>
      <c r="F24" s="24" t="str">
        <f t="shared" si="0"/>
        <v/>
      </c>
      <c r="G24" s="24" t="str">
        <f t="shared" si="2"/>
        <v/>
      </c>
      <c r="H24" s="24" t="str">
        <f t="shared" si="3"/>
        <v/>
      </c>
    </row>
    <row r="25" spans="1:8" x14ac:dyDescent="0.25">
      <c r="A25" s="61"/>
      <c r="B25" s="62"/>
      <c r="C25" s="13"/>
      <c r="D25" s="21">
        <v>21</v>
      </c>
      <c r="E25" s="25" t="str">
        <f t="shared" si="1"/>
        <v/>
      </c>
      <c r="F25" s="24" t="str">
        <f t="shared" si="0"/>
        <v/>
      </c>
      <c r="G25" s="24" t="str">
        <f t="shared" si="2"/>
        <v/>
      </c>
      <c r="H25" s="24" t="str">
        <f t="shared" si="3"/>
        <v/>
      </c>
    </row>
    <row r="26" spans="1:8" x14ac:dyDescent="0.25">
      <c r="A26" s="61"/>
      <c r="B26" s="62"/>
      <c r="C26" s="13"/>
      <c r="D26" s="21">
        <v>22</v>
      </c>
      <c r="E26" s="25" t="str">
        <f t="shared" si="1"/>
        <v/>
      </c>
      <c r="F26" s="24" t="str">
        <f t="shared" si="0"/>
        <v/>
      </c>
      <c r="G26" s="24" t="str">
        <f t="shared" si="2"/>
        <v/>
      </c>
      <c r="H26" s="24" t="str">
        <f t="shared" si="3"/>
        <v/>
      </c>
    </row>
    <row r="27" spans="1:8" x14ac:dyDescent="0.25">
      <c r="A27" s="13"/>
      <c r="B27" s="13"/>
      <c r="C27" s="13"/>
      <c r="D27" s="21">
        <v>23</v>
      </c>
      <c r="E27" s="25" t="str">
        <f t="shared" si="1"/>
        <v/>
      </c>
      <c r="F27" s="24" t="str">
        <f t="shared" si="0"/>
        <v/>
      </c>
      <c r="G27" s="24" t="str">
        <f t="shared" si="2"/>
        <v/>
      </c>
      <c r="H27" s="24" t="str">
        <f t="shared" si="3"/>
        <v/>
      </c>
    </row>
    <row r="28" spans="1:8" ht="15" customHeight="1" x14ac:dyDescent="0.25">
      <c r="A28" s="56" t="s">
        <v>27</v>
      </c>
      <c r="B28" s="57"/>
      <c r="C28" s="13"/>
      <c r="D28" s="21">
        <v>24</v>
      </c>
      <c r="E28" s="25" t="str">
        <f t="shared" si="1"/>
        <v/>
      </c>
      <c r="F28" s="24" t="str">
        <f t="shared" si="0"/>
        <v/>
      </c>
      <c r="G28" s="24" t="str">
        <f t="shared" si="2"/>
        <v/>
      </c>
      <c r="H28" s="24" t="str">
        <f t="shared" si="3"/>
        <v/>
      </c>
    </row>
    <row r="29" spans="1:8" ht="15" customHeight="1" x14ac:dyDescent="0.25">
      <c r="A29" s="56"/>
      <c r="B29" s="57"/>
      <c r="C29" s="13"/>
      <c r="D29" s="21">
        <v>25</v>
      </c>
      <c r="E29" s="25" t="str">
        <f t="shared" si="1"/>
        <v/>
      </c>
      <c r="F29" s="24" t="str">
        <f t="shared" si="0"/>
        <v/>
      </c>
      <c r="G29" s="24" t="str">
        <f t="shared" si="2"/>
        <v/>
      </c>
      <c r="H29" s="24" t="str">
        <f t="shared" si="3"/>
        <v/>
      </c>
    </row>
    <row r="30" spans="1:8" ht="15" customHeight="1" x14ac:dyDescent="0.25">
      <c r="A30" s="56"/>
      <c r="B30" s="57"/>
      <c r="C30" s="13"/>
      <c r="D30" s="21">
        <v>26</v>
      </c>
      <c r="E30" s="25" t="str">
        <f t="shared" si="1"/>
        <v/>
      </c>
      <c r="F30" s="24" t="str">
        <f t="shared" si="0"/>
        <v/>
      </c>
      <c r="G30" s="24" t="str">
        <f t="shared" si="2"/>
        <v/>
      </c>
      <c r="H30" s="24" t="str">
        <f t="shared" si="3"/>
        <v/>
      </c>
    </row>
    <row r="31" spans="1:8" ht="15" customHeight="1" x14ac:dyDescent="0.25">
      <c r="A31" s="56"/>
      <c r="B31" s="57"/>
      <c r="C31" s="13"/>
      <c r="D31" s="21">
        <v>27</v>
      </c>
      <c r="E31" s="25" t="str">
        <f t="shared" si="1"/>
        <v/>
      </c>
      <c r="F31" s="24" t="str">
        <f t="shared" si="0"/>
        <v/>
      </c>
      <c r="G31" s="24" t="str">
        <f t="shared" si="2"/>
        <v/>
      </c>
      <c r="H31" s="24" t="str">
        <f t="shared" si="3"/>
        <v/>
      </c>
    </row>
    <row r="32" spans="1:8" ht="15" customHeight="1" x14ac:dyDescent="0.25">
      <c r="A32" s="56"/>
      <c r="B32" s="57"/>
      <c r="C32" s="13"/>
      <c r="D32" s="21">
        <v>28</v>
      </c>
      <c r="E32" s="25" t="str">
        <f t="shared" si="1"/>
        <v/>
      </c>
      <c r="F32" s="24" t="str">
        <f t="shared" si="0"/>
        <v/>
      </c>
      <c r="G32" s="24" t="str">
        <f t="shared" si="2"/>
        <v/>
      </c>
      <c r="H32" s="24" t="str">
        <f t="shared" si="3"/>
        <v/>
      </c>
    </row>
    <row r="33" spans="1:8" ht="15" customHeight="1" x14ac:dyDescent="0.25">
      <c r="A33" s="56"/>
      <c r="B33" s="57"/>
      <c r="C33" s="13"/>
      <c r="D33" s="21">
        <v>29</v>
      </c>
      <c r="E33" s="25" t="str">
        <f t="shared" si="1"/>
        <v/>
      </c>
      <c r="F33" s="24" t="str">
        <f t="shared" si="0"/>
        <v/>
      </c>
      <c r="G33" s="24" t="str">
        <f t="shared" si="2"/>
        <v/>
      </c>
      <c r="H33" s="24" t="str">
        <f t="shared" si="3"/>
        <v/>
      </c>
    </row>
    <row r="34" spans="1:8" x14ac:dyDescent="0.25">
      <c r="A34" s="56"/>
      <c r="B34" s="57"/>
      <c r="C34" s="13"/>
      <c r="D34" s="21">
        <v>30</v>
      </c>
      <c r="E34" s="25" t="str">
        <f t="shared" si="1"/>
        <v/>
      </c>
      <c r="F34" s="24" t="str">
        <f t="shared" si="0"/>
        <v/>
      </c>
      <c r="G34" s="24" t="str">
        <f t="shared" si="2"/>
        <v/>
      </c>
      <c r="H34" s="24" t="str">
        <f t="shared" si="3"/>
        <v/>
      </c>
    </row>
    <row r="35" spans="1:8" x14ac:dyDescent="0.25">
      <c r="A35" s="56"/>
      <c r="B35" s="57"/>
      <c r="C35" s="13"/>
      <c r="D35" s="21">
        <v>31</v>
      </c>
      <c r="E35" s="25" t="str">
        <f t="shared" si="1"/>
        <v/>
      </c>
      <c r="F35" s="24" t="str">
        <f t="shared" si="0"/>
        <v/>
      </c>
      <c r="G35" s="24" t="str">
        <f t="shared" si="2"/>
        <v/>
      </c>
      <c r="H35" s="24" t="str">
        <f t="shared" si="3"/>
        <v/>
      </c>
    </row>
    <row r="36" spans="1:8" x14ac:dyDescent="0.25">
      <c r="A36" s="12"/>
      <c r="B36" s="13"/>
      <c r="C36" s="13"/>
      <c r="D36" s="21">
        <v>32</v>
      </c>
      <c r="E36" s="25" t="str">
        <f t="shared" si="1"/>
        <v/>
      </c>
      <c r="F36" s="24" t="str">
        <f t="shared" si="0"/>
        <v/>
      </c>
      <c r="G36" s="24" t="str">
        <f t="shared" si="2"/>
        <v/>
      </c>
      <c r="H36" s="24" t="str">
        <f t="shared" si="3"/>
        <v/>
      </c>
    </row>
    <row r="37" spans="1:8" x14ac:dyDescent="0.25">
      <c r="A37" s="12"/>
      <c r="B37" s="13"/>
      <c r="C37" s="13"/>
      <c r="D37" s="21">
        <v>33</v>
      </c>
      <c r="E37" s="25" t="str">
        <f t="shared" si="1"/>
        <v/>
      </c>
      <c r="F37" s="24" t="str">
        <f t="shared" ref="F37:F52" si="4">IFERROR(IF(H36&lt;0.001,"",H36)*TaxaAM,"")</f>
        <v/>
      </c>
      <c r="G37" s="24" t="str">
        <f t="shared" si="2"/>
        <v/>
      </c>
      <c r="H37" s="24" t="str">
        <f t="shared" si="3"/>
        <v/>
      </c>
    </row>
    <row r="38" spans="1:8" x14ac:dyDescent="0.25">
      <c r="A38" s="12"/>
      <c r="B38" s="13"/>
      <c r="C38" s="13"/>
      <c r="D38" s="21">
        <v>34</v>
      </c>
      <c r="E38" s="25" t="str">
        <f t="shared" si="1"/>
        <v/>
      </c>
      <c r="F38" s="24" t="str">
        <f t="shared" si="4"/>
        <v/>
      </c>
      <c r="G38" s="24" t="str">
        <f t="shared" si="2"/>
        <v/>
      </c>
      <c r="H38" s="24" t="str">
        <f t="shared" si="3"/>
        <v/>
      </c>
    </row>
    <row r="39" spans="1:8" x14ac:dyDescent="0.25">
      <c r="A39" s="12"/>
      <c r="B39" s="13"/>
      <c r="C39" s="13"/>
      <c r="D39" s="21">
        <v>35</v>
      </c>
      <c r="E39" s="25" t="str">
        <f t="shared" si="1"/>
        <v/>
      </c>
      <c r="F39" s="24" t="str">
        <f t="shared" si="4"/>
        <v/>
      </c>
      <c r="G39" s="24" t="str">
        <f t="shared" si="2"/>
        <v/>
      </c>
      <c r="H39" s="24" t="str">
        <f t="shared" si="3"/>
        <v/>
      </c>
    </row>
    <row r="40" spans="1:8" x14ac:dyDescent="0.25">
      <c r="A40" s="12"/>
      <c r="B40" s="13"/>
      <c r="C40" s="13"/>
      <c r="D40" s="21">
        <v>36</v>
      </c>
      <c r="E40" s="25" t="str">
        <f t="shared" si="1"/>
        <v/>
      </c>
      <c r="F40" s="24" t="str">
        <f t="shared" si="4"/>
        <v/>
      </c>
      <c r="G40" s="24" t="str">
        <f t="shared" si="2"/>
        <v/>
      </c>
      <c r="H40" s="24" t="str">
        <f t="shared" si="3"/>
        <v/>
      </c>
    </row>
    <row r="41" spans="1:8" x14ac:dyDescent="0.25">
      <c r="A41" s="12"/>
      <c r="B41" s="13"/>
      <c r="C41" s="13"/>
      <c r="D41" s="21">
        <v>37</v>
      </c>
      <c r="E41" s="25" t="str">
        <f t="shared" si="1"/>
        <v/>
      </c>
      <c r="F41" s="24" t="str">
        <f t="shared" si="4"/>
        <v/>
      </c>
      <c r="G41" s="24" t="str">
        <f t="shared" si="2"/>
        <v/>
      </c>
      <c r="H41" s="24" t="str">
        <f t="shared" si="3"/>
        <v/>
      </c>
    </row>
    <row r="42" spans="1:8" x14ac:dyDescent="0.25">
      <c r="A42" s="12"/>
      <c r="B42" s="13"/>
      <c r="C42" s="13"/>
      <c r="D42" s="21">
        <v>38</v>
      </c>
      <c r="E42" s="25" t="str">
        <f t="shared" si="1"/>
        <v/>
      </c>
      <c r="F42" s="24" t="str">
        <f t="shared" si="4"/>
        <v/>
      </c>
      <c r="G42" s="24" t="str">
        <f t="shared" si="2"/>
        <v/>
      </c>
      <c r="H42" s="24" t="str">
        <f t="shared" si="3"/>
        <v/>
      </c>
    </row>
    <row r="43" spans="1:8" x14ac:dyDescent="0.25">
      <c r="A43" s="12"/>
      <c r="B43" s="13"/>
      <c r="C43" s="13"/>
      <c r="D43" s="21">
        <v>39</v>
      </c>
      <c r="E43" s="25" t="str">
        <f t="shared" si="1"/>
        <v/>
      </c>
      <c r="F43" s="24" t="str">
        <f t="shared" si="4"/>
        <v/>
      </c>
      <c r="G43" s="24" t="str">
        <f t="shared" si="2"/>
        <v/>
      </c>
      <c r="H43" s="24" t="str">
        <f t="shared" si="3"/>
        <v/>
      </c>
    </row>
    <row r="44" spans="1:8" x14ac:dyDescent="0.25">
      <c r="A44" s="12"/>
      <c r="B44" s="13"/>
      <c r="C44" s="13"/>
      <c r="D44" s="21">
        <v>40</v>
      </c>
      <c r="E44" s="25" t="str">
        <f t="shared" si="1"/>
        <v/>
      </c>
      <c r="F44" s="24" t="str">
        <f t="shared" si="4"/>
        <v/>
      </c>
      <c r="G44" s="24" t="str">
        <f t="shared" si="2"/>
        <v/>
      </c>
      <c r="H44" s="24" t="str">
        <f t="shared" si="3"/>
        <v/>
      </c>
    </row>
    <row r="45" spans="1:8" x14ac:dyDescent="0.25">
      <c r="A45" s="12"/>
      <c r="B45" s="13"/>
      <c r="C45" s="13"/>
      <c r="D45" s="21">
        <v>41</v>
      </c>
      <c r="E45" s="25" t="str">
        <f t="shared" si="1"/>
        <v/>
      </c>
      <c r="F45" s="24" t="str">
        <f t="shared" si="4"/>
        <v/>
      </c>
      <c r="G45" s="24" t="str">
        <f t="shared" si="2"/>
        <v/>
      </c>
      <c r="H45" s="24" t="str">
        <f t="shared" si="3"/>
        <v/>
      </c>
    </row>
    <row r="46" spans="1:8" x14ac:dyDescent="0.25">
      <c r="A46" s="12"/>
      <c r="B46" s="13"/>
      <c r="C46" s="13"/>
      <c r="D46" s="21">
        <v>42</v>
      </c>
      <c r="E46" s="25" t="str">
        <f t="shared" si="1"/>
        <v/>
      </c>
      <c r="F46" s="24" t="str">
        <f t="shared" si="4"/>
        <v/>
      </c>
      <c r="G46" s="24" t="str">
        <f t="shared" si="2"/>
        <v/>
      </c>
      <c r="H46" s="24" t="str">
        <f t="shared" si="3"/>
        <v/>
      </c>
    </row>
    <row r="47" spans="1:8" x14ac:dyDescent="0.25">
      <c r="A47" s="12"/>
      <c r="B47" s="13"/>
      <c r="C47" s="13"/>
      <c r="D47" s="21">
        <v>43</v>
      </c>
      <c r="E47" s="25" t="str">
        <f t="shared" si="1"/>
        <v/>
      </c>
      <c r="F47" s="24" t="str">
        <f t="shared" si="4"/>
        <v/>
      </c>
      <c r="G47" s="24" t="str">
        <f t="shared" si="2"/>
        <v/>
      </c>
      <c r="H47" s="24" t="str">
        <f t="shared" si="3"/>
        <v/>
      </c>
    </row>
    <row r="48" spans="1:8" x14ac:dyDescent="0.25">
      <c r="A48" s="12"/>
      <c r="B48" s="13"/>
      <c r="C48" s="13"/>
      <c r="D48" s="21">
        <v>44</v>
      </c>
      <c r="E48" s="25" t="str">
        <f t="shared" si="1"/>
        <v/>
      </c>
      <c r="F48" s="24" t="str">
        <f t="shared" si="4"/>
        <v/>
      </c>
      <c r="G48" s="24" t="str">
        <f t="shared" si="2"/>
        <v/>
      </c>
      <c r="H48" s="24" t="str">
        <f t="shared" si="3"/>
        <v/>
      </c>
    </row>
    <row r="49" spans="1:8" x14ac:dyDescent="0.25">
      <c r="A49" s="12"/>
      <c r="B49" s="13"/>
      <c r="C49" s="13"/>
      <c r="D49" s="21">
        <v>45</v>
      </c>
      <c r="E49" s="25" t="str">
        <f t="shared" si="1"/>
        <v/>
      </c>
      <c r="F49" s="24" t="str">
        <f t="shared" si="4"/>
        <v/>
      </c>
      <c r="G49" s="24" t="str">
        <f t="shared" si="2"/>
        <v/>
      </c>
      <c r="H49" s="24" t="str">
        <f t="shared" si="3"/>
        <v/>
      </c>
    </row>
    <row r="50" spans="1:8" x14ac:dyDescent="0.25">
      <c r="A50" s="12"/>
      <c r="B50" s="13"/>
      <c r="C50" s="13"/>
      <c r="D50" s="21">
        <v>46</v>
      </c>
      <c r="E50" s="25" t="str">
        <f t="shared" si="1"/>
        <v/>
      </c>
      <c r="F50" s="24" t="str">
        <f t="shared" si="4"/>
        <v/>
      </c>
      <c r="G50" s="24" t="str">
        <f t="shared" si="2"/>
        <v/>
      </c>
      <c r="H50" s="24" t="str">
        <f t="shared" si="3"/>
        <v/>
      </c>
    </row>
    <row r="51" spans="1:8" x14ac:dyDescent="0.25">
      <c r="A51" s="12"/>
      <c r="B51" s="13"/>
      <c r="C51" s="13"/>
      <c r="D51" s="21">
        <v>47</v>
      </c>
      <c r="E51" s="25" t="str">
        <f t="shared" si="1"/>
        <v/>
      </c>
      <c r="F51" s="24" t="str">
        <f t="shared" si="4"/>
        <v/>
      </c>
      <c r="G51" s="24" t="str">
        <f t="shared" si="2"/>
        <v/>
      </c>
      <c r="H51" s="24" t="str">
        <f t="shared" si="3"/>
        <v/>
      </c>
    </row>
    <row r="52" spans="1:8" x14ac:dyDescent="0.25">
      <c r="A52" s="13"/>
      <c r="B52" s="13"/>
      <c r="C52" s="13"/>
      <c r="D52" s="21">
        <v>48</v>
      </c>
      <c r="E52" s="25" t="str">
        <f t="shared" si="1"/>
        <v/>
      </c>
      <c r="F52" s="24" t="str">
        <f t="shared" si="4"/>
        <v/>
      </c>
      <c r="G52" s="24" t="str">
        <f t="shared" si="2"/>
        <v/>
      </c>
      <c r="H52" s="24" t="str">
        <f t="shared" si="3"/>
        <v/>
      </c>
    </row>
  </sheetData>
  <sheetProtection algorithmName="SHA-512" hashValue="4+XNAgzY/MD0Yr07R2VAOd7ivleCwBVTTsbghOU293GeB4W67KiSfM+VLNmQB22Pg/jEdz7UR0trDeYuy2tErA==" saltValue="zf3gIgpbtF0jt5uB1MB6/w==" spinCount="100000" sheet="1" objects="1" scenarios="1" formatCells="0" formatColumns="0" formatRows="0"/>
  <mergeCells count="9">
    <mergeCell ref="A28:B35"/>
    <mergeCell ref="A1:H1"/>
    <mergeCell ref="A18:B18"/>
    <mergeCell ref="A21:B26"/>
    <mergeCell ref="A11:B11"/>
    <mergeCell ref="A12:B12"/>
    <mergeCell ref="A14:B14"/>
    <mergeCell ref="A15:B15"/>
    <mergeCell ref="A17:B17"/>
  </mergeCells>
  <dataValidations count="3">
    <dataValidation type="whole" showInputMessage="1" showErrorMessage="1" errorTitle="Digite um número inteiro" error="Digite um valor entre 1 para 1 mês e 48 para 48 meses" promptTitle="Digite o prazo de pagamento" prompt="Valores aceitos entre 1 e 48 meses" sqref="B4" xr:uid="{78E8BAF9-E5AF-574C-BDF8-568C1D91C202}">
      <formula1>1</formula1>
      <formula2>48</formula2>
    </dataValidation>
    <dataValidation type="whole" showInputMessage="1" showErrorMessage="1" errorTitle="Período inválido" error="Digite o período de carência (em meses) escolhido por você._x000a_MEI: máximo 9 meses_x000a_ME: máximo 12 meses_x000a_EPP: máximo 12 meses_x000a__x000a_O valor mínimo sempre será 1 pois o primeiro pagamento sempre ocorrerá após 1 mês" promptTitle="Digite o período de carência" prompt="Digite o período de carência (em meses) escolhido por você._x000a_MEI: máximo 9 meses_x000a_ME: máximo 12 meses_x000a_EPP: máximo 12 meses" sqref="B5" xr:uid="{48B6675F-DD5F-B546-A620-CF25BEC697FA}">
      <formula1>1</formula1>
      <formula2>12</formula2>
    </dataValidation>
    <dataValidation type="decimal" operator="greaterThan" showInputMessage="1" showErrorMessage="1" errorTitle="Atenção" error="É necessário preencher um valor maior que 0 para realizar os cálculos" promptTitle="O que é?" prompt="Digite aqui o valor que você está buscando de empréstimo." sqref="B3" xr:uid="{C1AEE68D-0EB9-5946-815F-C5C561D863E2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M44"/>
  <sheetViews>
    <sheetView zoomScaleNormal="10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7" sqref="A7:XFD7"/>
    </sheetView>
  </sheetViews>
  <sheetFormatPr defaultColWidth="9.140625" defaultRowHeight="15" x14ac:dyDescent="0.25"/>
  <cols>
    <col min="1" max="1" width="48" style="26" customWidth="1"/>
    <col min="2" max="13" width="13.140625" style="26" customWidth="1"/>
    <col min="14" max="16384" width="9.140625" style="26"/>
  </cols>
  <sheetData>
    <row r="1" spans="1:13" ht="26.25" customHeight="1" x14ac:dyDescent="0.25">
      <c r="A1" s="64" t="s">
        <v>28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s="27" customFormat="1" x14ac:dyDescent="0.25">
      <c r="A2" s="34"/>
      <c r="B2" s="20" t="s">
        <v>15</v>
      </c>
      <c r="C2" s="20" t="s">
        <v>15</v>
      </c>
      <c r="D2" s="20" t="s">
        <v>15</v>
      </c>
      <c r="E2" s="20" t="s">
        <v>15</v>
      </c>
      <c r="F2" s="20" t="s">
        <v>15</v>
      </c>
      <c r="G2" s="20" t="s">
        <v>15</v>
      </c>
      <c r="H2" s="20" t="s">
        <v>15</v>
      </c>
      <c r="I2" s="20" t="s">
        <v>15</v>
      </c>
      <c r="J2" s="20" t="s">
        <v>15</v>
      </c>
      <c r="K2" s="20" t="s">
        <v>15</v>
      </c>
      <c r="L2" s="20" t="s">
        <v>15</v>
      </c>
      <c r="M2" s="20" t="s">
        <v>15</v>
      </c>
    </row>
    <row r="3" spans="1:13" ht="15" customHeight="1" x14ac:dyDescent="0.25">
      <c r="A3" s="35"/>
      <c r="B3" s="36">
        <v>1</v>
      </c>
      <c r="C3" s="36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41">
        <v>12</v>
      </c>
    </row>
    <row r="4" spans="1:13" x14ac:dyDescent="0.25">
      <c r="A4" s="3" t="s">
        <v>29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2"/>
    </row>
    <row r="5" spans="1:13" s="31" customFormat="1" x14ac:dyDescent="0.25">
      <c r="A5" s="43" t="s">
        <v>30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 s="31" customFormat="1" x14ac:dyDescent="0.25">
      <c r="A6" s="43" t="s">
        <v>31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 s="31" customFormat="1" ht="15.75" thickBot="1" x14ac:dyDescent="0.3">
      <c r="A7" s="44" t="s">
        <v>32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s="31" customFormat="1" ht="15.75" thickBot="1" x14ac:dyDescent="0.3">
      <c r="A8" s="45" t="s">
        <v>33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s="31" customFormat="1" ht="15.75" thickBot="1" x14ac:dyDescent="0.3">
      <c r="A9" s="45" t="s">
        <v>34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5.75" thickBot="1" x14ac:dyDescent="0.3">
      <c r="A10" s="1" t="s">
        <v>35</v>
      </c>
      <c r="B10" s="4">
        <f>SUM(B5:B9)</f>
        <v>0</v>
      </c>
      <c r="C10" s="4">
        <f>SUM(C5:C9)</f>
        <v>0</v>
      </c>
      <c r="D10" s="4">
        <f>SUM(D5:D9)</f>
        <v>0</v>
      </c>
      <c r="E10" s="4">
        <f>SUM(E5:E9)</f>
        <v>0</v>
      </c>
      <c r="F10" s="4">
        <f>SUM(F5:F9)</f>
        <v>0</v>
      </c>
      <c r="G10" s="4">
        <f>SUM(G5:G9)</f>
        <v>0</v>
      </c>
      <c r="H10" s="4">
        <f>SUM(H5:H9)</f>
        <v>0</v>
      </c>
      <c r="I10" s="4">
        <f>SUM(I5:I9)</f>
        <v>0</v>
      </c>
      <c r="J10" s="4">
        <f>SUM(J5:J9)</f>
        <v>0</v>
      </c>
      <c r="K10" s="4">
        <f>SUM(K5:K9)</f>
        <v>0</v>
      </c>
      <c r="L10" s="4">
        <f>SUM(L5:L9)</f>
        <v>0</v>
      </c>
      <c r="M10" s="4">
        <f>SUM(M5:M9)</f>
        <v>0</v>
      </c>
    </row>
    <row r="11" spans="1:13" s="32" customFormat="1" x14ac:dyDescent="0.25">
      <c r="A11" s="6" t="s">
        <v>36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</row>
    <row r="12" spans="1:13" s="31" customFormat="1" x14ac:dyDescent="0.25">
      <c r="A12" s="43" t="s">
        <v>37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spans="1:13" s="31" customFormat="1" x14ac:dyDescent="0.25">
      <c r="A13" s="43" t="s">
        <v>38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</row>
    <row r="14" spans="1:13" s="31" customFormat="1" x14ac:dyDescent="0.25">
      <c r="A14" s="43" t="s">
        <v>39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3" s="31" customFormat="1" x14ac:dyDescent="0.25">
      <c r="A15" s="43" t="s">
        <v>40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s="31" customFormat="1" x14ac:dyDescent="0.25">
      <c r="A16" s="43" t="s">
        <v>41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s="31" customFormat="1" x14ac:dyDescent="0.25">
      <c r="A17" s="43" t="s">
        <v>42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1:13" s="31" customFormat="1" x14ac:dyDescent="0.25">
      <c r="A18" s="43" t="s">
        <v>43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3" s="31" customFormat="1" x14ac:dyDescent="0.25">
      <c r="A19" s="43" t="s">
        <v>44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1:13" s="31" customFormat="1" x14ac:dyDescent="0.25">
      <c r="A20" s="43" t="s">
        <v>45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1:13" s="31" customFormat="1" x14ac:dyDescent="0.25">
      <c r="A21" s="43" t="s">
        <v>46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3" s="31" customFormat="1" x14ac:dyDescent="0.25">
      <c r="A22" s="43" t="s">
        <v>47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 s="31" customFormat="1" x14ac:dyDescent="0.25">
      <c r="A23" s="43" t="s">
        <v>48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 spans="1:13" s="31" customFormat="1" x14ac:dyDescent="0.25">
      <c r="A24" s="43" t="s">
        <v>49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s="31" customFormat="1" x14ac:dyDescent="0.25">
      <c r="A25" s="43" t="s">
        <v>50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spans="1:13" s="31" customFormat="1" x14ac:dyDescent="0.25">
      <c r="A26" s="43" t="s">
        <v>51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3" s="31" customFormat="1" x14ac:dyDescent="0.25">
      <c r="A27" s="43" t="s">
        <v>52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13" s="31" customFormat="1" x14ac:dyDescent="0.25">
      <c r="A28" s="43" t="s">
        <v>53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s="31" customFormat="1" x14ac:dyDescent="0.25">
      <c r="A29" s="43" t="s">
        <v>54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3" s="31" customFormat="1" x14ac:dyDescent="0.25">
      <c r="A30" s="43" t="s">
        <v>55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s="31" customFormat="1" x14ac:dyDescent="0.25">
      <c r="A31" s="43" t="s">
        <v>56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s="31" customFormat="1" x14ac:dyDescent="0.25">
      <c r="A32" s="43" t="s">
        <v>57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s="31" customFormat="1" x14ac:dyDescent="0.25">
      <c r="A33" s="43" t="s">
        <v>58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3" s="31" customFormat="1" x14ac:dyDescent="0.25">
      <c r="A34" s="43" t="s">
        <v>59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3" x14ac:dyDescent="0.25">
      <c r="A35" s="1" t="s">
        <v>60</v>
      </c>
      <c r="B35" s="5">
        <f t="shared" ref="B35:M35" si="0">SUM(B12:B34)</f>
        <v>0</v>
      </c>
      <c r="C35" s="5">
        <f t="shared" si="0"/>
        <v>0</v>
      </c>
      <c r="D35" s="5">
        <f t="shared" si="0"/>
        <v>0</v>
      </c>
      <c r="E35" s="5">
        <f t="shared" si="0"/>
        <v>0</v>
      </c>
      <c r="F35" s="5">
        <f t="shared" si="0"/>
        <v>0</v>
      </c>
      <c r="G35" s="5">
        <f t="shared" si="0"/>
        <v>0</v>
      </c>
      <c r="H35" s="5">
        <f t="shared" si="0"/>
        <v>0</v>
      </c>
      <c r="I35" s="5">
        <f t="shared" si="0"/>
        <v>0</v>
      </c>
      <c r="J35" s="5">
        <f t="shared" si="0"/>
        <v>0</v>
      </c>
      <c r="K35" s="5">
        <f t="shared" si="0"/>
        <v>0</v>
      </c>
      <c r="L35" s="5">
        <f t="shared" si="0"/>
        <v>0</v>
      </c>
      <c r="M35" s="9">
        <f t="shared" si="0"/>
        <v>0</v>
      </c>
    </row>
    <row r="36" spans="1:13" x14ac:dyDescent="0.25">
      <c r="A36" s="1" t="s">
        <v>61</v>
      </c>
      <c r="B36" s="5">
        <f t="shared" ref="B36:M36" si="1">B10-B35</f>
        <v>0</v>
      </c>
      <c r="C36" s="5">
        <f t="shared" si="1"/>
        <v>0</v>
      </c>
      <c r="D36" s="5">
        <f t="shared" si="1"/>
        <v>0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0</v>
      </c>
      <c r="I36" s="5">
        <f t="shared" si="1"/>
        <v>0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9">
        <f t="shared" si="1"/>
        <v>0</v>
      </c>
    </row>
    <row r="37" spans="1:13" x14ac:dyDescent="0.25">
      <c r="A37" s="1" t="s">
        <v>62</v>
      </c>
      <c r="B37" s="18"/>
      <c r="C37" s="5">
        <f>B38</f>
        <v>0</v>
      </c>
      <c r="D37" s="5">
        <f>C38</f>
        <v>0</v>
      </c>
      <c r="E37" s="5">
        <f t="shared" ref="E37:M37" si="2">D38</f>
        <v>0</v>
      </c>
      <c r="F37" s="5">
        <f t="shared" si="2"/>
        <v>0</v>
      </c>
      <c r="G37" s="5">
        <f t="shared" si="2"/>
        <v>0</v>
      </c>
      <c r="H37" s="5">
        <f t="shared" si="2"/>
        <v>0</v>
      </c>
      <c r="I37" s="5">
        <f t="shared" si="2"/>
        <v>0</v>
      </c>
      <c r="J37" s="5">
        <f t="shared" si="2"/>
        <v>0</v>
      </c>
      <c r="K37" s="5">
        <f t="shared" si="2"/>
        <v>0</v>
      </c>
      <c r="L37" s="5">
        <f t="shared" si="2"/>
        <v>0</v>
      </c>
      <c r="M37" s="5">
        <f t="shared" si="2"/>
        <v>0</v>
      </c>
    </row>
    <row r="38" spans="1:13" x14ac:dyDescent="0.25">
      <c r="A38" s="1" t="s">
        <v>63</v>
      </c>
      <c r="B38" s="5">
        <f>B36+B37</f>
        <v>0</v>
      </c>
      <c r="C38" s="5">
        <f t="shared" ref="C38:M38" si="3">C36+C37</f>
        <v>0</v>
      </c>
      <c r="D38" s="5">
        <f t="shared" si="3"/>
        <v>0</v>
      </c>
      <c r="E38" s="5">
        <f t="shared" si="3"/>
        <v>0</v>
      </c>
      <c r="F38" s="5">
        <f t="shared" si="3"/>
        <v>0</v>
      </c>
      <c r="G38" s="5">
        <f t="shared" si="3"/>
        <v>0</v>
      </c>
      <c r="H38" s="5">
        <f t="shared" si="3"/>
        <v>0</v>
      </c>
      <c r="I38" s="5">
        <f t="shared" si="3"/>
        <v>0</v>
      </c>
      <c r="J38" s="5">
        <f t="shared" si="3"/>
        <v>0</v>
      </c>
      <c r="K38" s="5">
        <f t="shared" si="3"/>
        <v>0</v>
      </c>
      <c r="L38" s="5">
        <f t="shared" si="3"/>
        <v>0</v>
      </c>
      <c r="M38" s="9">
        <f t="shared" si="3"/>
        <v>0</v>
      </c>
    </row>
    <row r="39" spans="1:13" s="31" customFormat="1" x14ac:dyDescent="0.25">
      <c r="A39" s="16" t="s">
        <v>64</v>
      </c>
      <c r="B39" s="5">
        <f>IF(B36&gt;0,0,B36*-1)</f>
        <v>0</v>
      </c>
      <c r="C39" s="5">
        <f>IF(C38&lt;0,(C38*-1)+B39,0)</f>
        <v>0</v>
      </c>
      <c r="D39" s="5">
        <f t="shared" ref="D39:M39" si="4">IF(D38&lt;0,(D38*-1)+C39,0)</f>
        <v>0</v>
      </c>
      <c r="E39" s="5">
        <f t="shared" si="4"/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</row>
    <row r="40" spans="1:13" s="31" customFormat="1" x14ac:dyDescent="0.25">
      <c r="A40" s="17" t="s">
        <v>65</v>
      </c>
      <c r="B40" s="19" t="str">
        <f>IF(B36&lt;0,"SIM","")</f>
        <v/>
      </c>
      <c r="C40" s="19" t="str">
        <f t="shared" ref="C40:M40" si="5">IF(C36&lt;0,"SIM","")</f>
        <v/>
      </c>
      <c r="D40" s="19" t="str">
        <f t="shared" si="5"/>
        <v/>
      </c>
      <c r="E40" s="19" t="str">
        <f t="shared" si="5"/>
        <v/>
      </c>
      <c r="F40" s="19" t="str">
        <f t="shared" si="5"/>
        <v/>
      </c>
      <c r="G40" s="19" t="str">
        <f t="shared" si="5"/>
        <v/>
      </c>
      <c r="H40" s="19" t="str">
        <f t="shared" si="5"/>
        <v/>
      </c>
      <c r="I40" s="19" t="str">
        <f t="shared" si="5"/>
        <v/>
      </c>
      <c r="J40" s="19" t="str">
        <f t="shared" si="5"/>
        <v/>
      </c>
      <c r="K40" s="19" t="str">
        <f t="shared" si="5"/>
        <v/>
      </c>
      <c r="L40" s="19" t="str">
        <f t="shared" si="5"/>
        <v/>
      </c>
      <c r="M40" s="19" t="str">
        <f t="shared" si="5"/>
        <v/>
      </c>
    </row>
    <row r="41" spans="1:13" x14ac:dyDescent="0.25">
      <c r="A41" s="2" t="s">
        <v>66</v>
      </c>
      <c r="B41" s="19" t="str">
        <f>IF(AND(B36&lt;0,B38&lt;0),"SIM","")</f>
        <v/>
      </c>
      <c r="C41" s="19" t="str">
        <f t="shared" ref="C41:M41" si="6">IF(AND(C36&lt;0,C38&lt;0),"SIM","")</f>
        <v/>
      </c>
      <c r="D41" s="19" t="str">
        <f t="shared" si="6"/>
        <v/>
      </c>
      <c r="E41" s="19" t="str">
        <f t="shared" si="6"/>
        <v/>
      </c>
      <c r="F41" s="19" t="str">
        <f t="shared" si="6"/>
        <v/>
      </c>
      <c r="G41" s="19" t="str">
        <f t="shared" si="6"/>
        <v/>
      </c>
      <c r="H41" s="19" t="str">
        <f t="shared" si="6"/>
        <v/>
      </c>
      <c r="I41" s="19" t="str">
        <f t="shared" si="6"/>
        <v/>
      </c>
      <c r="J41" s="19" t="str">
        <f t="shared" si="6"/>
        <v/>
      </c>
      <c r="K41" s="19" t="str">
        <f t="shared" si="6"/>
        <v/>
      </c>
      <c r="L41" s="19" t="str">
        <f t="shared" si="6"/>
        <v/>
      </c>
      <c r="M41" s="19" t="str">
        <f t="shared" si="6"/>
        <v/>
      </c>
    </row>
    <row r="44" spans="1:13" x14ac:dyDescent="0.25">
      <c r="H44" s="33"/>
    </row>
  </sheetData>
  <sheetProtection algorithmName="SHA-512" hashValue="wjhiiLlb/L8qf1HLYLH9CGuebmAJyol4YBh4GsQ9Heym/nyMMEFVz/QE4DaKb/x+/ST/AUmhxnKrcumL/Qna1A==" saltValue="wYBFS/wLzase8vQqcYUZLQ==" spinCount="100000" sheet="1" formatCells="0" formatColumns="0" formatRows="0" insertColumns="0" insertRows="0" deleteColumns="0" deleteRows="0" sort="0"/>
  <mergeCells count="1">
    <mergeCell ref="A1:M1"/>
  </mergeCells>
  <conditionalFormatting sqref="B36:M36">
    <cfRule type="cellIs" dxfId="3" priority="4" operator="lessThan">
      <formula>0</formula>
    </cfRule>
  </conditionalFormatting>
  <conditionalFormatting sqref="B38:M38 B41:M41">
    <cfRule type="cellIs" dxfId="2" priority="3" operator="lessThan">
      <formula>0</formula>
    </cfRule>
  </conditionalFormatting>
  <conditionalFormatting sqref="B40:M40">
    <cfRule type="cellIs" dxfId="1" priority="2" operator="equal">
      <formula>"SIM"</formula>
    </cfRule>
  </conditionalFormatting>
  <conditionalFormatting sqref="B41:M41">
    <cfRule type="cellIs" dxfId="0" priority="1" operator="equal">
      <formula>"SIM"</formula>
    </cfRule>
  </conditionalFormatting>
  <dataValidations count="9">
    <dataValidation allowBlank="1" showInputMessage="1" showErrorMessage="1" promptTitle="O que é?" prompt="Verbas para rescisão são aquelas devidas pelo empregador ao empregado em caso de demissão sem justa causa." sqref="A18" xr:uid="{61C78AEC-0E04-4E37-8254-63B524B65F61}"/>
    <dataValidation allowBlank="1" showInputMessage="1" showErrorMessage="1" promptTitle="O que é?" prompt="Retiradas dos sócios são valores retirados de forma extra pelos sócios do caixa da empresa. O salário dos sócios deve ser caracterizado como Pró-labore." sqref="A19" xr:uid="{E6F3BF53-B162-435B-AF6E-3BE826ECADD8}"/>
    <dataValidation allowBlank="1" showInputMessage="1" showErrorMessage="1" promptTitle="O que é?" prompt="Gastos com serviços bancários: manutenção de conta corrente, custos de boleto, custos de saques, teds, etc." sqref="A33" xr:uid="{A3EB61EB-F49A-449A-BEEF-049A13FE8ADF}"/>
    <dataValidation allowBlank="1" showInputMessage="1" showErrorMessage="1" promptTitle="O que é?" prompt="Gastos com financiamentos de máquinas e equipamentos na sua empresa" sqref="A32" xr:uid="{98189006-8699-4A0C-8C2E-E1D12D8597B6}"/>
    <dataValidation allowBlank="1" showInputMessage="1" showErrorMessage="1" promptTitle="O que é?" prompt="Custo mensal de prestação de empréstimos bancários" sqref="A31" xr:uid="{AC5C2F3D-7331-4875-96FC-506D67642E2F}"/>
    <dataValidation allowBlank="1" showInputMessage="1" showErrorMessage="1" promptTitle="O que é?" prompt="Receitas de vendas realizadas a prazo, no cartão ou cheque, que ainda não entraram no caixa da sua empresa." sqref="A6" xr:uid="{208F32A0-B419-4C01-9346-F375EC6A810D}"/>
    <dataValidation allowBlank="1" showInputMessage="1" showErrorMessage="1" promptTitle="O que é?" prompt="Ao tomar um empréstimo, todo o recurso captado deve ser destacado nesse item, lembrando de alimentar no item de SAÍDA de empréstimos bancários o custo total da prestação." sqref="A9" xr:uid="{95BCFD2C-44E4-456C-89C9-710813AE6294}"/>
    <dataValidation allowBlank="1" showInputMessage="1" showErrorMessage="1" promptTitle="O que é?" prompt="Gastos que você tem com seus fornecedores na compra de matéria-prima, insumos, produtos para revenda, etc. É MUITO importante que você renegocie e adie ao máximo esses pagamentos, sem pagar juros." sqref="A12" xr:uid="{000D9FAD-7000-433A-91C7-81FF0661E606}"/>
    <dataValidation allowBlank="1" showInputMessage="1" showErrorMessage="1" promptTitle="Atenção" prompt="Aqui você deve inserir qual o valor de saldo do período anterior ao que está sendo planejado. Se você começou agora, é quanto sua empresa tem hoje, seja negativo ou positivo." sqref="B37" xr:uid="{CF991F8D-67D5-4DB5-A4DB-DC42B26AE736}"/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40:M4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INSTRUÇÕES</vt:lpstr>
      <vt:lpstr>Simulação da prestação</vt:lpstr>
      <vt:lpstr>Fluxo de Caixa</vt:lpstr>
      <vt:lpstr>'Simulação da prestação'!Carencia</vt:lpstr>
      <vt:lpstr>'Simulação da prestação'!Emprestimo</vt:lpstr>
      <vt:lpstr>'Simulação da prestação'!PrazoPagto</vt:lpstr>
      <vt:lpstr>'Simulação da prestação'!SaldoDepoisCarencia</vt:lpstr>
      <vt:lpstr>'Simulação da prestação'!TaxaAM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joao.persico</dc:creator>
  <cp:keywords/>
  <dc:description/>
  <cp:lastModifiedBy>Hugo Paiva</cp:lastModifiedBy>
  <cp:revision/>
  <dcterms:created xsi:type="dcterms:W3CDTF">2011-09-16T20:06:25Z</dcterms:created>
  <dcterms:modified xsi:type="dcterms:W3CDTF">2020-04-28T19:14:19Z</dcterms:modified>
  <cp:category/>
  <cp:contentStatus/>
</cp:coreProperties>
</file>