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Desktop\PIC\"/>
    </mc:Choice>
  </mc:AlternateContent>
  <xr:revisionPtr revIDLastSave="0" documentId="13_ncr:1_{580D28B2-45CD-4255-8825-A4373CBC5142}" xr6:coauthVersionLast="47" xr6:coauthVersionMax="47" xr10:uidLastSave="{00000000-0000-0000-0000-000000000000}"/>
  <bookViews>
    <workbookView xWindow="-120" yWindow="-120" windowWidth="20730" windowHeight="11160" tabRatio="259" xr2:uid="{63E16D93-7B96-46D4-BFBA-1DBB36DD2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R2" i="1" l="1"/>
  <c r="D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2" i="1"/>
  <c r="A2" i="1"/>
  <c r="J24" i="2"/>
  <c r="BJ113" i="1"/>
  <c r="BK113" i="1" s="1"/>
  <c r="BL113" i="1" s="1"/>
  <c r="BJ112" i="1"/>
  <c r="BK112" i="1" s="1"/>
  <c r="BL112" i="1" s="1"/>
  <c r="BJ111" i="1"/>
  <c r="BK111" i="1" s="1"/>
  <c r="BL111" i="1" s="1"/>
  <c r="BJ110" i="1"/>
  <c r="BK110" i="1" s="1"/>
  <c r="BL110" i="1" s="1"/>
  <c r="BJ109" i="1"/>
  <c r="BK109" i="1" s="1"/>
  <c r="BL109" i="1" s="1"/>
  <c r="BJ108" i="1"/>
  <c r="BK108" i="1" s="1"/>
  <c r="BL108" i="1" s="1"/>
  <c r="BJ107" i="1"/>
  <c r="BK107" i="1" s="1"/>
  <c r="BL107" i="1" s="1"/>
  <c r="BJ106" i="1"/>
  <c r="BK106" i="1" s="1"/>
  <c r="BL106" i="1" s="1"/>
  <c r="BJ105" i="1"/>
  <c r="BK105" i="1" s="1"/>
  <c r="BL105" i="1" s="1"/>
  <c r="BJ104" i="1"/>
  <c r="BK104" i="1" s="1"/>
  <c r="BL104" i="1" s="1"/>
  <c r="BJ103" i="1"/>
  <c r="BK103" i="1" s="1"/>
  <c r="BL103" i="1" s="1"/>
  <c r="BJ102" i="1"/>
  <c r="BK102" i="1" s="1"/>
  <c r="BL102" i="1" s="1"/>
  <c r="BJ101" i="1"/>
  <c r="BK101" i="1" s="1"/>
  <c r="BL101" i="1" s="1"/>
  <c r="BJ100" i="1"/>
  <c r="BK100" i="1" s="1"/>
  <c r="BL100" i="1" s="1"/>
  <c r="BJ99" i="1"/>
  <c r="BK99" i="1" s="1"/>
  <c r="BL99" i="1" s="1"/>
  <c r="BJ98" i="1"/>
  <c r="BK98" i="1" s="1"/>
  <c r="BL98" i="1" s="1"/>
  <c r="BJ97" i="1"/>
  <c r="BK97" i="1" s="1"/>
  <c r="BL97" i="1" s="1"/>
  <c r="BJ96" i="1"/>
  <c r="BK96" i="1" s="1"/>
  <c r="BL96" i="1" s="1"/>
  <c r="BJ95" i="1"/>
  <c r="BK95" i="1" s="1"/>
  <c r="BL95" i="1" s="1"/>
  <c r="BJ94" i="1"/>
  <c r="BK94" i="1" s="1"/>
  <c r="BL94" i="1" s="1"/>
  <c r="BJ93" i="1"/>
  <c r="BK93" i="1" s="1"/>
  <c r="BL93" i="1" s="1"/>
  <c r="BJ92" i="1"/>
  <c r="BK92" i="1" s="1"/>
  <c r="BL92" i="1" s="1"/>
  <c r="BJ91" i="1"/>
  <c r="BK91" i="1" s="1"/>
  <c r="BL91" i="1" s="1"/>
  <c r="BJ90" i="1"/>
  <c r="BK90" i="1" s="1"/>
  <c r="BL90" i="1" s="1"/>
  <c r="BJ89" i="1"/>
  <c r="BK89" i="1" s="1"/>
  <c r="BL89" i="1" s="1"/>
  <c r="BJ88" i="1"/>
  <c r="BK88" i="1" s="1"/>
  <c r="BL88" i="1" s="1"/>
  <c r="BJ87" i="1"/>
  <c r="BK87" i="1" s="1"/>
  <c r="BL87" i="1" s="1"/>
  <c r="BJ86" i="1"/>
  <c r="BK86" i="1" s="1"/>
  <c r="BL86" i="1" s="1"/>
  <c r="BJ85" i="1"/>
  <c r="BK85" i="1" s="1"/>
  <c r="BL85" i="1" s="1"/>
  <c r="BJ84" i="1"/>
  <c r="BK84" i="1" s="1"/>
  <c r="BL84" i="1" s="1"/>
  <c r="BJ83" i="1"/>
  <c r="BK83" i="1" s="1"/>
  <c r="BL83" i="1" s="1"/>
  <c r="BJ82" i="1"/>
  <c r="BK82" i="1" s="1"/>
  <c r="BL82" i="1" s="1"/>
  <c r="BJ81" i="1"/>
  <c r="BK81" i="1" s="1"/>
  <c r="BL81" i="1" s="1"/>
  <c r="BJ80" i="1"/>
  <c r="BK80" i="1" s="1"/>
  <c r="BL80" i="1" s="1"/>
  <c r="BJ79" i="1"/>
  <c r="BK79" i="1" s="1"/>
  <c r="BL79" i="1" s="1"/>
  <c r="BJ78" i="1"/>
  <c r="BK78" i="1" s="1"/>
  <c r="BL78" i="1" s="1"/>
  <c r="BJ77" i="1"/>
  <c r="BK77" i="1" s="1"/>
  <c r="BL77" i="1" s="1"/>
  <c r="BJ76" i="1"/>
  <c r="BK76" i="1" s="1"/>
  <c r="BL76" i="1" s="1"/>
  <c r="BJ75" i="1"/>
  <c r="BK75" i="1" s="1"/>
  <c r="BL75" i="1" s="1"/>
  <c r="BJ74" i="1"/>
  <c r="BK74" i="1" s="1"/>
  <c r="BL74" i="1" s="1"/>
  <c r="BJ73" i="1"/>
  <c r="BK73" i="1" s="1"/>
  <c r="BL73" i="1" s="1"/>
  <c r="BJ72" i="1"/>
  <c r="BK72" i="1" s="1"/>
  <c r="BL72" i="1" s="1"/>
  <c r="BJ71" i="1"/>
  <c r="BK71" i="1" s="1"/>
  <c r="BL71" i="1" s="1"/>
  <c r="BJ70" i="1"/>
  <c r="BK70" i="1" s="1"/>
  <c r="BL70" i="1" s="1"/>
  <c r="BJ69" i="1"/>
  <c r="BK69" i="1" s="1"/>
  <c r="BL69" i="1" s="1"/>
  <c r="BJ68" i="1"/>
  <c r="BK68" i="1" s="1"/>
  <c r="BL68" i="1" s="1"/>
  <c r="BJ67" i="1"/>
  <c r="BK67" i="1" s="1"/>
  <c r="BL67" i="1" s="1"/>
  <c r="BJ66" i="1"/>
  <c r="BK66" i="1" s="1"/>
  <c r="BL66" i="1" s="1"/>
  <c r="BJ65" i="1"/>
  <c r="BK65" i="1" s="1"/>
  <c r="BL65" i="1" s="1"/>
  <c r="BJ64" i="1"/>
  <c r="BK64" i="1" s="1"/>
  <c r="BL64" i="1" s="1"/>
  <c r="BJ63" i="1"/>
  <c r="BK63" i="1" s="1"/>
  <c r="BL63" i="1" s="1"/>
  <c r="BJ62" i="1"/>
  <c r="BK62" i="1" s="1"/>
  <c r="BL62" i="1" s="1"/>
  <c r="BJ61" i="1"/>
  <c r="BK61" i="1" s="1"/>
  <c r="BL61" i="1" s="1"/>
  <c r="BJ60" i="1"/>
  <c r="BK60" i="1" s="1"/>
  <c r="BL60" i="1" s="1"/>
  <c r="BJ59" i="1"/>
  <c r="BK59" i="1" s="1"/>
  <c r="BL59" i="1" s="1"/>
  <c r="BJ58" i="1"/>
  <c r="BK58" i="1" s="1"/>
  <c r="BL58" i="1" s="1"/>
  <c r="BJ57" i="1"/>
  <c r="BK57" i="1" s="1"/>
  <c r="BL57" i="1" s="1"/>
  <c r="BJ56" i="1"/>
  <c r="BK56" i="1" s="1"/>
  <c r="BL56" i="1" s="1"/>
  <c r="BJ55" i="1"/>
  <c r="BK55" i="1" s="1"/>
  <c r="BL55" i="1" s="1"/>
  <c r="BJ54" i="1"/>
  <c r="BK54" i="1" s="1"/>
  <c r="BL54" i="1" s="1"/>
  <c r="BJ53" i="1"/>
  <c r="BK53" i="1" s="1"/>
  <c r="BL53" i="1" s="1"/>
  <c r="BJ52" i="1"/>
  <c r="BK52" i="1" s="1"/>
  <c r="BL52" i="1" s="1"/>
  <c r="BJ51" i="1"/>
  <c r="BK51" i="1" s="1"/>
  <c r="BL51" i="1" s="1"/>
  <c r="BJ50" i="1"/>
  <c r="BK50" i="1" s="1"/>
  <c r="BL50" i="1" s="1"/>
  <c r="BJ49" i="1"/>
  <c r="BK49" i="1" s="1"/>
  <c r="BL49" i="1" s="1"/>
  <c r="BJ48" i="1"/>
  <c r="BK48" i="1" s="1"/>
  <c r="BL48" i="1" s="1"/>
  <c r="BJ47" i="1"/>
  <c r="BK47" i="1" s="1"/>
  <c r="BL47" i="1" s="1"/>
  <c r="BJ46" i="1"/>
  <c r="BK46" i="1" s="1"/>
  <c r="BL46" i="1" s="1"/>
  <c r="BJ45" i="1"/>
  <c r="BK45" i="1" s="1"/>
  <c r="BL45" i="1" s="1"/>
  <c r="BJ44" i="1"/>
  <c r="BK44" i="1" s="1"/>
  <c r="BL44" i="1" s="1"/>
  <c r="BJ43" i="1"/>
  <c r="BK43" i="1" s="1"/>
  <c r="BL43" i="1" s="1"/>
  <c r="BJ42" i="1"/>
  <c r="BK42" i="1" s="1"/>
  <c r="BL42" i="1" s="1"/>
  <c r="BJ41" i="1"/>
  <c r="BK41" i="1" s="1"/>
  <c r="BL41" i="1" s="1"/>
  <c r="BJ40" i="1"/>
  <c r="BK40" i="1" s="1"/>
  <c r="BL40" i="1" s="1"/>
  <c r="BJ39" i="1"/>
  <c r="BK39" i="1" s="1"/>
  <c r="BL39" i="1" s="1"/>
  <c r="BJ38" i="1"/>
  <c r="BK38" i="1" s="1"/>
  <c r="BL38" i="1" s="1"/>
  <c r="BJ37" i="1"/>
  <c r="BK37" i="1" s="1"/>
  <c r="BL37" i="1" s="1"/>
  <c r="BJ36" i="1"/>
  <c r="BK36" i="1" s="1"/>
  <c r="BL36" i="1" s="1"/>
  <c r="BJ35" i="1"/>
  <c r="BK35" i="1" s="1"/>
  <c r="BL35" i="1" s="1"/>
  <c r="BJ34" i="1"/>
  <c r="BK34" i="1" s="1"/>
  <c r="BL34" i="1" s="1"/>
  <c r="BJ33" i="1"/>
  <c r="BK33" i="1" s="1"/>
  <c r="BL33" i="1" s="1"/>
  <c r="BJ32" i="1"/>
  <c r="BK32" i="1" s="1"/>
  <c r="BL32" i="1" s="1"/>
  <c r="BJ31" i="1"/>
  <c r="BK31" i="1" s="1"/>
  <c r="BL31" i="1" s="1"/>
  <c r="BJ30" i="1"/>
  <c r="BK30" i="1" s="1"/>
  <c r="BL30" i="1" s="1"/>
  <c r="BJ29" i="1"/>
  <c r="BK29" i="1" s="1"/>
  <c r="BL29" i="1" s="1"/>
  <c r="BJ28" i="1"/>
  <c r="BK28" i="1" s="1"/>
  <c r="BL28" i="1" s="1"/>
  <c r="BJ27" i="1"/>
  <c r="BK27" i="1" s="1"/>
  <c r="BL27" i="1" s="1"/>
  <c r="BJ26" i="1"/>
  <c r="BK26" i="1" s="1"/>
  <c r="BL26" i="1" s="1"/>
  <c r="BJ25" i="1"/>
  <c r="BK25" i="1" s="1"/>
  <c r="BL25" i="1" s="1"/>
  <c r="BJ24" i="1"/>
  <c r="BK24" i="1" s="1"/>
  <c r="BL24" i="1" s="1"/>
  <c r="BJ23" i="1"/>
  <c r="BK23" i="1" s="1"/>
  <c r="BL23" i="1" s="1"/>
  <c r="BJ22" i="1"/>
  <c r="BK22" i="1" s="1"/>
  <c r="BL22" i="1" s="1"/>
  <c r="BJ21" i="1"/>
  <c r="BK21" i="1" s="1"/>
  <c r="BL21" i="1" s="1"/>
  <c r="BJ20" i="1"/>
  <c r="BK20" i="1" s="1"/>
  <c r="BL20" i="1" s="1"/>
  <c r="BJ19" i="1"/>
  <c r="BK19" i="1" s="1"/>
  <c r="BL19" i="1" s="1"/>
  <c r="BJ18" i="1"/>
  <c r="BK18" i="1" s="1"/>
  <c r="BL18" i="1" s="1"/>
  <c r="BJ17" i="1"/>
  <c r="BK17" i="1" s="1"/>
  <c r="BL17" i="1" s="1"/>
  <c r="BJ16" i="1"/>
  <c r="BK16" i="1" s="1"/>
  <c r="BL16" i="1" s="1"/>
  <c r="BJ15" i="1"/>
  <c r="BK15" i="1" s="1"/>
  <c r="BL15" i="1" s="1"/>
  <c r="BJ14" i="1"/>
  <c r="BK14" i="1" s="1"/>
  <c r="BL14" i="1" s="1"/>
  <c r="BJ13" i="1"/>
  <c r="BK13" i="1" s="1"/>
  <c r="BL13" i="1" s="1"/>
  <c r="BJ12" i="1"/>
  <c r="BK12" i="1" s="1"/>
  <c r="BL12" i="1" s="1"/>
  <c r="BJ11" i="1"/>
  <c r="BK11" i="1" s="1"/>
  <c r="BL11" i="1" s="1"/>
  <c r="BJ10" i="1"/>
  <c r="BK10" i="1" s="1"/>
  <c r="BL10" i="1" s="1"/>
  <c r="BJ9" i="1"/>
  <c r="BK9" i="1" s="1"/>
  <c r="BL9" i="1" s="1"/>
  <c r="BJ8" i="1"/>
  <c r="BK8" i="1" s="1"/>
  <c r="AF3" i="1"/>
  <c r="AD3" i="1"/>
  <c r="AC3" i="1"/>
  <c r="AF4" i="1" s="1"/>
  <c r="G28" i="2"/>
  <c r="X2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J23" i="2"/>
  <c r="J22" i="2"/>
  <c r="J21" i="2"/>
  <c r="J20" i="2"/>
  <c r="M76" i="1"/>
  <c r="M77" i="1" s="1"/>
  <c r="M78" i="1" s="1"/>
  <c r="M79" i="1" s="1"/>
  <c r="M80" i="1" s="1"/>
  <c r="M81" i="1" s="1"/>
  <c r="M82" i="1" s="1"/>
  <c r="M83" i="1" s="1"/>
  <c r="M84" i="1" s="1"/>
  <c r="M85" i="1" s="1"/>
  <c r="M59" i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48" i="1"/>
  <c r="M49" i="1" s="1"/>
  <c r="M50" i="1" s="1"/>
  <c r="M51" i="1" s="1"/>
  <c r="M52" i="1" s="1"/>
  <c r="M53" i="1" s="1"/>
  <c r="M54" i="1" s="1"/>
  <c r="M55" i="1" s="1"/>
  <c r="M56" i="1" s="1"/>
  <c r="M57" i="1" s="1"/>
  <c r="J19" i="2"/>
  <c r="J5" i="2"/>
  <c r="J13" i="2"/>
  <c r="J12" i="2"/>
  <c r="J11" i="2"/>
  <c r="J10" i="2"/>
  <c r="J9" i="2"/>
  <c r="J8" i="2"/>
  <c r="J7" i="2"/>
  <c r="J6" i="2"/>
  <c r="J4" i="2"/>
  <c r="J3" i="2"/>
  <c r="M35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6" i="1" s="1"/>
  <c r="M37" i="1" s="1"/>
  <c r="M38" i="1" s="1"/>
  <c r="M39" i="1" s="1"/>
  <c r="M40" i="1" s="1"/>
  <c r="M41" i="1" s="1"/>
  <c r="M42" i="1" s="1"/>
  <c r="M43" i="1" s="1"/>
  <c r="M44" i="1" s="1"/>
  <c r="J6" i="1" l="1"/>
  <c r="Y6" i="1"/>
  <c r="J7" i="1"/>
  <c r="Y7" i="1"/>
  <c r="J8" i="1"/>
  <c r="Y8" i="1"/>
  <c r="J9" i="1"/>
  <c r="Y9" i="1"/>
  <c r="J10" i="1"/>
  <c r="Y10" i="1"/>
  <c r="J11" i="1"/>
  <c r="Y11" i="1"/>
  <c r="J12" i="1"/>
  <c r="Y12" i="1"/>
  <c r="J13" i="1"/>
  <c r="Y13" i="1"/>
  <c r="J14" i="1"/>
  <c r="Y14" i="1"/>
  <c r="J15" i="1"/>
  <c r="Y15" i="1"/>
  <c r="J16" i="1"/>
  <c r="Y16" i="1"/>
  <c r="J17" i="1"/>
  <c r="Y17" i="1"/>
  <c r="J18" i="1"/>
  <c r="Y18" i="1"/>
  <c r="J19" i="1"/>
  <c r="Y19" i="1"/>
  <c r="J20" i="1"/>
  <c r="Y20" i="1"/>
  <c r="J21" i="1"/>
  <c r="Y21" i="1"/>
  <c r="J22" i="1"/>
  <c r="Y22" i="1"/>
  <c r="J23" i="1"/>
  <c r="Y23" i="1"/>
  <c r="J24" i="1"/>
  <c r="Y24" i="1"/>
  <c r="J26" i="1"/>
  <c r="Y26" i="1"/>
  <c r="J27" i="1"/>
  <c r="Y27" i="1"/>
  <c r="J28" i="1"/>
  <c r="Y28" i="1"/>
  <c r="J29" i="1"/>
  <c r="Y29" i="1"/>
  <c r="J30" i="1"/>
  <c r="Y30" i="1"/>
  <c r="J31" i="1"/>
  <c r="Y31" i="1"/>
  <c r="J32" i="1"/>
  <c r="Y32" i="1"/>
  <c r="J33" i="1"/>
  <c r="Y33" i="1"/>
  <c r="J34" i="1"/>
  <c r="Y34" i="1"/>
  <c r="J35" i="1"/>
  <c r="Y35" i="1"/>
  <c r="J36" i="1"/>
  <c r="Y36" i="1"/>
  <c r="J37" i="1"/>
  <c r="Y37" i="1"/>
  <c r="J38" i="1"/>
  <c r="Y38" i="1"/>
  <c r="J39" i="1"/>
  <c r="Y39" i="1"/>
  <c r="J40" i="1"/>
  <c r="Y40" i="1"/>
  <c r="J41" i="1"/>
  <c r="Y41" i="1"/>
  <c r="J42" i="1"/>
  <c r="Y42" i="1"/>
  <c r="J43" i="1"/>
  <c r="Y43" i="1"/>
  <c r="J44" i="1"/>
  <c r="Y44" i="1"/>
  <c r="J25" i="1"/>
  <c r="Y25" i="1"/>
  <c r="AE3" i="1"/>
  <c r="BL8" i="1"/>
  <c r="BL3" i="1"/>
  <c r="BM3" i="1" s="1"/>
  <c r="I6" i="1"/>
  <c r="H6" i="1"/>
  <c r="G6" i="1"/>
  <c r="F6" i="1"/>
  <c r="I7" i="1"/>
  <c r="H7" i="1"/>
  <c r="G7" i="1"/>
  <c r="F7" i="1"/>
  <c r="I8" i="1"/>
  <c r="H8" i="1"/>
  <c r="G8" i="1"/>
  <c r="F8" i="1"/>
  <c r="I9" i="1"/>
  <c r="H9" i="1"/>
  <c r="G9" i="1"/>
  <c r="F9" i="1"/>
  <c r="I10" i="1"/>
  <c r="H10" i="1"/>
  <c r="G10" i="1"/>
  <c r="F10" i="1"/>
  <c r="I11" i="1"/>
  <c r="H11" i="1"/>
  <c r="G11" i="1"/>
  <c r="F11" i="1"/>
  <c r="I12" i="1"/>
  <c r="H12" i="1"/>
  <c r="G12" i="1"/>
  <c r="F12" i="1"/>
  <c r="I13" i="1"/>
  <c r="H13" i="1"/>
  <c r="G13" i="1"/>
  <c r="F13" i="1"/>
  <c r="I14" i="1"/>
  <c r="H14" i="1"/>
  <c r="G14" i="1"/>
  <c r="F14" i="1"/>
  <c r="I15" i="1"/>
  <c r="H15" i="1"/>
  <c r="G15" i="1"/>
  <c r="F15" i="1"/>
  <c r="I16" i="1"/>
  <c r="H16" i="1"/>
  <c r="G16" i="1"/>
  <c r="F16" i="1"/>
  <c r="I17" i="1"/>
  <c r="H17" i="1"/>
  <c r="G17" i="1"/>
  <c r="F17" i="1"/>
  <c r="I18" i="1"/>
  <c r="H18" i="1"/>
  <c r="G18" i="1"/>
  <c r="F18" i="1"/>
  <c r="I19" i="1"/>
  <c r="H19" i="1"/>
  <c r="G19" i="1"/>
  <c r="F19" i="1"/>
  <c r="I20" i="1"/>
  <c r="H20" i="1"/>
  <c r="G20" i="1"/>
  <c r="F20" i="1"/>
  <c r="I21" i="1"/>
  <c r="H21" i="1"/>
  <c r="G21" i="1"/>
  <c r="F21" i="1"/>
  <c r="I22" i="1"/>
  <c r="H22" i="1"/>
  <c r="G22" i="1"/>
  <c r="F22" i="1"/>
  <c r="I23" i="1"/>
  <c r="H23" i="1"/>
  <c r="G23" i="1"/>
  <c r="F23" i="1"/>
  <c r="I24" i="1"/>
  <c r="H24" i="1"/>
  <c r="G24" i="1"/>
  <c r="F24" i="1"/>
  <c r="I26" i="1"/>
  <c r="H26" i="1"/>
  <c r="G26" i="1"/>
  <c r="F26" i="1"/>
  <c r="I27" i="1"/>
  <c r="H27" i="1"/>
  <c r="G27" i="1"/>
  <c r="F27" i="1"/>
  <c r="I28" i="1"/>
  <c r="H28" i="1"/>
  <c r="G28" i="1"/>
  <c r="F28" i="1"/>
  <c r="I29" i="1"/>
  <c r="H29" i="1"/>
  <c r="G29" i="1"/>
  <c r="F29" i="1"/>
  <c r="I30" i="1"/>
  <c r="H30" i="1"/>
  <c r="G30" i="1"/>
  <c r="F30" i="1"/>
  <c r="I31" i="1"/>
  <c r="H31" i="1"/>
  <c r="G31" i="1"/>
  <c r="F31" i="1"/>
  <c r="I32" i="1"/>
  <c r="H32" i="1"/>
  <c r="G32" i="1"/>
  <c r="F32" i="1"/>
  <c r="I33" i="1"/>
  <c r="H33" i="1"/>
  <c r="G33" i="1"/>
  <c r="F33" i="1"/>
  <c r="I34" i="1"/>
  <c r="H34" i="1"/>
  <c r="G34" i="1"/>
  <c r="F34" i="1"/>
  <c r="I35" i="1"/>
  <c r="H35" i="1"/>
  <c r="G35" i="1"/>
  <c r="F35" i="1"/>
  <c r="I36" i="1"/>
  <c r="H36" i="1"/>
  <c r="G36" i="1"/>
  <c r="F36" i="1"/>
  <c r="I37" i="1"/>
  <c r="H37" i="1"/>
  <c r="G37" i="1"/>
  <c r="F37" i="1"/>
  <c r="I38" i="1"/>
  <c r="H38" i="1"/>
  <c r="G38" i="1"/>
  <c r="F38" i="1"/>
  <c r="I39" i="1"/>
  <c r="H39" i="1"/>
  <c r="G39" i="1"/>
  <c r="F39" i="1"/>
  <c r="I40" i="1"/>
  <c r="H40" i="1"/>
  <c r="G40" i="1"/>
  <c r="F40" i="1"/>
  <c r="I41" i="1"/>
  <c r="H41" i="1"/>
  <c r="G41" i="1"/>
  <c r="F41" i="1"/>
  <c r="I42" i="1"/>
  <c r="H42" i="1"/>
  <c r="G42" i="1"/>
  <c r="F42" i="1"/>
  <c r="I43" i="1"/>
  <c r="H43" i="1"/>
  <c r="G43" i="1"/>
  <c r="F43" i="1"/>
  <c r="I44" i="1"/>
  <c r="H44" i="1"/>
  <c r="G44" i="1"/>
  <c r="F44" i="1"/>
  <c r="I25" i="1"/>
  <c r="H25" i="1"/>
  <c r="G25" i="1"/>
  <c r="F25" i="1"/>
  <c r="AG4" i="1" l="1"/>
  <c r="AG3" i="1"/>
  <c r="J45" i="1"/>
  <c r="F45" i="1"/>
  <c r="G45" i="1"/>
  <c r="H45" i="1"/>
  <c r="I45" i="1"/>
</calcChain>
</file>

<file path=xl/sharedStrings.xml><?xml version="1.0" encoding="utf-8"?>
<sst xmlns="http://schemas.openxmlformats.org/spreadsheetml/2006/main" count="270" uniqueCount="129">
  <si>
    <t>I (A)</t>
  </si>
  <si>
    <t>V (mV)</t>
  </si>
  <si>
    <t>LL</t>
  </si>
  <si>
    <t>LR</t>
  </si>
  <si>
    <t>HL</t>
  </si>
  <si>
    <t>HR</t>
  </si>
  <si>
    <t>For 0V</t>
  </si>
  <si>
    <t>Average</t>
  </si>
  <si>
    <t>Erro I (A)</t>
  </si>
  <si>
    <t>Erro V (V)</t>
  </si>
  <si>
    <t>PYTHON</t>
  </si>
  <si>
    <t>Ensaio 3 - Masma</t>
  </si>
  <si>
    <t>Index</t>
  </si>
  <si>
    <t>Erro</t>
  </si>
  <si>
    <t>Magnetic Field Set Point (Oe)</t>
  </si>
  <si>
    <t>Magnetic Field Coils Current (A)</t>
  </si>
  <si>
    <t>Bias Current (A)</t>
  </si>
  <si>
    <t>Output Voltage Average (V)</t>
  </si>
  <si>
    <t>Output Voltage Max (V)</t>
  </si>
  <si>
    <t>Output Voltage Min (V)</t>
  </si>
  <si>
    <t>Output Voltage STD (V)</t>
  </si>
  <si>
    <t>Resistance (Ohm)</t>
  </si>
  <si>
    <t>MR (%)</t>
  </si>
  <si>
    <t>dRdH3Points (Ohm/Oe)</t>
  </si>
  <si>
    <t>dVdH3 Points [V/Oe]</t>
  </si>
  <si>
    <t>DRDH2 Points [Ohm/Oe]</t>
  </si>
  <si>
    <t xml:space="preserve"> dMRdH3 Points [%/Oe]</t>
  </si>
  <si>
    <t>DVDH2Points [V/Oe]</t>
  </si>
  <si>
    <t>DMRDH2Points [%/Oe]</t>
  </si>
  <si>
    <t>Ensaio 4 - INSPECT</t>
  </si>
  <si>
    <t>OTHER DATA</t>
  </si>
  <si>
    <t xml:space="preserve">ReverseFieldSweep </t>
  </si>
  <si>
    <t xml:space="preserve">ReverseCurrentSweep </t>
  </si>
  <si>
    <t xml:space="preserve">AlternateCurrentSweep </t>
  </si>
  <si>
    <t xml:space="preserve">VoltageErrorMonitoring </t>
  </si>
  <si>
    <t xml:space="preserve">False </t>
  </si>
  <si>
    <t xml:space="preserve">VoltageError </t>
  </si>
  <si>
    <t>-</t>
  </si>
  <si>
    <t xml:space="preserve">NumberOfAverages </t>
  </si>
  <si>
    <t>BiasCurrentMax [A]</t>
  </si>
  <si>
    <t>BiasCurrentMin [A]</t>
  </si>
  <si>
    <t>FieldMin [Oe]</t>
  </si>
  <si>
    <t>FieldMax [Oe]</t>
  </si>
  <si>
    <t>CurrentScanValues [A]</t>
  </si>
  <si>
    <t>CASAS DECIMAIS!!</t>
  </si>
  <si>
    <t>FieldScanValues [Oe]</t>
  </si>
  <si>
    <t xml:space="preserve"> -141.00, -121.00, -101.00, -81.00, -61.00, -41.00, -40.00, -38.00, -36.00, -34.00, -32.00, -30.00, -28.00, -26.00, -24.00, -22.00, -20.00, -18.00, -16.00, -14.00, -12.00, -10.00, -8.00, -6.00, -4.00, -2.00, +0.00 , +2.00 , +4.00 , +6.00 , +8.00 , +10.00 , +12.00 , +14.00 , +16.00 , +18.00 , +20.00 , +22.00 , +24.00 , +26.00 , +28.00 , +30.00 , +32.00 , +34.00 , +36.00 , +38.00 , +40.00 , +60.00 , +80.00 , +100.00 , +120.00 , +140.00 , +141.00 , +141.00 , +140.00 , +120.00 , +100.00 , +80.00 , +60.00 , +40.00 , +38.00 , +36.00 , +34.00 , +32.00 , +30.00 , +28.00 , +26.00 , +24.00 , +22.00 , +20.00 , +18.00 , +16.00 , +14.00 , +12.00 , +10.00 , +8.00 , +6.00 , +4.00 , +2.00 , +0.00 , -2.00, -4.00, -6.00, -8.00, -10.00, -12.00, -14.00, -16.00, -18.00, -20.00, -22.00, -24.00, -26.00, -28.00, -30.00, -32.00, -34.00, -36.00, -38.00, -40.00, -41.00, -61.00, -81.00, -101.00, -121.00, -141.00</t>
  </si>
  <si>
    <t>.</t>
  </si>
  <si>
    <t>MaximumFieldSlope [Oe/s]</t>
  </si>
  <si>
    <t>MaximumBiasSlope [mA/s]</t>
  </si>
  <si>
    <t>FieldStabilizationTime [s]</t>
  </si>
  <si>
    <t>Voltage Integration Time [ms]</t>
  </si>
  <si>
    <t>MR [%]</t>
  </si>
  <si>
    <t>Ibias [A]</t>
  </si>
  <si>
    <t>Rmin [Ohm]</t>
  </si>
  <si>
    <t>Rmax [Ohm]</t>
  </si>
  <si>
    <t>delta R [Ohm]</t>
  </si>
  <si>
    <t>Vmin [V]</t>
  </si>
  <si>
    <t>Vmax [V]</t>
  </si>
  <si>
    <t>delta V [V]</t>
  </si>
  <si>
    <t>Voltage Error (STD) [V]</t>
  </si>
  <si>
    <t>Voltage Error (PtP) [V]</t>
  </si>
  <si>
    <t>TC Score [0-6]</t>
  </si>
  <si>
    <t>DVDH2 min [V/Oe]</t>
  </si>
  <si>
    <t>DVDH2 max [V/Oe]</t>
  </si>
  <si>
    <t>DRDH2 min [Ohm/Oe]</t>
  </si>
  <si>
    <t>DRdH2 max [Ohm/Oe]</t>
  </si>
  <si>
    <t>DMRDH2 min [%/Oe]</t>
  </si>
  <si>
    <t>DMRDH2 max [%/Oe]</t>
  </si>
  <si>
    <t>H(20% Up) [Oe]</t>
  </si>
  <si>
    <t>H(50% Up) [Oe]</t>
  </si>
  <si>
    <t>H(80% Up) [Oe]</t>
  </si>
  <si>
    <t>H(20% Down) [Oe]</t>
  </si>
  <si>
    <t>H(50% Down) [Oe]</t>
  </si>
  <si>
    <t>H(80% Down) [Oe]</t>
  </si>
  <si>
    <t>delta H Up [Oe]</t>
  </si>
  <si>
    <t>delta H Down [Oe]</t>
  </si>
  <si>
    <t>Hf [Oe]</t>
  </si>
  <si>
    <t>Hc [Oe]</t>
  </si>
  <si>
    <t>dMRdH3 max [%/Oe]</t>
  </si>
  <si>
    <t>dMRdH3 min [%/Oe]</t>
  </si>
  <si>
    <t>dRdH3 max [Ohm/Oe]</t>
  </si>
  <si>
    <t>dRdH3 min [Ohm/Oe]</t>
  </si>
  <si>
    <t>dVdH3 max  [V/Oe]</t>
  </si>
  <si>
    <t>dVdH3 min [V/Oe]</t>
  </si>
  <si>
    <t>-141.00, -121.00, -101.00, -81.00, -61.00, -41.00, -40.00, -38.00, -36.00, -34.00, -32.00, -30.00, -28.00, -26.00, -24.00, -22.00, -20.00, -18.00, -16.00, -14.00, -12.00, -10.00, -8.00, -6.00, -4.00, -2.00, +0.00 , +2.00 , +4.00 , +6.00 , +8.00 , +10.00 , +12.00 , +14.00 , +16.00 , +18.00 , +20.00 , +22.00 , +24.00 , +26.00 , +28.00 , +30.00 , +32.00 , +34.00 , +36.00 , +38.00 , +40.00 , +60.00 , +80.00 , +100.00 , +120.00 , +140.00 , +141.00 , +141.00 , +140.00 , +120.00 , +100.00 , +80.00 , +60.00 , +40.00 , +38.00 , +36.00 , +34.00 , +32.00 , +30.00 , +28.00 , +26.00 , +24.00 , +22.00 , +20.00 , +18.00 , +16.00 , +14.00 , +12.00 , +10.00 , +8.00 , +6.00 , +4.00 , +2.00 , +0.00 , -2.00, -4.00, -6.00, -8.00, -10.00, -12.00, -14.00, -16.00, -18.00, -20.00, -22.00, -24.00, -26.00, -28.00, -30.00, -32.00, -34.00, -36.00, -38.00, -40.00, -41.00, -61.00, -81.00, -101.00, -121.00, -141.00</t>
  </si>
  <si>
    <t>Sample</t>
  </si>
  <si>
    <t>1st</t>
  </si>
  <si>
    <t>Graph</t>
  </si>
  <si>
    <t>k</t>
  </si>
  <si>
    <t>b</t>
  </si>
  <si>
    <t>chi^2</t>
  </si>
  <si>
    <t>n_d</t>
  </si>
  <si>
    <t>chi^2/n_d</t>
  </si>
  <si>
    <t>Resistance (Magnetic Field), Ohm [Oe]</t>
  </si>
  <si>
    <t>Voltage (Magnetic Field), V [Oe]</t>
  </si>
  <si>
    <t>MR (Magnetic Field), %[Oe]</t>
  </si>
  <si>
    <t>Current (Magnetic Field), A[Oe]</t>
  </si>
  <si>
    <t>Voltage (Current), V[A]</t>
  </si>
  <si>
    <t>FAZER GRÁFICO DE R EUM FUNÇÃO DE I e determinar MR, como no PDF do artigo da Susana!!!</t>
  </si>
  <si>
    <t>Não obrigatorio, pois é V(I), basta dividir tudo pela Ibias</t>
  </si>
  <si>
    <t>Por Tabela com R_0 (ordenada na origem) e MR (declive), em ohm e ohm/mA, resp</t>
  </si>
  <si>
    <t>a</t>
  </si>
  <si>
    <t>Sinomags</t>
  </si>
  <si>
    <t>Erro b</t>
  </si>
  <si>
    <t>chi2</t>
  </si>
  <si>
    <t>chi2/n_d</t>
  </si>
  <si>
    <t>Desvios à média</t>
  </si>
  <si>
    <t>UPPER LEFT</t>
  </si>
  <si>
    <t>UPPER RIGHT</t>
  </si>
  <si>
    <t>LOWER LEFT</t>
  </si>
  <si>
    <t>LOWER RIGHT</t>
  </si>
  <si>
    <t>Centro</t>
  </si>
  <si>
    <t>Declive</t>
  </si>
  <si>
    <t>I_H</t>
  </si>
  <si>
    <t>Rmin</t>
  </si>
  <si>
    <t>Rmax</t>
  </si>
  <si>
    <t>DeltaR</t>
  </si>
  <si>
    <t>R0</t>
  </si>
  <si>
    <t>MR</t>
  </si>
  <si>
    <t>Linearity error</t>
  </si>
  <si>
    <t>R(H), V(H):</t>
  </si>
  <si>
    <t>Curve</t>
  </si>
  <si>
    <t>Delta Y</t>
  </si>
  <si>
    <t>Max Delta y</t>
  </si>
  <si>
    <t>Average before</t>
  </si>
  <si>
    <t>Average after Centro</t>
  </si>
  <si>
    <t>Valor reta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</si>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</sst>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E+00"/>
    <numFmt numFmtId="165" formatCode="0.00000E+00"/>
    <numFmt numFmtId="166" formatCode="0.000000E+00"/>
    <numFmt numFmtId="167" formatCode="0E+00"/>
    <numFmt numFmtId="168" formatCode="0.000"/>
    <numFmt numFmtId="169" formatCode="0.0000E+00"/>
    <numFmt numFmtId="170" formatCode="0.000%"/>
    <numFmt numFmtId="171" formatCode="0.0000%"/>
    <numFmt numFmtId="172" formatCode="0.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1" applyNumberFormat="1" applyFont="1"/>
    <xf numFmtId="0" fontId="2" fillId="0" borderId="0" xfId="0" applyFont="1"/>
    <xf numFmtId="170" fontId="2" fillId="0" borderId="0" xfId="0" applyNumberFormat="1" applyFont="1"/>
    <xf numFmtId="1" fontId="0" fillId="3" borderId="0" xfId="0" applyNumberFormat="1" applyFill="1"/>
    <xf numFmtId="0" fontId="0" fillId="3" borderId="0" xfId="0" applyFill="1"/>
    <xf numFmtId="166" fontId="0" fillId="3" borderId="0" xfId="0" applyNumberFormat="1" applyFill="1"/>
    <xf numFmtId="167" fontId="0" fillId="3" borderId="0" xfId="0" applyNumberFormat="1" applyFill="1"/>
    <xf numFmtId="165" fontId="0" fillId="3" borderId="0" xfId="0" applyNumberFormat="1" applyFill="1"/>
    <xf numFmtId="10" fontId="0" fillId="0" borderId="0" xfId="1" applyNumberFormat="1" applyFont="1"/>
    <xf numFmtId="171" fontId="0" fillId="0" borderId="0" xfId="1" applyNumberFormat="1" applyFont="1"/>
    <xf numFmtId="172" fontId="0" fillId="0" borderId="0" xfId="1" applyNumberFormat="1" applyFont="1"/>
    <xf numFmtId="11" fontId="0" fillId="3" borderId="0" xfId="0" applyNumberFormat="1" applyFill="1"/>
    <xf numFmtId="2" fontId="0" fillId="3" borderId="0" xfId="0" applyNumberFormat="1" applyFill="1"/>
    <xf numFmtId="0" fontId="3" fillId="0" borderId="0" xfId="0" applyFont="1"/>
    <xf numFmtId="166" fontId="3" fillId="0" borderId="0" xfId="0" applyNumberFormat="1" applyFont="1"/>
    <xf numFmtId="11" fontId="3" fillId="0" borderId="0" xfId="0" applyNumberFormat="1" applyFont="1"/>
    <xf numFmtId="166" fontId="3" fillId="3" borderId="0" xfId="0" applyNumberFormat="1" applyFont="1" applyFill="1"/>
    <xf numFmtId="2" fontId="3" fillId="0" borderId="0" xfId="0" applyNumberFormat="1" applyFont="1"/>
    <xf numFmtId="16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31</xdr:row>
      <xdr:rowOff>47626</xdr:rowOff>
    </xdr:from>
    <xdr:to>
      <xdr:col>5</xdr:col>
      <xdr:colOff>496590</xdr:colOff>
      <xdr:row>45</xdr:row>
      <xdr:rowOff>85726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E7832-3819-490B-4192-CCF3DB7E5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5953126"/>
          <a:ext cx="4811415" cy="27051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46</xdr:row>
      <xdr:rowOff>161925</xdr:rowOff>
    </xdr:from>
    <xdr:to>
      <xdr:col>8</xdr:col>
      <xdr:colOff>419100</xdr:colOff>
      <xdr:row>68</xdr:row>
      <xdr:rowOff>180111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CA7A60-31B4-AA63-A611-27915D4BE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8924925"/>
          <a:ext cx="7486650" cy="420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7322-4EDE-4C96-98F3-32A341DA1D46}">
  <dimension ref="A1:CX226"/>
  <sheetViews>
    <sheetView tabSelected="1" topLeftCell="CJ1" zoomScale="80" zoomScaleNormal="80" workbookViewId="0">
      <selection activeCell="CR2" sqref="CR2"/>
    </sheetView>
  </sheetViews>
  <sheetFormatPr defaultRowHeight="15" x14ac:dyDescent="0.25"/>
  <cols>
    <col min="1" max="1" width="14.140625" customWidth="1"/>
    <col min="3" max="3" width="16.85546875" customWidth="1"/>
    <col min="14" max="14" width="15" customWidth="1"/>
    <col min="15" max="15" width="16" customWidth="1"/>
    <col min="16" max="16" width="13.42578125" customWidth="1"/>
    <col min="17" max="18" width="15.5703125" customWidth="1"/>
    <col min="26" max="26" width="6" customWidth="1"/>
    <col min="28" max="28" width="34.140625" customWidth="1"/>
    <col min="29" max="29" width="30" customWidth="1"/>
    <col min="30" max="30" width="37.5703125" customWidth="1"/>
    <col min="31" max="31" width="13.42578125" bestFit="1" customWidth="1"/>
    <col min="32" max="32" width="19.42578125" customWidth="1"/>
    <col min="33" max="33" width="13.140625" bestFit="1" customWidth="1"/>
    <col min="34" max="34" width="31.5703125" customWidth="1"/>
    <col min="36" max="36" width="27.7109375" customWidth="1"/>
    <col min="38" max="38" width="22.140625" customWidth="1"/>
    <col min="40" max="40" width="22.7109375" customWidth="1"/>
    <col min="42" max="42" width="26" customWidth="1"/>
    <col min="46" max="46" width="22.5703125" customWidth="1"/>
    <col min="48" max="48" width="22.85546875" customWidth="1"/>
    <col min="50" max="50" width="23" customWidth="1"/>
    <col min="52" max="52" width="23.85546875" customWidth="1"/>
    <col min="54" max="54" width="22.5703125" customWidth="1"/>
    <col min="56" max="56" width="24.5703125" customWidth="1"/>
    <col min="58" max="58" width="15.85546875" customWidth="1"/>
    <col min="59" max="59" width="26.5703125" customWidth="1"/>
    <col min="60" max="60" width="30.42578125" customWidth="1"/>
    <col min="62" max="63" width="13.5703125" bestFit="1" customWidth="1"/>
    <col min="64" max="64" width="13.140625" bestFit="1" customWidth="1"/>
    <col min="65" max="65" width="17.7109375" customWidth="1"/>
    <col min="66" max="66" width="5.28515625" customWidth="1"/>
    <col min="69" max="69" width="26.28515625" customWidth="1"/>
    <col min="71" max="71" width="29.140625" customWidth="1"/>
    <col min="72" max="72" width="17.140625" customWidth="1"/>
    <col min="73" max="73" width="18.140625" customWidth="1"/>
    <col min="75" max="75" width="26.85546875" customWidth="1"/>
    <col min="77" max="77" width="22.28515625" customWidth="1"/>
    <col min="79" max="79" width="23.85546875" customWidth="1"/>
    <col min="81" max="81" width="23.28515625" customWidth="1"/>
    <col min="83" max="83" width="18" customWidth="1"/>
    <col min="87" max="87" width="23.5703125" customWidth="1"/>
    <col min="89" max="89" width="19.7109375" customWidth="1"/>
    <col min="91" max="91" width="22.28515625" customWidth="1"/>
    <col min="93" max="93" width="23" customWidth="1"/>
    <col min="95" max="95" width="19.85546875" customWidth="1"/>
    <col min="96" max="96" width="13.140625" bestFit="1" customWidth="1"/>
    <col min="97" max="97" width="21.5703125" customWidth="1"/>
    <col min="100" max="100" width="27.140625" customWidth="1"/>
    <col min="101" max="101" width="24.28515625" customWidth="1"/>
  </cols>
  <sheetData>
    <row r="1" spans="1:102" x14ac:dyDescent="0.25">
      <c r="A1" t="s">
        <v>89</v>
      </c>
      <c r="B1" t="s">
        <v>90</v>
      </c>
      <c r="Z1" s="1"/>
      <c r="BG1" t="s">
        <v>89</v>
      </c>
      <c r="BH1" t="s">
        <v>90</v>
      </c>
      <c r="BN1" s="1"/>
    </row>
    <row r="2" spans="1:102" x14ac:dyDescent="0.25">
      <c r="A2">
        <f>Sheet2!D24</f>
        <v>3.1417600000000001</v>
      </c>
      <c r="B2">
        <f>Sheet2!F24</f>
        <v>-1.70319</v>
      </c>
      <c r="Z2" s="1"/>
      <c r="AA2" t="s">
        <v>10</v>
      </c>
      <c r="AC2" t="s">
        <v>115</v>
      </c>
      <c r="AD2" t="s">
        <v>116</v>
      </c>
      <c r="AE2" t="s">
        <v>117</v>
      </c>
      <c r="AF2" t="s">
        <v>118</v>
      </c>
      <c r="AG2" t="s">
        <v>119</v>
      </c>
      <c r="AJ2" s="8"/>
      <c r="AL2" s="8"/>
      <c r="BF2" t="s">
        <v>121</v>
      </c>
      <c r="BG2" s="8">
        <v>3.4659599999999999</v>
      </c>
      <c r="BH2" s="8">
        <v>30031.8</v>
      </c>
      <c r="BL2" t="s">
        <v>124</v>
      </c>
      <c r="BM2" t="s">
        <v>120</v>
      </c>
      <c r="BN2" s="1"/>
      <c r="CQ2" s="27">
        <v>17610.740000000002</v>
      </c>
      <c r="CR2" s="13">
        <f>(CW26-CQ2)/CQ2</f>
        <v>6.4145515747776508E-2</v>
      </c>
    </row>
    <row r="3" spans="1:102" x14ac:dyDescent="0.25">
      <c r="F3" t="s">
        <v>109</v>
      </c>
      <c r="G3" t="s">
        <v>108</v>
      </c>
      <c r="H3" t="s">
        <v>111</v>
      </c>
      <c r="I3" t="s">
        <v>110</v>
      </c>
      <c r="N3" t="s">
        <v>109</v>
      </c>
      <c r="O3" t="s">
        <v>108</v>
      </c>
      <c r="P3" t="s">
        <v>111</v>
      </c>
      <c r="Q3" t="s">
        <v>110</v>
      </c>
      <c r="Z3" s="1"/>
      <c r="AC3" s="8">
        <f>MIN(AP7:AP113)</f>
        <v>29546.240000000002</v>
      </c>
      <c r="AD3" s="8">
        <f>MAX(AP7:AP113)</f>
        <v>30524.36</v>
      </c>
      <c r="AE3" s="8">
        <f>AD3-AC3</f>
        <v>978.11999999999898</v>
      </c>
      <c r="AF3" s="8">
        <f>AP33</f>
        <v>30029.48</v>
      </c>
      <c r="AG3" s="21">
        <f>AE3/AF3</f>
        <v>3.2571992588616219E-2</v>
      </c>
      <c r="BL3">
        <f>MAX(BK8:BK113)</f>
        <v>6.2003599999989092</v>
      </c>
      <c r="BM3" s="23">
        <f>BL3/BJ8</f>
        <v>2.0987506644712075E-4</v>
      </c>
      <c r="BN3" s="1"/>
    </row>
    <row r="4" spans="1:102" x14ac:dyDescent="0.25">
      <c r="F4" t="s">
        <v>107</v>
      </c>
      <c r="N4" t="s">
        <v>1</v>
      </c>
      <c r="S4" t="s">
        <v>6</v>
      </c>
      <c r="Z4" s="1"/>
      <c r="AA4" t="s">
        <v>11</v>
      </c>
      <c r="AF4" s="8">
        <f>AC3</f>
        <v>29546.240000000002</v>
      </c>
      <c r="AG4" s="22">
        <f>AE3/AF4</f>
        <v>3.3104719923753377E-2</v>
      </c>
      <c r="BG4" s="4" t="s">
        <v>30</v>
      </c>
      <c r="BH4" s="4"/>
      <c r="BJ4" t="s">
        <v>120</v>
      </c>
      <c r="BN4" s="1"/>
      <c r="BP4" t="s">
        <v>29</v>
      </c>
      <c r="CV4" s="4" t="s">
        <v>30</v>
      </c>
    </row>
    <row r="5" spans="1:102" x14ac:dyDescent="0.25">
      <c r="A5" t="s">
        <v>127</v>
      </c>
      <c r="B5" t="s">
        <v>123</v>
      </c>
      <c r="C5" t="s">
        <v>120</v>
      </c>
      <c r="D5" t="s">
        <v>128</v>
      </c>
      <c r="F5" t="s">
        <v>2</v>
      </c>
      <c r="G5" t="s">
        <v>3</v>
      </c>
      <c r="H5" t="s">
        <v>4</v>
      </c>
      <c r="I5" t="s">
        <v>5</v>
      </c>
      <c r="J5" t="s">
        <v>112</v>
      </c>
      <c r="L5" t="s">
        <v>8</v>
      </c>
      <c r="M5" t="s">
        <v>0</v>
      </c>
      <c r="N5" t="s">
        <v>2</v>
      </c>
      <c r="O5" t="s">
        <v>3</v>
      </c>
      <c r="P5" t="s">
        <v>4</v>
      </c>
      <c r="Q5" t="s">
        <v>5</v>
      </c>
      <c r="R5" t="s">
        <v>112</v>
      </c>
      <c r="S5" t="s">
        <v>2</v>
      </c>
      <c r="T5" t="s">
        <v>3</v>
      </c>
      <c r="U5" t="s">
        <v>4</v>
      </c>
      <c r="V5" t="s">
        <v>5</v>
      </c>
      <c r="W5" t="s">
        <v>112</v>
      </c>
      <c r="X5" t="s">
        <v>7</v>
      </c>
      <c r="Y5" t="s">
        <v>9</v>
      </c>
      <c r="Z5" s="1"/>
      <c r="BG5" s="4"/>
      <c r="BH5" s="4"/>
      <c r="BN5" s="1"/>
      <c r="CV5" s="4"/>
    </row>
    <row r="6" spans="1:102" x14ac:dyDescent="0.25">
      <c r="A6">
        <f>$A$2*M6+$B$2</f>
        <v>-61.417051440000002</v>
      </c>
      <c r="B6">
        <f>ABS(A6+X6)</f>
        <v>2.2948559999996121E-2</v>
      </c>
      <c r="C6">
        <f>B6/ABS(A6)</f>
        <v>3.736512818824459E-4</v>
      </c>
      <c r="D6" s="13">
        <f>MAX(C6:C44)</f>
        <v>8.6609480102962221E-3</v>
      </c>
      <c r="F6" s="13">
        <f t="shared" ref="F6:F44" si="0">(ABS(N6)-ABS(X6))/ABS(X6)</f>
        <v>-6.5104166666665286E-4</v>
      </c>
      <c r="G6" s="13">
        <f t="shared" ref="G6:G44" si="1">(ABS(O6)-ABS(X6))/ABS(X6)</f>
        <v>4.2317708333334172E-3</v>
      </c>
      <c r="H6" s="13">
        <f t="shared" ref="H6:H44" si="2">(ABS(P6)-ABS(X6))/ABS(X6)</f>
        <v>-3.9062499999999167E-3</v>
      </c>
      <c r="I6" s="13">
        <f t="shared" ref="I6:I44" si="3">(ABS(Q6)-ABS(X6))/ABS(X6)</f>
        <v>9.7656250000003708E-4</v>
      </c>
      <c r="J6" s="13">
        <f>(ABS(R6)-ABS(X6))/ABS(X6)</f>
        <v>-6.5104166666665286E-4</v>
      </c>
      <c r="L6">
        <v>6.6E-3</v>
      </c>
      <c r="M6">
        <v>-19.006499999999999</v>
      </c>
      <c r="N6">
        <v>61.4</v>
      </c>
      <c r="O6">
        <v>61.7</v>
      </c>
      <c r="P6">
        <v>61.2</v>
      </c>
      <c r="Q6">
        <v>61.5</v>
      </c>
      <c r="R6">
        <v>61.4</v>
      </c>
      <c r="X6" s="5">
        <f>AVERAGE(N6:R6)</f>
        <v>61.44</v>
      </c>
      <c r="Y6">
        <f>MAX(ABS(N6-X6),ABS(O6-X6),ABS(P6-X6),ABS(Q6-X6),ABS(R6-X6),0.1)</f>
        <v>0.26000000000000512</v>
      </c>
      <c r="Z6" s="1"/>
      <c r="AA6" t="s">
        <v>12</v>
      </c>
      <c r="AB6" t="s">
        <v>14</v>
      </c>
      <c r="AC6" t="s">
        <v>13</v>
      </c>
      <c r="AD6" t="s">
        <v>15</v>
      </c>
      <c r="AE6" t="s">
        <v>13</v>
      </c>
      <c r="AF6" t="s">
        <v>16</v>
      </c>
      <c r="AG6" t="s">
        <v>13</v>
      </c>
      <c r="AH6" t="s">
        <v>17</v>
      </c>
      <c r="AI6" t="s">
        <v>13</v>
      </c>
      <c r="AJ6" t="s">
        <v>18</v>
      </c>
      <c r="AK6" t="s">
        <v>13</v>
      </c>
      <c r="AL6" t="s">
        <v>19</v>
      </c>
      <c r="AN6" t="s">
        <v>20</v>
      </c>
      <c r="AO6" t="s">
        <v>13</v>
      </c>
      <c r="AP6" t="s">
        <v>21</v>
      </c>
      <c r="AQ6" t="s">
        <v>13</v>
      </c>
      <c r="AR6" t="s">
        <v>22</v>
      </c>
      <c r="AS6" t="s">
        <v>13</v>
      </c>
      <c r="AT6" t="s">
        <v>23</v>
      </c>
      <c r="AU6" t="s">
        <v>13</v>
      </c>
      <c r="AV6" t="s">
        <v>24</v>
      </c>
      <c r="AW6" t="s">
        <v>13</v>
      </c>
      <c r="AX6" t="s">
        <v>26</v>
      </c>
      <c r="AY6" t="s">
        <v>13</v>
      </c>
      <c r="AZ6" t="s">
        <v>25</v>
      </c>
      <c r="BA6" t="s">
        <v>13</v>
      </c>
      <c r="BB6" t="s">
        <v>27</v>
      </c>
      <c r="BC6" t="s">
        <v>13</v>
      </c>
      <c r="BD6" t="s">
        <v>28</v>
      </c>
      <c r="BE6" t="s">
        <v>13</v>
      </c>
      <c r="BG6" s="4" t="s">
        <v>31</v>
      </c>
      <c r="BH6" s="4" t="b">
        <v>1</v>
      </c>
      <c r="BN6" s="1"/>
      <c r="BP6" t="s">
        <v>12</v>
      </c>
      <c r="BQ6" t="s">
        <v>14</v>
      </c>
      <c r="BR6" t="s">
        <v>13</v>
      </c>
      <c r="BS6" t="s">
        <v>15</v>
      </c>
      <c r="BT6" t="s">
        <v>13</v>
      </c>
      <c r="BU6" t="s">
        <v>16</v>
      </c>
      <c r="BV6" t="s">
        <v>13</v>
      </c>
      <c r="BW6" t="s">
        <v>17</v>
      </c>
      <c r="BX6" t="s">
        <v>13</v>
      </c>
      <c r="BY6" t="s">
        <v>18</v>
      </c>
      <c r="BZ6" t="s">
        <v>13</v>
      </c>
      <c r="CA6" t="s">
        <v>19</v>
      </c>
      <c r="CB6" t="s">
        <v>13</v>
      </c>
      <c r="CC6" t="s">
        <v>20</v>
      </c>
      <c r="CD6" t="s">
        <v>13</v>
      </c>
      <c r="CE6" t="s">
        <v>21</v>
      </c>
      <c r="CF6" t="s">
        <v>13</v>
      </c>
      <c r="CG6" t="s">
        <v>22</v>
      </c>
      <c r="CH6" t="s">
        <v>13</v>
      </c>
      <c r="CI6" t="s">
        <v>23</v>
      </c>
      <c r="CJ6" t="s">
        <v>13</v>
      </c>
      <c r="CK6" t="s">
        <v>24</v>
      </c>
      <c r="CL6" t="s">
        <v>13</v>
      </c>
      <c r="CM6" t="s">
        <v>26</v>
      </c>
      <c r="CN6" t="s">
        <v>13</v>
      </c>
      <c r="CO6" t="s">
        <v>25</v>
      </c>
      <c r="CP6" t="s">
        <v>13</v>
      </c>
      <c r="CQ6" t="s">
        <v>27</v>
      </c>
      <c r="CR6" t="s">
        <v>13</v>
      </c>
      <c r="CS6" t="s">
        <v>28</v>
      </c>
      <c r="CT6" t="s">
        <v>13</v>
      </c>
      <c r="CV6" s="4" t="s">
        <v>31</v>
      </c>
      <c r="CW6" t="b">
        <v>1</v>
      </c>
    </row>
    <row r="7" spans="1:102" x14ac:dyDescent="0.25">
      <c r="A7">
        <f t="shared" ref="A7:A44" si="4">$A$2*M7+$B$2</f>
        <v>-58.275291439999997</v>
      </c>
      <c r="B7">
        <f t="shared" ref="B7:B44" si="5">ABS(A7+X7)</f>
        <v>4.7085600000116301E-3</v>
      </c>
      <c r="C7">
        <f t="shared" ref="C7:C44" si="6">B7/ABS(A7)</f>
        <v>8.0798566316215583E-5</v>
      </c>
      <c r="F7" s="13">
        <f t="shared" si="0"/>
        <v>-1.3726835964311152E-3</v>
      </c>
      <c r="G7" s="13">
        <f t="shared" si="1"/>
        <v>3.7748798901851705E-3</v>
      </c>
      <c r="H7" s="13">
        <f t="shared" si="2"/>
        <v>-3.0885380919699174E-3</v>
      </c>
      <c r="I7" s="13">
        <f t="shared" si="3"/>
        <v>3.4317089910756543E-4</v>
      </c>
      <c r="J7" s="13">
        <f t="shared" ref="J7:J44" si="7">(ABS(R7)-ABS(X7))/ABS(X7)</f>
        <v>3.4317089910756543E-4</v>
      </c>
      <c r="L7">
        <v>6.6E-3</v>
      </c>
      <c r="M7">
        <f>M6+1</f>
        <v>-18.006499999999999</v>
      </c>
      <c r="N7">
        <v>58.2</v>
      </c>
      <c r="O7">
        <v>58.5</v>
      </c>
      <c r="P7">
        <v>58.1</v>
      </c>
      <c r="Q7">
        <v>58.3</v>
      </c>
      <c r="R7">
        <v>58.3</v>
      </c>
      <c r="X7" s="5">
        <f t="shared" ref="X7:X44" si="8">AVERAGE(N7:R7)</f>
        <v>58.280000000000008</v>
      </c>
      <c r="Y7">
        <f t="shared" ref="Y7:Y24" si="9">MAX(ABS(N7-X7),ABS(O7-X7),ABS(P7-X7),ABS(Q7-X7),ABS(R7-X7),0.1)</f>
        <v>0.21999999999999176</v>
      </c>
      <c r="Z7" s="1"/>
      <c r="AA7">
        <v>1</v>
      </c>
      <c r="AB7" s="6">
        <v>-141</v>
      </c>
      <c r="AD7" s="8">
        <v>-4.0231690000000002</v>
      </c>
      <c r="AF7" s="9">
        <v>9.9999999999999995E-7</v>
      </c>
      <c r="AH7" s="8">
        <v>2.9549300000000001E-2</v>
      </c>
      <c r="AJ7" s="7">
        <v>2.95499E-2</v>
      </c>
      <c r="AL7" s="7">
        <v>2.9548899999999999E-2</v>
      </c>
      <c r="AN7" s="8">
        <v>3.3466400000000001E-7</v>
      </c>
      <c r="AP7" s="8">
        <v>29549.3</v>
      </c>
      <c r="AR7" s="5">
        <v>0.01</v>
      </c>
      <c r="BG7" s="4" t="s">
        <v>32</v>
      </c>
      <c r="BH7" s="4" t="b">
        <v>0</v>
      </c>
      <c r="BJ7" t="s">
        <v>122</v>
      </c>
      <c r="BK7" t="s">
        <v>123</v>
      </c>
      <c r="BL7" t="s">
        <v>120</v>
      </c>
      <c r="BN7" s="1"/>
      <c r="BP7">
        <v>1</v>
      </c>
      <c r="BQ7">
        <v>-141</v>
      </c>
      <c r="BS7" s="8">
        <v>-4.0231690000000002</v>
      </c>
      <c r="BU7" s="2">
        <v>9.9999999999999995E-7</v>
      </c>
      <c r="BW7" s="8">
        <v>1.7564690000000001E-2</v>
      </c>
      <c r="BY7" s="8">
        <v>1.7565190000000001E-2</v>
      </c>
      <c r="CA7" s="8">
        <v>1.756446E-2</v>
      </c>
      <c r="CC7" s="8">
        <v>2.7124900000000002E-7</v>
      </c>
      <c r="CE7" s="8">
        <v>17564.689999999999</v>
      </c>
      <c r="CG7" s="5">
        <v>0.01</v>
      </c>
      <c r="CV7" s="4" t="s">
        <v>32</v>
      </c>
      <c r="CW7" t="b">
        <v>0</v>
      </c>
    </row>
    <row r="8" spans="1:102" x14ac:dyDescent="0.25">
      <c r="A8">
        <f t="shared" si="4"/>
        <v>-55.133531439999999</v>
      </c>
      <c r="B8">
        <f t="shared" si="5"/>
        <v>1.3531439999994177E-2</v>
      </c>
      <c r="C8">
        <f t="shared" si="6"/>
        <v>2.4543031521062636E-4</v>
      </c>
      <c r="F8" s="13">
        <f t="shared" si="0"/>
        <v>-3.6284470246740068E-4</v>
      </c>
      <c r="G8" s="13">
        <f t="shared" si="1"/>
        <v>3.2656023222059614E-3</v>
      </c>
      <c r="H8" s="13">
        <f t="shared" si="2"/>
        <v>-3.9912917271408919E-3</v>
      </c>
      <c r="I8" s="13">
        <f t="shared" si="3"/>
        <v>1.4513788098693449E-3</v>
      </c>
      <c r="J8" s="13">
        <f t="shared" si="7"/>
        <v>-3.6284470246740068E-4</v>
      </c>
      <c r="L8">
        <v>6.6E-3</v>
      </c>
      <c r="M8">
        <f t="shared" ref="M8:M44" si="10">M7+1</f>
        <v>-17.006499999999999</v>
      </c>
      <c r="N8">
        <v>55.1</v>
      </c>
      <c r="O8">
        <v>55.3</v>
      </c>
      <c r="P8">
        <v>54.9</v>
      </c>
      <c r="Q8">
        <v>55.2</v>
      </c>
      <c r="R8">
        <v>55.1</v>
      </c>
      <c r="X8" s="5">
        <f t="shared" si="8"/>
        <v>55.120000000000005</v>
      </c>
      <c r="Y8">
        <f t="shared" si="9"/>
        <v>0.22000000000000597</v>
      </c>
      <c r="Z8" s="1"/>
      <c r="AA8">
        <v>2</v>
      </c>
      <c r="AB8" s="6">
        <v>-121</v>
      </c>
      <c r="AD8" s="8">
        <v>-3.4525070000000002</v>
      </c>
      <c r="AF8" s="9">
        <v>9.9999999999999995E-7</v>
      </c>
      <c r="AH8" s="8">
        <v>2.961548E-2</v>
      </c>
      <c r="AJ8" s="7">
        <v>2.9616E-2</v>
      </c>
      <c r="AL8" s="7">
        <v>2.9614700000000001E-2</v>
      </c>
      <c r="AN8" s="8">
        <v>4.7916589999999997E-7</v>
      </c>
      <c r="AP8" s="8">
        <v>29615.48</v>
      </c>
      <c r="AR8" s="5">
        <v>0.23</v>
      </c>
      <c r="AT8" s="8">
        <v>3.3494999999999999</v>
      </c>
      <c r="AV8" s="8">
        <v>3.3494999999999999E-6</v>
      </c>
      <c r="AX8" s="8">
        <v>-0.32451190000000002</v>
      </c>
      <c r="AZ8" s="3">
        <v>3.3090000000000002</v>
      </c>
      <c r="BB8" s="3">
        <v>3.309E-6</v>
      </c>
      <c r="BD8" s="8">
        <v>1.1473540000000001E-2</v>
      </c>
      <c r="BG8" s="4" t="s">
        <v>33</v>
      </c>
      <c r="BH8" s="4" t="b">
        <v>0</v>
      </c>
      <c r="BJ8" s="8">
        <f>AB7*$BG$2+$BH$2</f>
        <v>29543.09964</v>
      </c>
      <c r="BK8" s="8">
        <f>AP7-BJ8</f>
        <v>6.2003599999989092</v>
      </c>
      <c r="BL8" s="13">
        <f>BK8/BJ8</f>
        <v>2.0987506644712075E-4</v>
      </c>
      <c r="BN8" s="1"/>
      <c r="BP8">
        <v>2</v>
      </c>
      <c r="BQ8">
        <v>-121</v>
      </c>
      <c r="BS8" s="8">
        <v>-3.4525070000000002</v>
      </c>
      <c r="BU8" s="2">
        <v>9.9999999999999995E-7</v>
      </c>
      <c r="BW8" s="8">
        <v>1.7572129999999998E-2</v>
      </c>
      <c r="BY8" s="8">
        <v>1.757334E-2</v>
      </c>
      <c r="CA8" s="8">
        <v>1.7571059999999999E-2</v>
      </c>
      <c r="CC8" s="8">
        <v>8.3031559999999996E-7</v>
      </c>
      <c r="CE8" s="8">
        <v>17572.13</v>
      </c>
      <c r="CG8" s="5">
        <v>0.06</v>
      </c>
      <c r="CI8" s="8">
        <v>0.41394999999999998</v>
      </c>
      <c r="CK8" s="8">
        <v>4.1395000000000002E-7</v>
      </c>
      <c r="CM8" s="8">
        <v>1.059227E-3</v>
      </c>
      <c r="CO8" s="12">
        <v>0.37209999999999999</v>
      </c>
      <c r="CQ8" s="3">
        <v>3.721E-7</v>
      </c>
      <c r="CS8" s="8">
        <v>2.5953410000000001E-3</v>
      </c>
      <c r="CV8" s="4" t="s">
        <v>33</v>
      </c>
      <c r="CW8" t="b">
        <v>0</v>
      </c>
    </row>
    <row r="9" spans="1:102" x14ac:dyDescent="0.25">
      <c r="A9">
        <f t="shared" si="4"/>
        <v>-51.991771440000001</v>
      </c>
      <c r="B9">
        <f t="shared" si="5"/>
        <v>6.8228560000001437E-2</v>
      </c>
      <c r="C9">
        <f t="shared" si="6"/>
        <v>1.3122953519431274E-3</v>
      </c>
      <c r="F9" s="13">
        <f t="shared" si="0"/>
        <v>-1.1525163273146805E-3</v>
      </c>
      <c r="G9" s="13">
        <f t="shared" si="1"/>
        <v>8.4517864003072936E-3</v>
      </c>
      <c r="H9" s="13">
        <f t="shared" si="2"/>
        <v>-4.9942374183635247E-3</v>
      </c>
      <c r="I9" s="13">
        <f t="shared" si="3"/>
        <v>-1.1525163273146805E-3</v>
      </c>
      <c r="J9" s="13">
        <f t="shared" si="7"/>
        <v>-1.1525163273146805E-3</v>
      </c>
      <c r="L9">
        <v>6.6E-3</v>
      </c>
      <c r="M9">
        <f t="shared" si="10"/>
        <v>-16.006499999999999</v>
      </c>
      <c r="N9">
        <v>52</v>
      </c>
      <c r="O9">
        <v>52.5</v>
      </c>
      <c r="P9">
        <v>51.8</v>
      </c>
      <c r="Q9">
        <v>52</v>
      </c>
      <c r="R9">
        <v>52</v>
      </c>
      <c r="X9" s="5">
        <f t="shared" si="8"/>
        <v>52.06</v>
      </c>
      <c r="Y9">
        <f t="shared" si="9"/>
        <v>0.43999999999999773</v>
      </c>
      <c r="Z9" s="1"/>
      <c r="AA9">
        <v>3</v>
      </c>
      <c r="AB9" s="6">
        <v>-101</v>
      </c>
      <c r="AD9" s="8">
        <v>-2.8818440000000001</v>
      </c>
      <c r="AF9" s="9">
        <v>9.9999999999999995E-7</v>
      </c>
      <c r="AH9" s="8">
        <v>2.9683279999999999E-2</v>
      </c>
      <c r="AJ9" s="7">
        <v>2.9683999999999999E-2</v>
      </c>
      <c r="AL9" s="7">
        <v>2.9682699999999999E-2</v>
      </c>
      <c r="AN9" s="8">
        <v>4.4000000000000002E-7</v>
      </c>
      <c r="AP9" s="8">
        <v>29683.279999999999</v>
      </c>
      <c r="AR9" s="5">
        <v>0.46</v>
      </c>
      <c r="AT9" s="8">
        <v>3.4039999999999999</v>
      </c>
      <c r="AV9" s="8">
        <v>3.4039999999999999E-6</v>
      </c>
      <c r="AX9" s="8">
        <v>1.133529E-2</v>
      </c>
      <c r="AZ9" s="3">
        <v>3.39</v>
      </c>
      <c r="BB9" s="3">
        <v>3.3900000000000002E-6</v>
      </c>
      <c r="BD9" s="8">
        <v>1.156831E-2</v>
      </c>
      <c r="BG9" s="4" t="s">
        <v>34</v>
      </c>
      <c r="BH9" s="4" t="s">
        <v>35</v>
      </c>
      <c r="BJ9" s="8">
        <f t="shared" ref="BJ9:BJ72" si="11">AB8*$BG$2+$BH$2</f>
        <v>29612.418839999998</v>
      </c>
      <c r="BK9" s="8">
        <f t="shared" ref="BK9:BK72" si="12">AP8-BJ9</f>
        <v>3.0611600000011094</v>
      </c>
      <c r="BL9" s="13">
        <f t="shared" ref="BL9:BL72" si="13">BK9/BJ9</f>
        <v>1.0337419636474078E-4</v>
      </c>
      <c r="BN9" s="1"/>
      <c r="BP9">
        <v>3</v>
      </c>
      <c r="BQ9">
        <v>-101</v>
      </c>
      <c r="BS9" s="8">
        <v>-2.8818440000000001</v>
      </c>
      <c r="BU9" s="2">
        <v>9.9999999999999995E-7</v>
      </c>
      <c r="BW9" s="8">
        <v>1.758125E-2</v>
      </c>
      <c r="BY9" s="8">
        <v>1.758142E-2</v>
      </c>
      <c r="CA9" s="8">
        <v>1.758096E-2</v>
      </c>
      <c r="CC9" s="8">
        <v>1.734359E-7</v>
      </c>
      <c r="CE9" s="8">
        <v>17581.25</v>
      </c>
      <c r="CG9" s="5">
        <v>0.11</v>
      </c>
      <c r="CI9" s="8">
        <v>0.53995000000000004</v>
      </c>
      <c r="CK9" s="8">
        <v>5.3995000000000001E-7</v>
      </c>
      <c r="CM9" s="8">
        <v>2.3567169999999999E-3</v>
      </c>
      <c r="CO9" s="12">
        <v>0.45579999999999998</v>
      </c>
      <c r="CQ9" s="3">
        <v>4.5579999999999999E-7</v>
      </c>
      <c r="CS9" s="8">
        <v>3.5536470000000001E-3</v>
      </c>
      <c r="CV9" s="4" t="s">
        <v>34</v>
      </c>
      <c r="CW9" t="s">
        <v>35</v>
      </c>
    </row>
    <row r="10" spans="1:102" x14ac:dyDescent="0.25">
      <c r="A10">
        <f t="shared" si="4"/>
        <v>-48.850011439999996</v>
      </c>
      <c r="B10">
        <f t="shared" si="5"/>
        <v>1.0011439999992433E-2</v>
      </c>
      <c r="C10">
        <f t="shared" si="6"/>
        <v>2.0494242897545642E-4</v>
      </c>
      <c r="F10" s="13">
        <f t="shared" si="0"/>
        <v>-8.1900081900094699E-4</v>
      </c>
      <c r="G10" s="13">
        <f t="shared" si="1"/>
        <v>3.276003276003206E-3</v>
      </c>
      <c r="H10" s="13">
        <f t="shared" si="2"/>
        <v>-2.8665028665028781E-3</v>
      </c>
      <c r="I10" s="13">
        <f t="shared" si="3"/>
        <v>-8.1900081900094699E-4</v>
      </c>
      <c r="J10" s="13">
        <f t="shared" si="7"/>
        <v>1.2285012285011296E-3</v>
      </c>
      <c r="L10">
        <v>6.6E-3</v>
      </c>
      <c r="M10">
        <f t="shared" si="10"/>
        <v>-15.006499999999999</v>
      </c>
      <c r="N10">
        <v>48.8</v>
      </c>
      <c r="O10">
        <v>49</v>
      </c>
      <c r="P10">
        <v>48.7</v>
      </c>
      <c r="Q10">
        <v>48.8</v>
      </c>
      <c r="R10">
        <v>48.9</v>
      </c>
      <c r="X10" s="5">
        <f t="shared" si="8"/>
        <v>48.84</v>
      </c>
      <c r="Y10">
        <f t="shared" si="9"/>
        <v>0.15999999999999659</v>
      </c>
      <c r="Z10" s="1"/>
      <c r="AA10">
        <v>4</v>
      </c>
      <c r="AB10" s="6">
        <v>-81</v>
      </c>
      <c r="AD10" s="8">
        <v>-2.3111820000000001</v>
      </c>
      <c r="AF10" s="9">
        <v>9.9999999999999995E-7</v>
      </c>
      <c r="AH10" s="8">
        <v>2.9751639999999999E-2</v>
      </c>
      <c r="AJ10" s="7">
        <v>2.9752199999999999E-2</v>
      </c>
      <c r="AL10" s="7">
        <v>2.9751199999999998E-2</v>
      </c>
      <c r="AN10" s="8">
        <v>3.7202150000000001E-7</v>
      </c>
      <c r="AP10" s="8">
        <v>29751.64</v>
      </c>
      <c r="AR10" s="5">
        <v>0.7</v>
      </c>
      <c r="AT10" s="8">
        <v>3.4155000000000002</v>
      </c>
      <c r="AV10" s="8">
        <v>3.4155000000000002E-6</v>
      </c>
      <c r="AX10" s="8">
        <v>1.1519730000000001E-2</v>
      </c>
      <c r="AZ10" s="3">
        <v>3.4180000000000001</v>
      </c>
      <c r="BB10" s="3">
        <v>3.4180000000000001E-6</v>
      </c>
      <c r="BD10" s="8">
        <v>1.155139E-2</v>
      </c>
      <c r="BG10" t="s">
        <v>36</v>
      </c>
      <c r="BH10" t="s">
        <v>37</v>
      </c>
      <c r="BJ10" s="8">
        <f t="shared" si="11"/>
        <v>29681.73804</v>
      </c>
      <c r="BK10" s="8">
        <f t="shared" si="12"/>
        <v>1.5419599999986531</v>
      </c>
      <c r="BL10" s="13">
        <f t="shared" si="13"/>
        <v>5.194978804545278E-5</v>
      </c>
      <c r="BN10" s="1"/>
      <c r="BP10">
        <v>4</v>
      </c>
      <c r="BQ10">
        <v>-81</v>
      </c>
      <c r="BS10" s="8">
        <v>-2.3111820000000001</v>
      </c>
      <c r="BU10" s="2">
        <v>9.9999999999999995E-7</v>
      </c>
      <c r="BW10" s="8">
        <v>1.7593729999999998E-2</v>
      </c>
      <c r="BY10" s="8">
        <v>1.7595420000000001E-2</v>
      </c>
      <c r="CA10" s="8">
        <v>1.7590919999999999E-2</v>
      </c>
      <c r="CC10" s="8">
        <v>1.6464560000000001E-6</v>
      </c>
      <c r="CE10" s="8">
        <v>17593.73</v>
      </c>
      <c r="CG10" s="5">
        <v>0.18</v>
      </c>
      <c r="CI10" s="8">
        <v>0.73719999999999997</v>
      </c>
      <c r="CK10" s="8">
        <v>7.3720000000000001E-7</v>
      </c>
      <c r="CM10" s="8">
        <v>3.074065E-3</v>
      </c>
      <c r="CO10" s="12">
        <v>0.62409999999999999</v>
      </c>
      <c r="CQ10" s="3">
        <v>6.2409999999999998E-7</v>
      </c>
      <c r="CS10" s="8">
        <v>4.8416379999999997E-3</v>
      </c>
      <c r="CV10" t="s">
        <v>36</v>
      </c>
      <c r="CW10" t="s">
        <v>37</v>
      </c>
    </row>
    <row r="11" spans="1:102" x14ac:dyDescent="0.25">
      <c r="A11">
        <f t="shared" si="4"/>
        <v>-45.708251439999998</v>
      </c>
      <c r="B11">
        <f t="shared" si="5"/>
        <v>2.8251440000005346E-2</v>
      </c>
      <c r="C11">
        <f t="shared" si="6"/>
        <v>6.1808183664803409E-4</v>
      </c>
      <c r="F11" s="13">
        <f t="shared" si="0"/>
        <v>4.378283712786829E-4</v>
      </c>
      <c r="G11" s="13">
        <f t="shared" si="1"/>
        <v>2.6269702276708528E-3</v>
      </c>
      <c r="H11" s="13">
        <f t="shared" si="2"/>
        <v>-3.9404553415059683E-3</v>
      </c>
      <c r="I11" s="13">
        <f t="shared" si="3"/>
        <v>4.378283712786829E-4</v>
      </c>
      <c r="J11" s="13">
        <f t="shared" si="7"/>
        <v>4.378283712786829E-4</v>
      </c>
      <c r="L11">
        <v>6.6E-3</v>
      </c>
      <c r="M11">
        <f t="shared" si="10"/>
        <v>-14.006499999999999</v>
      </c>
      <c r="N11">
        <v>45.7</v>
      </c>
      <c r="O11">
        <v>45.8</v>
      </c>
      <c r="P11">
        <v>45.5</v>
      </c>
      <c r="Q11">
        <v>45.7</v>
      </c>
      <c r="R11">
        <v>45.7</v>
      </c>
      <c r="X11" s="5">
        <f t="shared" si="8"/>
        <v>45.679999999999993</v>
      </c>
      <c r="Y11">
        <f t="shared" si="9"/>
        <v>0.17999999999999261</v>
      </c>
      <c r="Z11" s="1"/>
      <c r="AA11">
        <v>5</v>
      </c>
      <c r="AB11" s="6">
        <v>-61</v>
      </c>
      <c r="AD11" s="8">
        <v>-1.7405200000000001</v>
      </c>
      <c r="AF11" s="9">
        <v>9.9999999999999995E-7</v>
      </c>
      <c r="AH11" s="8">
        <v>2.98199E-2</v>
      </c>
      <c r="AJ11" s="7">
        <v>2.9820699999999999E-2</v>
      </c>
      <c r="AL11" s="7">
        <v>2.9819200000000001E-2</v>
      </c>
      <c r="AN11" s="8">
        <v>5.4037020000000005E-7</v>
      </c>
      <c r="AP11" s="8">
        <v>29819.9</v>
      </c>
      <c r="AR11" s="5">
        <v>0.93</v>
      </c>
      <c r="AT11" s="8">
        <v>3.4375</v>
      </c>
      <c r="AV11" s="8">
        <v>3.4375000000000001E-6</v>
      </c>
      <c r="AX11" s="8">
        <v>1.155865E-2</v>
      </c>
      <c r="AZ11" s="3">
        <v>3.4129999999999998</v>
      </c>
      <c r="BB11" s="3">
        <v>3.4130000000000002E-6</v>
      </c>
      <c r="BD11" s="8">
        <v>1.171723E-2</v>
      </c>
      <c r="BG11" t="s">
        <v>51</v>
      </c>
      <c r="BH11" s="6">
        <v>10</v>
      </c>
      <c r="BJ11" s="8">
        <f t="shared" si="11"/>
        <v>29751.057239999998</v>
      </c>
      <c r="BK11" s="8">
        <f t="shared" si="12"/>
        <v>0.58276000000114436</v>
      </c>
      <c r="BL11" s="13">
        <f t="shared" si="13"/>
        <v>1.9587875324902046E-5</v>
      </c>
      <c r="BN11" s="1"/>
      <c r="BP11" s="26">
        <v>5</v>
      </c>
      <c r="BQ11" s="26">
        <v>-61</v>
      </c>
      <c r="BR11" s="26"/>
      <c r="BS11" s="27">
        <v>-1.7405200000000001</v>
      </c>
      <c r="BT11" s="26"/>
      <c r="BU11" s="28">
        <v>9.9999999999999995E-7</v>
      </c>
      <c r="BV11" s="26"/>
      <c r="BW11" s="27">
        <v>1.761074E-2</v>
      </c>
      <c r="BX11" s="26"/>
      <c r="BY11" s="27">
        <v>1.7611180000000001E-2</v>
      </c>
      <c r="BZ11" s="26"/>
      <c r="CA11" s="27">
        <v>1.7610549999999999E-2</v>
      </c>
      <c r="CB11" s="26"/>
      <c r="CC11" s="27">
        <v>2.261327E-7</v>
      </c>
      <c r="CD11" s="26"/>
      <c r="CE11" s="27">
        <v>17610.740000000002</v>
      </c>
      <c r="CF11" s="26"/>
      <c r="CG11" s="30">
        <v>0.28000000000000003</v>
      </c>
      <c r="CH11" s="26"/>
      <c r="CI11" s="27">
        <v>1.1475</v>
      </c>
      <c r="CJ11" s="26"/>
      <c r="CK11" s="27">
        <v>1.1475E-6</v>
      </c>
      <c r="CL11" s="26"/>
      <c r="CM11" s="27">
        <v>4.1970560000000002E-3</v>
      </c>
      <c r="CN11" s="26"/>
      <c r="CO11" s="31">
        <v>0.85029999999999994</v>
      </c>
      <c r="CQ11" s="3">
        <v>8.5030000000000004E-7</v>
      </c>
      <c r="CS11" s="8">
        <v>8.2261720000000003E-3</v>
      </c>
      <c r="CV11" t="s">
        <v>51</v>
      </c>
      <c r="CW11">
        <v>10</v>
      </c>
    </row>
    <row r="12" spans="1:102" x14ac:dyDescent="0.25">
      <c r="A12">
        <f t="shared" si="4"/>
        <v>-42.56649144</v>
      </c>
      <c r="B12">
        <f t="shared" si="5"/>
        <v>6.4914400000049E-3</v>
      </c>
      <c r="C12">
        <f t="shared" si="6"/>
        <v>1.525011759344782E-4</v>
      </c>
      <c r="F12" s="13">
        <f t="shared" si="0"/>
        <v>-1.4097744360901123E-3</v>
      </c>
      <c r="G12" s="13">
        <f t="shared" si="1"/>
        <v>3.289473684210707E-3</v>
      </c>
      <c r="H12" s="13">
        <f t="shared" si="2"/>
        <v>-3.7593984962405219E-3</v>
      </c>
      <c r="I12" s="13">
        <f t="shared" si="3"/>
        <v>9.3984962406029745E-4</v>
      </c>
      <c r="J12" s="13">
        <f t="shared" si="7"/>
        <v>9.3984962406029745E-4</v>
      </c>
      <c r="L12">
        <v>6.6E-3</v>
      </c>
      <c r="M12">
        <f t="shared" si="10"/>
        <v>-13.006499999999999</v>
      </c>
      <c r="N12">
        <v>42.5</v>
      </c>
      <c r="O12">
        <v>42.7</v>
      </c>
      <c r="P12">
        <v>42.4</v>
      </c>
      <c r="Q12">
        <v>42.6</v>
      </c>
      <c r="R12">
        <v>42.6</v>
      </c>
      <c r="X12" s="5">
        <f t="shared" si="8"/>
        <v>42.559999999999995</v>
      </c>
      <c r="Y12">
        <f t="shared" si="9"/>
        <v>0.15999999999999659</v>
      </c>
      <c r="Z12" s="1"/>
      <c r="AA12">
        <v>6</v>
      </c>
      <c r="AB12" s="6">
        <v>-41</v>
      </c>
      <c r="AD12" s="8">
        <v>-1.1698580000000001</v>
      </c>
      <c r="AF12" s="9">
        <v>9.9999999999999995E-7</v>
      </c>
      <c r="AH12" s="8">
        <v>2.9889140000000002E-2</v>
      </c>
      <c r="AJ12" s="7">
        <v>2.98894E-2</v>
      </c>
      <c r="AL12" s="7">
        <v>2.9888899999999999E-2</v>
      </c>
      <c r="AN12" s="8">
        <v>1.854724E-7</v>
      </c>
      <c r="AP12" s="8">
        <v>29889.14</v>
      </c>
      <c r="AR12" s="5">
        <v>1.1599999999999999</v>
      </c>
      <c r="AT12" s="8">
        <v>3.402952</v>
      </c>
      <c r="AV12" s="8">
        <v>3.4029519999999998E-6</v>
      </c>
      <c r="AX12" s="8">
        <v>0.2237122</v>
      </c>
      <c r="AZ12" s="3">
        <v>3.4620000000000002</v>
      </c>
      <c r="BB12" s="3">
        <v>3.4620000000000001E-6</v>
      </c>
      <c r="BD12" s="8">
        <v>1.1507389999999999E-2</v>
      </c>
      <c r="BG12" t="s">
        <v>38</v>
      </c>
      <c r="BH12">
        <v>5</v>
      </c>
      <c r="BJ12" s="8">
        <f t="shared" si="11"/>
        <v>29820.37644</v>
      </c>
      <c r="BK12" s="8">
        <f t="shared" si="12"/>
        <v>-0.47643999999854714</v>
      </c>
      <c r="BL12" s="13">
        <f t="shared" si="13"/>
        <v>-1.5976994822891214E-5</v>
      </c>
      <c r="BN12" s="1"/>
      <c r="BP12">
        <v>6</v>
      </c>
      <c r="BQ12">
        <v>-41</v>
      </c>
      <c r="BS12" s="8">
        <v>-1.1698580000000001</v>
      </c>
      <c r="BU12" s="2">
        <v>9.9999999999999995E-7</v>
      </c>
      <c r="BW12" s="8">
        <v>1.763963E-2</v>
      </c>
      <c r="BY12" s="8">
        <v>1.7640340000000001E-2</v>
      </c>
      <c r="CA12" s="8">
        <v>1.7639120000000001E-2</v>
      </c>
      <c r="CC12" s="8">
        <v>4.8238570000000004E-7</v>
      </c>
      <c r="CE12" s="8">
        <v>17639.63</v>
      </c>
      <c r="CG12" s="5">
        <v>0.44</v>
      </c>
      <c r="CI12" s="8">
        <v>2.6211760000000002</v>
      </c>
      <c r="CK12" s="8">
        <v>2.6211760000000002E-6</v>
      </c>
      <c r="CM12" s="8">
        <v>0.1568976</v>
      </c>
      <c r="CO12" s="12">
        <v>1.4447000000000001</v>
      </c>
      <c r="CQ12" s="3">
        <v>1.4446999999999999E-6</v>
      </c>
      <c r="CS12" s="8">
        <v>1.5260009999999999E-2</v>
      </c>
      <c r="CV12" t="s">
        <v>38</v>
      </c>
      <c r="CW12">
        <v>5</v>
      </c>
    </row>
    <row r="13" spans="1:102" x14ac:dyDescent="0.25">
      <c r="A13">
        <f t="shared" si="4"/>
        <v>-39.424731439999995</v>
      </c>
      <c r="B13">
        <f t="shared" si="5"/>
        <v>4.7314400000004753E-3</v>
      </c>
      <c r="C13">
        <f t="shared" si="6"/>
        <v>1.2001197794336772E-4</v>
      </c>
      <c r="F13" s="13">
        <f t="shared" si="0"/>
        <v>-1.7757483510906441E-3</v>
      </c>
      <c r="G13" s="13">
        <f t="shared" si="1"/>
        <v>2.0294266869610709E-3</v>
      </c>
      <c r="H13" s="13">
        <f t="shared" si="2"/>
        <v>-3.044140030441336E-3</v>
      </c>
      <c r="I13" s="13">
        <f t="shared" si="3"/>
        <v>2.0294266869610709E-3</v>
      </c>
      <c r="J13" s="13">
        <f t="shared" si="7"/>
        <v>7.6103500761055928E-4</v>
      </c>
      <c r="L13">
        <v>6.6E-3</v>
      </c>
      <c r="M13">
        <f t="shared" si="10"/>
        <v>-12.006499999999999</v>
      </c>
      <c r="N13">
        <v>39.35</v>
      </c>
      <c r="O13">
        <v>39.5</v>
      </c>
      <c r="P13">
        <v>39.299999999999997</v>
      </c>
      <c r="Q13">
        <v>39.5</v>
      </c>
      <c r="R13">
        <v>39.450000000000003</v>
      </c>
      <c r="X13" s="5">
        <f t="shared" si="8"/>
        <v>39.419999999999995</v>
      </c>
      <c r="Y13">
        <f t="shared" si="9"/>
        <v>0.11999999999999744</v>
      </c>
      <c r="Z13" s="1"/>
      <c r="AA13">
        <v>7</v>
      </c>
      <c r="AB13" s="6">
        <v>-40</v>
      </c>
      <c r="AD13" s="8">
        <v>-1.1413249999999999</v>
      </c>
      <c r="AF13" s="9">
        <v>9.9999999999999995E-7</v>
      </c>
      <c r="AH13" s="8">
        <v>2.9892539999999999E-2</v>
      </c>
      <c r="AJ13" s="7">
        <v>2.9893200000000002E-2</v>
      </c>
      <c r="AL13" s="7">
        <v>2.9891500000000001E-2</v>
      </c>
      <c r="AN13" s="8">
        <v>5.6780279999999998E-7</v>
      </c>
      <c r="AP13" s="8">
        <v>29892.54</v>
      </c>
      <c r="AR13" s="5">
        <v>1.17</v>
      </c>
      <c r="AT13" s="8">
        <v>3.41</v>
      </c>
      <c r="AV13" s="8">
        <v>3.41E-6</v>
      </c>
      <c r="AX13" s="8">
        <v>0.1581312</v>
      </c>
      <c r="AZ13" s="3">
        <v>3.4</v>
      </c>
      <c r="BB13" s="3">
        <v>3.4000000000000001E-6</v>
      </c>
      <c r="BD13" s="8">
        <v>1.160892E-2</v>
      </c>
      <c r="BG13" t="s">
        <v>50</v>
      </c>
      <c r="BH13">
        <v>1000</v>
      </c>
      <c r="BJ13" s="8">
        <f t="shared" si="11"/>
        <v>29889.695639999998</v>
      </c>
      <c r="BK13" s="8">
        <f t="shared" si="12"/>
        <v>-0.55563999999867519</v>
      </c>
      <c r="BL13" s="13">
        <f t="shared" si="13"/>
        <v>-1.8589684106889594E-5</v>
      </c>
      <c r="BN13" s="1"/>
      <c r="BP13">
        <v>7</v>
      </c>
      <c r="BQ13">
        <v>-40</v>
      </c>
      <c r="BS13" s="8">
        <v>-1.1413249999999999</v>
      </c>
      <c r="BU13" s="2">
        <v>9.9999999999999995E-7</v>
      </c>
      <c r="BW13" s="8">
        <v>1.7642310000000001E-2</v>
      </c>
      <c r="BY13" s="8">
        <v>1.7643639999999999E-2</v>
      </c>
      <c r="CA13" s="8">
        <v>1.7640960000000001E-2</v>
      </c>
      <c r="CC13" s="8">
        <v>8.5851970000000001E-7</v>
      </c>
      <c r="CE13" s="8">
        <v>17642.310000000001</v>
      </c>
      <c r="CG13" s="5">
        <v>0.46</v>
      </c>
      <c r="CI13" s="8">
        <v>2.1903329999999999</v>
      </c>
      <c r="CK13" s="8">
        <v>2.1903329999999999E-6</v>
      </c>
      <c r="CM13" s="8">
        <v>0.11221</v>
      </c>
      <c r="CO13" s="12">
        <v>2.68</v>
      </c>
      <c r="CQ13" s="3">
        <v>2.6800000000000002E-6</v>
      </c>
      <c r="CS13" s="8">
        <v>6.8954760000000002E-3</v>
      </c>
      <c r="CV13" t="s">
        <v>50</v>
      </c>
      <c r="CW13">
        <v>1000</v>
      </c>
    </row>
    <row r="14" spans="1:102" x14ac:dyDescent="0.25">
      <c r="A14">
        <f t="shared" si="4"/>
        <v>-36.282971439999997</v>
      </c>
      <c r="B14">
        <f t="shared" si="5"/>
        <v>3.7028560000010202E-2</v>
      </c>
      <c r="C14">
        <f t="shared" si="6"/>
        <v>1.0205492695448926E-3</v>
      </c>
      <c r="F14" s="13">
        <f t="shared" si="0"/>
        <v>-5.5066079295182347E-4</v>
      </c>
      <c r="G14" s="13">
        <f t="shared" si="1"/>
        <v>4.9559471365636723E-3</v>
      </c>
      <c r="H14" s="13">
        <f t="shared" si="2"/>
        <v>-3.3039647577093757E-3</v>
      </c>
      <c r="I14" s="13">
        <f t="shared" si="3"/>
        <v>-5.5066079295182347E-4</v>
      </c>
      <c r="J14" s="13">
        <f t="shared" si="7"/>
        <v>-5.5066079295182347E-4</v>
      </c>
      <c r="L14">
        <v>6.6E-3</v>
      </c>
      <c r="M14">
        <f t="shared" si="10"/>
        <v>-11.006499999999999</v>
      </c>
      <c r="N14">
        <v>36.299999999999997</v>
      </c>
      <c r="O14">
        <v>36.5</v>
      </c>
      <c r="P14">
        <v>36.200000000000003</v>
      </c>
      <c r="Q14">
        <v>36.299999999999997</v>
      </c>
      <c r="R14">
        <v>36.299999999999997</v>
      </c>
      <c r="X14" s="5">
        <f t="shared" si="8"/>
        <v>36.320000000000007</v>
      </c>
      <c r="Y14">
        <f t="shared" si="9"/>
        <v>0.17999999999999261</v>
      </c>
      <c r="Z14" s="1"/>
      <c r="AA14">
        <v>8</v>
      </c>
      <c r="AB14" s="6">
        <v>-38</v>
      </c>
      <c r="AD14" s="8">
        <v>-1.0842579999999999</v>
      </c>
      <c r="AF14" s="9">
        <v>9.9999999999999995E-7</v>
      </c>
      <c r="AH14" s="8">
        <v>2.98994E-2</v>
      </c>
      <c r="AJ14" s="7">
        <v>2.9899700000000001E-2</v>
      </c>
      <c r="AL14" s="7">
        <v>2.9898999999999998E-2</v>
      </c>
      <c r="AN14" s="8">
        <v>2.2803510000000001E-7</v>
      </c>
      <c r="AP14" s="8">
        <v>29899.4</v>
      </c>
      <c r="AR14" s="5">
        <v>1.2</v>
      </c>
      <c r="AT14" s="8">
        <v>3.4049999999999998</v>
      </c>
      <c r="AV14" s="8">
        <v>3.405E-6</v>
      </c>
      <c r="AX14" s="8">
        <v>8.680409E-3</v>
      </c>
      <c r="AZ14" s="3">
        <v>3.43</v>
      </c>
      <c r="BB14" s="3">
        <v>3.4300000000000002E-6</v>
      </c>
      <c r="BD14" s="8">
        <v>1.1439700000000001E-2</v>
      </c>
      <c r="BG14" t="s">
        <v>49</v>
      </c>
      <c r="BH14">
        <v>1E-3</v>
      </c>
      <c r="BJ14" s="8">
        <f t="shared" si="11"/>
        <v>29893.161599999999</v>
      </c>
      <c r="BK14" s="8">
        <f t="shared" si="12"/>
        <v>-0.62159999999857973</v>
      </c>
      <c r="BL14" s="13">
        <f t="shared" si="13"/>
        <v>-2.0794053446611006E-5</v>
      </c>
      <c r="BN14" s="1"/>
      <c r="BP14">
        <v>8</v>
      </c>
      <c r="BQ14">
        <v>-38</v>
      </c>
      <c r="BS14" s="8">
        <v>-1.0842579999999999</v>
      </c>
      <c r="BU14" s="2">
        <v>9.9999999999999995E-7</v>
      </c>
      <c r="BW14" s="8">
        <v>1.7644730000000001E-2</v>
      </c>
      <c r="BY14" s="8">
        <v>1.764543E-2</v>
      </c>
      <c r="CA14" s="8">
        <v>1.7644139999999999E-2</v>
      </c>
      <c r="CC14" s="8">
        <v>4.9033049999999998E-7</v>
      </c>
      <c r="CE14" s="8">
        <v>17644.73</v>
      </c>
      <c r="CG14" s="5">
        <v>0.47</v>
      </c>
      <c r="CI14" s="8">
        <v>1.7370000000000001</v>
      </c>
      <c r="CK14" s="8">
        <v>1.7370000000000001E-6</v>
      </c>
      <c r="CM14" s="8">
        <v>7.2617269999999999E-3</v>
      </c>
      <c r="CO14" s="12">
        <v>1.2110000000000001</v>
      </c>
      <c r="CQ14" s="3">
        <v>1.2109999999999999E-6</v>
      </c>
      <c r="CS14" s="8">
        <v>1.2885600000000001E-2</v>
      </c>
      <c r="CV14" t="s">
        <v>49</v>
      </c>
      <c r="CW14" s="11">
        <v>1E-3</v>
      </c>
    </row>
    <row r="15" spans="1:102" x14ac:dyDescent="0.25">
      <c r="A15">
        <f t="shared" si="4"/>
        <v>-33.141211439999999</v>
      </c>
      <c r="B15">
        <f t="shared" si="5"/>
        <v>3.8788559999993311E-2</v>
      </c>
      <c r="C15">
        <f t="shared" si="6"/>
        <v>1.1704025988976735E-3</v>
      </c>
      <c r="F15" s="13">
        <f t="shared" si="0"/>
        <v>6.0277275467179739E-4</v>
      </c>
      <c r="G15" s="13">
        <f t="shared" si="1"/>
        <v>3.6166365280290709E-3</v>
      </c>
      <c r="H15" s="13">
        <f t="shared" si="2"/>
        <v>-5.4249547920431785E-3</v>
      </c>
      <c r="I15" s="13">
        <f t="shared" si="3"/>
        <v>6.0277275467179739E-4</v>
      </c>
      <c r="J15" s="13">
        <f t="shared" si="7"/>
        <v>6.0277275467179739E-4</v>
      </c>
      <c r="L15">
        <v>6.6E-3</v>
      </c>
      <c r="M15">
        <f t="shared" si="10"/>
        <v>-10.006499999999999</v>
      </c>
      <c r="N15">
        <v>33.200000000000003</v>
      </c>
      <c r="O15">
        <v>33.299999999999997</v>
      </c>
      <c r="P15">
        <v>33</v>
      </c>
      <c r="Q15">
        <v>33.200000000000003</v>
      </c>
      <c r="R15">
        <v>33.200000000000003</v>
      </c>
      <c r="X15" s="5">
        <f t="shared" si="8"/>
        <v>33.179999999999993</v>
      </c>
      <c r="Y15">
        <f t="shared" si="9"/>
        <v>0.17999999999999261</v>
      </c>
      <c r="Z15" s="1"/>
      <c r="AA15">
        <v>9</v>
      </c>
      <c r="AB15" s="6">
        <v>-36</v>
      </c>
      <c r="AD15" s="8">
        <v>-1.0271920000000001</v>
      </c>
      <c r="AF15" s="9">
        <v>9.9999999999999995E-7</v>
      </c>
      <c r="AH15" s="8">
        <v>2.9906160000000001E-2</v>
      </c>
      <c r="AJ15" s="7">
        <v>2.99064E-2</v>
      </c>
      <c r="AL15" s="7">
        <v>2.9905999999999999E-2</v>
      </c>
      <c r="AN15" s="8">
        <v>1.4966629999999999E-7</v>
      </c>
      <c r="AP15" s="8">
        <v>29906.16</v>
      </c>
      <c r="AR15" s="5">
        <v>1.22</v>
      </c>
      <c r="AT15" s="8">
        <v>3.92</v>
      </c>
      <c r="AV15" s="8">
        <v>3.9199999999999997E-6</v>
      </c>
      <c r="AX15" s="8">
        <v>1.152312E-2</v>
      </c>
      <c r="AZ15" s="3">
        <v>3.38</v>
      </c>
      <c r="BB15" s="3">
        <v>3.3799999999999998E-6</v>
      </c>
      <c r="BD15" s="8">
        <v>1.5094979999999999E-2</v>
      </c>
      <c r="BG15" t="s">
        <v>48</v>
      </c>
      <c r="BH15">
        <v>75</v>
      </c>
      <c r="BJ15" s="8">
        <f t="shared" si="11"/>
        <v>29900.093519999999</v>
      </c>
      <c r="BK15" s="8">
        <f t="shared" si="12"/>
        <v>-0.69351999999707914</v>
      </c>
      <c r="BL15" s="13">
        <f t="shared" si="13"/>
        <v>-2.3194576282284457E-5</v>
      </c>
      <c r="BN15" s="1"/>
      <c r="BP15">
        <v>9</v>
      </c>
      <c r="BQ15">
        <v>-36</v>
      </c>
      <c r="BS15" s="8">
        <v>-1.0271920000000001</v>
      </c>
      <c r="BU15" s="2">
        <v>9.9999999999999995E-7</v>
      </c>
      <c r="BW15" s="8">
        <v>1.764926E-2</v>
      </c>
      <c r="BY15" s="8">
        <v>1.7649499999999999E-2</v>
      </c>
      <c r="CA15" s="8">
        <v>1.7648790000000001E-2</v>
      </c>
      <c r="CC15" s="8">
        <v>2.6023069999999999E-7</v>
      </c>
      <c r="CE15" s="8">
        <v>17649.259999999998</v>
      </c>
      <c r="CG15" s="5">
        <v>0.5</v>
      </c>
      <c r="CI15" s="8">
        <v>2.4954999999999998</v>
      </c>
      <c r="CK15" s="8">
        <v>2.4955000000000001E-6</v>
      </c>
      <c r="CM15" s="8">
        <v>9.8891570000000008E-3</v>
      </c>
      <c r="CO15" s="12">
        <v>2.2629999999999999</v>
      </c>
      <c r="CQ15" s="3">
        <v>2.2630000000000002E-6</v>
      </c>
      <c r="CS15" s="8">
        <v>1.553333E-2</v>
      </c>
      <c r="CV15" t="s">
        <v>48</v>
      </c>
      <c r="CW15" s="6">
        <v>75</v>
      </c>
    </row>
    <row r="16" spans="1:102" x14ac:dyDescent="0.25">
      <c r="A16">
        <f t="shared" si="4"/>
        <v>-29.999451439999998</v>
      </c>
      <c r="B16">
        <f t="shared" si="5"/>
        <v>4.0548560000001288E-2</v>
      </c>
      <c r="C16">
        <f t="shared" si="6"/>
        <v>1.3516433819164959E-3</v>
      </c>
      <c r="F16" s="13">
        <f t="shared" si="0"/>
        <v>-1.3315579227696122E-3</v>
      </c>
      <c r="G16" s="13">
        <f t="shared" si="1"/>
        <v>5.3262316910785666E-3</v>
      </c>
      <c r="H16" s="13">
        <f t="shared" si="2"/>
        <v>-4.660452729693761E-3</v>
      </c>
      <c r="I16" s="13">
        <f t="shared" si="3"/>
        <v>1.9973368841545366E-3</v>
      </c>
      <c r="J16" s="13">
        <f t="shared" si="7"/>
        <v>-1.3315579227696122E-3</v>
      </c>
      <c r="L16">
        <v>6.6E-3</v>
      </c>
      <c r="M16">
        <f t="shared" si="10"/>
        <v>-9.0064999999999991</v>
      </c>
      <c r="N16">
        <v>30</v>
      </c>
      <c r="O16">
        <v>30.2</v>
      </c>
      <c r="P16">
        <v>29.9</v>
      </c>
      <c r="Q16">
        <v>30.1</v>
      </c>
      <c r="R16">
        <v>30</v>
      </c>
      <c r="X16" s="5">
        <f t="shared" si="8"/>
        <v>30.04</v>
      </c>
      <c r="Y16">
        <f t="shared" si="9"/>
        <v>0.16000000000000014</v>
      </c>
      <c r="Z16" s="1"/>
      <c r="AA16">
        <v>10</v>
      </c>
      <c r="AB16" s="6">
        <v>-34</v>
      </c>
      <c r="AD16" s="8">
        <v>-0.97012580000000004</v>
      </c>
      <c r="AF16" s="9">
        <v>9.9999999999999995E-7</v>
      </c>
      <c r="AH16" s="8">
        <v>2.991508E-2</v>
      </c>
      <c r="AJ16" s="7">
        <v>2.9917599999999999E-2</v>
      </c>
      <c r="AL16" s="7">
        <v>2.9913700000000001E-2</v>
      </c>
      <c r="AN16" s="8">
        <v>1.3362630000000001E-6</v>
      </c>
      <c r="AP16" s="8">
        <v>29915.08</v>
      </c>
      <c r="AR16" s="5">
        <v>1.25</v>
      </c>
      <c r="AT16" s="8">
        <v>3.4350000000000001</v>
      </c>
      <c r="AV16" s="8">
        <v>3.4350000000000001E-6</v>
      </c>
      <c r="AX16" s="8">
        <v>1.326597E-2</v>
      </c>
      <c r="AZ16" s="3">
        <v>4.46</v>
      </c>
      <c r="BB16" s="3">
        <v>4.4599999999999996E-6</v>
      </c>
      <c r="BD16" s="8">
        <v>8.1567059999999997E-3</v>
      </c>
      <c r="BG16" t="s">
        <v>45</v>
      </c>
      <c r="BH16" t="s">
        <v>46</v>
      </c>
      <c r="BI16" t="s">
        <v>47</v>
      </c>
      <c r="BJ16" s="8">
        <f t="shared" si="11"/>
        <v>29907.025439999998</v>
      </c>
      <c r="BK16" s="8">
        <f t="shared" si="12"/>
        <v>-0.86543999999776133</v>
      </c>
      <c r="BL16" s="13">
        <f t="shared" si="13"/>
        <v>-2.8937682275825871E-5</v>
      </c>
      <c r="BN16" s="1"/>
      <c r="BP16">
        <v>10</v>
      </c>
      <c r="BQ16">
        <v>-34</v>
      </c>
      <c r="BS16" s="8">
        <v>-0.97012580000000004</v>
      </c>
      <c r="BU16" s="2">
        <v>9.9999999999999995E-7</v>
      </c>
      <c r="BW16" s="8">
        <v>1.7654719999999999E-2</v>
      </c>
      <c r="BY16" s="8">
        <v>1.765651E-2</v>
      </c>
      <c r="CA16" s="8">
        <v>1.7653820000000001E-2</v>
      </c>
      <c r="CC16" s="8">
        <v>9.3416490000000004E-7</v>
      </c>
      <c r="CE16" s="8">
        <v>17654.72</v>
      </c>
      <c r="CG16" s="5">
        <v>0.53</v>
      </c>
      <c r="CI16" s="8">
        <v>3.0710000000000002</v>
      </c>
      <c r="CK16" s="8">
        <v>3.0709999999999999E-6</v>
      </c>
      <c r="CM16" s="8">
        <v>1.420748E-2</v>
      </c>
      <c r="CO16" s="12">
        <v>2.7280000000000002</v>
      </c>
      <c r="CQ16" s="3">
        <v>2.728E-6</v>
      </c>
      <c r="CS16" s="8">
        <v>1.9439430000000001E-2</v>
      </c>
      <c r="CV16" t="s">
        <v>45</v>
      </c>
      <c r="CW16" t="s">
        <v>85</v>
      </c>
      <c r="CX16" t="s">
        <v>47</v>
      </c>
    </row>
    <row r="17" spans="1:101" x14ac:dyDescent="0.25">
      <c r="A17">
        <f t="shared" si="4"/>
        <v>-26.83727</v>
      </c>
      <c r="B17">
        <f t="shared" si="5"/>
        <v>2.2730000000002804E-2</v>
      </c>
      <c r="C17">
        <f t="shared" si="6"/>
        <v>8.4695648998585934E-4</v>
      </c>
      <c r="F17" s="13">
        <f t="shared" si="0"/>
        <v>-2.2338049143708961E-3</v>
      </c>
      <c r="G17" s="13">
        <f t="shared" si="1"/>
        <v>5.2122114668651156E-3</v>
      </c>
      <c r="H17" s="13">
        <f t="shared" si="2"/>
        <v>-5.9568131049889681E-3</v>
      </c>
      <c r="I17" s="13">
        <f t="shared" si="3"/>
        <v>1.4892032762470436E-3</v>
      </c>
      <c r="J17" s="13">
        <f t="shared" si="7"/>
        <v>1.4892032762470436E-3</v>
      </c>
      <c r="L17">
        <v>1E-4</v>
      </c>
      <c r="M17">
        <v>-8</v>
      </c>
      <c r="N17">
        <v>26.8</v>
      </c>
      <c r="O17">
        <v>27</v>
      </c>
      <c r="P17">
        <v>26.7</v>
      </c>
      <c r="Q17">
        <v>26.9</v>
      </c>
      <c r="R17">
        <v>26.9</v>
      </c>
      <c r="X17" s="5">
        <f t="shared" si="8"/>
        <v>26.860000000000003</v>
      </c>
      <c r="Y17">
        <f t="shared" si="9"/>
        <v>0.16000000000000369</v>
      </c>
      <c r="Z17" s="1"/>
      <c r="AA17">
        <v>11</v>
      </c>
      <c r="AB17" s="6">
        <v>-32</v>
      </c>
      <c r="AD17" s="8">
        <v>-0.91305959999999997</v>
      </c>
      <c r="AF17" s="9">
        <v>9.9999999999999995E-7</v>
      </c>
      <c r="AH17" s="8">
        <v>2.9919899999999999E-2</v>
      </c>
      <c r="AJ17" s="7">
        <v>2.9920700000000001E-2</v>
      </c>
      <c r="AL17" s="7">
        <v>2.9919100000000001E-2</v>
      </c>
      <c r="AN17" s="8">
        <v>6.5421710000000001E-7</v>
      </c>
      <c r="AP17" s="8">
        <v>29919.9</v>
      </c>
      <c r="AR17" s="5">
        <v>1.26</v>
      </c>
      <c r="AT17" s="8">
        <v>2.855</v>
      </c>
      <c r="AV17" s="8">
        <v>2.8550000000000002E-6</v>
      </c>
      <c r="AX17" s="8">
        <v>1.162464E-2</v>
      </c>
      <c r="AZ17" s="3">
        <v>2.41</v>
      </c>
      <c r="BB17" s="3">
        <v>2.4099999999999998E-6</v>
      </c>
      <c r="BD17" s="8">
        <v>1.1168930000000001E-2</v>
      </c>
      <c r="BG17" t="s">
        <v>43</v>
      </c>
      <c r="BH17" s="2">
        <v>9.9999999999999995E-7</v>
      </c>
      <c r="BJ17" s="8">
        <f t="shared" si="11"/>
        <v>29913.95736</v>
      </c>
      <c r="BK17" s="8">
        <f t="shared" si="12"/>
        <v>1.122640000001411</v>
      </c>
      <c r="BL17" s="13">
        <f t="shared" si="13"/>
        <v>3.7528969721089788E-5</v>
      </c>
      <c r="BN17" s="1"/>
      <c r="BP17">
        <v>11</v>
      </c>
      <c r="BQ17">
        <v>-32</v>
      </c>
      <c r="BS17" s="8">
        <v>-0.91305959999999997</v>
      </c>
      <c r="BU17" s="2">
        <v>9.9999999999999995E-7</v>
      </c>
      <c r="BW17" s="8">
        <v>1.766154E-2</v>
      </c>
      <c r="BY17" s="8">
        <v>1.766266E-2</v>
      </c>
      <c r="CA17" s="8">
        <v>1.7660439999999999E-2</v>
      </c>
      <c r="CC17" s="8">
        <v>8.8164850000000002E-7</v>
      </c>
      <c r="CE17" s="8">
        <v>17661.54</v>
      </c>
      <c r="CG17" s="5">
        <v>0.56999999999999995</v>
      </c>
      <c r="CI17" s="8">
        <v>3.2774999999999999</v>
      </c>
      <c r="CK17" s="8">
        <v>3.2775E-6</v>
      </c>
      <c r="CM17" s="8">
        <v>1.748394E-2</v>
      </c>
      <c r="CO17" s="12">
        <v>3.4140000000000001</v>
      </c>
      <c r="CQ17" s="3">
        <v>3.4139999999999998E-6</v>
      </c>
      <c r="CS17" s="8">
        <v>1.7884959999999998E-2</v>
      </c>
      <c r="CV17" t="s">
        <v>43</v>
      </c>
      <c r="CW17" s="2">
        <v>9.9999999999999995E-7</v>
      </c>
    </row>
    <row r="18" spans="1:101" x14ac:dyDescent="0.25">
      <c r="A18">
        <f t="shared" si="4"/>
        <v>-23.695509999999999</v>
      </c>
      <c r="B18">
        <f t="shared" si="5"/>
        <v>3.5509999999995046E-2</v>
      </c>
      <c r="C18">
        <f t="shared" si="6"/>
        <v>1.498596147539979E-3</v>
      </c>
      <c r="F18" s="13">
        <f t="shared" si="0"/>
        <v>-2.5359256128487857E-3</v>
      </c>
      <c r="G18" s="13">
        <f t="shared" si="1"/>
        <v>5.9171597633134827E-3</v>
      </c>
      <c r="H18" s="13">
        <f t="shared" si="2"/>
        <v>-6.7624683009299942E-3</v>
      </c>
      <c r="I18" s="13">
        <f t="shared" si="3"/>
        <v>1.6906170752322735E-3</v>
      </c>
      <c r="J18" s="13">
        <f t="shared" si="7"/>
        <v>1.6906170752322735E-3</v>
      </c>
      <c r="L18">
        <v>1E-4</v>
      </c>
      <c r="M18">
        <f t="shared" si="10"/>
        <v>-7</v>
      </c>
      <c r="N18">
        <v>23.6</v>
      </c>
      <c r="O18">
        <v>23.8</v>
      </c>
      <c r="P18">
        <v>23.5</v>
      </c>
      <c r="Q18">
        <v>23.7</v>
      </c>
      <c r="R18">
        <v>23.7</v>
      </c>
      <c r="X18" s="5">
        <f t="shared" si="8"/>
        <v>23.660000000000004</v>
      </c>
      <c r="Y18">
        <f t="shared" si="9"/>
        <v>0.16000000000000369</v>
      </c>
      <c r="Z18" s="1"/>
      <c r="AA18">
        <v>12</v>
      </c>
      <c r="AB18" s="6">
        <v>-30</v>
      </c>
      <c r="AD18" s="8">
        <v>-0.85599340000000002</v>
      </c>
      <c r="AF18" s="9">
        <v>9.9999999999999995E-7</v>
      </c>
      <c r="AH18" s="8">
        <v>2.9926500000000002E-2</v>
      </c>
      <c r="AJ18" s="7">
        <v>2.9927100000000002E-2</v>
      </c>
      <c r="AL18" s="7">
        <v>2.9926000000000001E-2</v>
      </c>
      <c r="AN18" s="8">
        <v>4.5166359999999999E-7</v>
      </c>
      <c r="AP18" s="8">
        <v>29926.5</v>
      </c>
      <c r="AR18" s="5">
        <v>1.29</v>
      </c>
      <c r="AT18" s="8">
        <v>3.4649999999999999</v>
      </c>
      <c r="AV18" s="8">
        <v>3.4649999999999999E-6</v>
      </c>
      <c r="AX18" s="8">
        <v>9.6618190000000003E-3</v>
      </c>
      <c r="AZ18" s="3">
        <v>3.3</v>
      </c>
      <c r="BB18" s="3">
        <v>3.3000000000000002E-6</v>
      </c>
      <c r="BD18" s="8">
        <v>1.2285829999999999E-2</v>
      </c>
      <c r="BG18" t="s">
        <v>42</v>
      </c>
      <c r="BH18">
        <v>141</v>
      </c>
      <c r="BJ18" s="8">
        <f t="shared" si="11"/>
        <v>29920.889279999999</v>
      </c>
      <c r="BK18" s="8">
        <f t="shared" si="12"/>
        <v>-0.98927999999796157</v>
      </c>
      <c r="BL18" s="13">
        <f t="shared" si="13"/>
        <v>-3.3063188421315583E-5</v>
      </c>
      <c r="BN18" s="1"/>
      <c r="BP18">
        <v>12</v>
      </c>
      <c r="BQ18">
        <v>-30</v>
      </c>
      <c r="BS18" s="8">
        <v>-0.85599340000000002</v>
      </c>
      <c r="BU18" s="2">
        <v>9.9999999999999995E-7</v>
      </c>
      <c r="BW18" s="8">
        <v>1.7667829999999999E-2</v>
      </c>
      <c r="BY18" s="8">
        <v>1.7669009999999999E-2</v>
      </c>
      <c r="CA18" s="8">
        <v>1.7665719999999999E-2</v>
      </c>
      <c r="CC18" s="8">
        <v>1.1735179999999999E-6</v>
      </c>
      <c r="CE18" s="8">
        <v>17667.830000000002</v>
      </c>
      <c r="CG18" s="5">
        <v>0.6</v>
      </c>
      <c r="CI18" s="8">
        <v>3.4420000000000002</v>
      </c>
      <c r="CK18" s="8">
        <v>3.4419999999999998E-6</v>
      </c>
      <c r="CM18" s="8">
        <v>1.865959E-2</v>
      </c>
      <c r="CO18" s="12">
        <v>3.141</v>
      </c>
      <c r="CQ18" s="3">
        <v>3.1410000000000001E-6</v>
      </c>
      <c r="CS18" s="8">
        <v>2.1312770000000002E-2</v>
      </c>
      <c r="CV18" t="s">
        <v>42</v>
      </c>
      <c r="CW18">
        <v>141</v>
      </c>
    </row>
    <row r="19" spans="1:101" x14ac:dyDescent="0.25">
      <c r="A19">
        <f t="shared" si="4"/>
        <v>-20.553750000000001</v>
      </c>
      <c r="B19">
        <f t="shared" si="5"/>
        <v>2.6250000000000995E-2</v>
      </c>
      <c r="C19">
        <f t="shared" si="6"/>
        <v>1.2771392081737394E-3</v>
      </c>
      <c r="F19" s="13">
        <f t="shared" si="0"/>
        <v>-3.8872691933917319E-3</v>
      </c>
      <c r="G19" s="13">
        <f t="shared" si="1"/>
        <v>5.8309037900873386E-3</v>
      </c>
      <c r="H19" s="13">
        <f t="shared" si="2"/>
        <v>-3.8872691933917319E-3</v>
      </c>
      <c r="I19" s="13">
        <f t="shared" si="3"/>
        <v>9.7181729834788983E-4</v>
      </c>
      <c r="J19" s="13">
        <f t="shared" si="7"/>
        <v>9.7181729834788983E-4</v>
      </c>
      <c r="L19">
        <v>1E-4</v>
      </c>
      <c r="M19">
        <f t="shared" si="10"/>
        <v>-6</v>
      </c>
      <c r="N19">
        <v>20.5</v>
      </c>
      <c r="O19">
        <v>20.7</v>
      </c>
      <c r="P19">
        <v>20.5</v>
      </c>
      <c r="Q19">
        <v>20.6</v>
      </c>
      <c r="R19">
        <v>20.6</v>
      </c>
      <c r="X19" s="5">
        <f t="shared" si="8"/>
        <v>20.580000000000002</v>
      </c>
      <c r="Y19">
        <f t="shared" si="9"/>
        <v>0.11999999999999744</v>
      </c>
      <c r="Z19" s="1"/>
      <c r="AA19">
        <v>13</v>
      </c>
      <c r="AB19" s="6">
        <v>-28</v>
      </c>
      <c r="AD19" s="8">
        <v>-0.79892719999999995</v>
      </c>
      <c r="AF19" s="9">
        <v>9.9999999999999995E-7</v>
      </c>
      <c r="AH19" s="8">
        <v>2.993376E-2</v>
      </c>
      <c r="AJ19" s="7">
        <v>2.9933999999999999E-2</v>
      </c>
      <c r="AL19" s="7">
        <v>2.9933399999999999E-2</v>
      </c>
      <c r="AN19" s="8">
        <v>2.059126E-7</v>
      </c>
      <c r="AP19" s="8">
        <v>29933.759999999998</v>
      </c>
      <c r="AR19" s="5">
        <v>1.31</v>
      </c>
      <c r="AT19" s="8">
        <v>3.585</v>
      </c>
      <c r="AV19" s="8">
        <v>3.585E-6</v>
      </c>
      <c r="AX19" s="8">
        <v>1.1726169999999999E-2</v>
      </c>
      <c r="AZ19" s="3">
        <v>3.63</v>
      </c>
      <c r="BB19" s="3">
        <v>3.63E-6</v>
      </c>
      <c r="BD19" s="8">
        <v>1.1981220000000001E-2</v>
      </c>
      <c r="BG19" t="s">
        <v>41</v>
      </c>
      <c r="BH19">
        <v>-141</v>
      </c>
      <c r="BJ19" s="8">
        <f t="shared" si="11"/>
        <v>29927.821199999998</v>
      </c>
      <c r="BK19" s="8">
        <f t="shared" si="12"/>
        <v>-1.3211999999984982</v>
      </c>
      <c r="BL19" s="13">
        <f t="shared" si="13"/>
        <v>-4.4146214025045645E-5</v>
      </c>
      <c r="BN19" s="1"/>
      <c r="BP19">
        <v>13</v>
      </c>
      <c r="BQ19">
        <v>-28</v>
      </c>
      <c r="BS19" s="8">
        <v>-0.79892719999999995</v>
      </c>
      <c r="BU19" s="2">
        <v>9.9999999999999995E-7</v>
      </c>
      <c r="BW19" s="8">
        <v>1.767531E-2</v>
      </c>
      <c r="BY19" s="8">
        <v>1.7675960000000001E-2</v>
      </c>
      <c r="CA19" s="8">
        <v>1.7674860000000001E-2</v>
      </c>
      <c r="CC19" s="8">
        <v>3.9971989999999999E-7</v>
      </c>
      <c r="CE19" s="8">
        <v>17675.310000000001</v>
      </c>
      <c r="CG19" s="5">
        <v>0.64</v>
      </c>
      <c r="CI19" s="8">
        <v>3.7410000000000001</v>
      </c>
      <c r="CK19" s="8">
        <v>3.7409999999999998E-6</v>
      </c>
      <c r="CM19" s="8">
        <v>1.959613E-2</v>
      </c>
      <c r="CO19" s="12">
        <v>3.7429999999999999</v>
      </c>
      <c r="CQ19" s="3">
        <v>3.743E-6</v>
      </c>
      <c r="CS19" s="8">
        <v>2.1289990000000002E-2</v>
      </c>
      <c r="CV19" t="s">
        <v>41</v>
      </c>
      <c r="CW19">
        <v>-141</v>
      </c>
    </row>
    <row r="20" spans="1:101" x14ac:dyDescent="0.25">
      <c r="A20">
        <f t="shared" si="4"/>
        <v>-17.411989999999999</v>
      </c>
      <c r="B20">
        <f t="shared" si="5"/>
        <v>1.9899999999992701E-3</v>
      </c>
      <c r="C20">
        <f t="shared" si="6"/>
        <v>1.1428906173270661E-4</v>
      </c>
      <c r="F20" s="13">
        <f t="shared" si="0"/>
        <v>-5.7438253877091115E-4</v>
      </c>
      <c r="G20" s="13">
        <f t="shared" si="1"/>
        <v>1.0913268236645679E-2</v>
      </c>
      <c r="H20" s="13">
        <f t="shared" si="2"/>
        <v>-6.3182079264790022E-3</v>
      </c>
      <c r="I20" s="13">
        <f t="shared" si="3"/>
        <v>-6.3182079264790022E-3</v>
      </c>
      <c r="J20" s="13">
        <f t="shared" si="7"/>
        <v>2.2975301550832365E-3</v>
      </c>
      <c r="L20">
        <v>1E-4</v>
      </c>
      <c r="M20">
        <f t="shared" si="10"/>
        <v>-5</v>
      </c>
      <c r="N20">
        <v>17.399999999999999</v>
      </c>
      <c r="O20">
        <v>17.600000000000001</v>
      </c>
      <c r="P20">
        <v>17.3</v>
      </c>
      <c r="Q20">
        <v>17.3</v>
      </c>
      <c r="R20">
        <v>17.45</v>
      </c>
      <c r="X20" s="5">
        <f t="shared" si="8"/>
        <v>17.41</v>
      </c>
      <c r="Y20">
        <f t="shared" si="9"/>
        <v>0.19000000000000128</v>
      </c>
      <c r="Z20" s="1"/>
      <c r="AA20">
        <v>14</v>
      </c>
      <c r="AB20" s="6">
        <v>-26</v>
      </c>
      <c r="AD20" s="8">
        <v>-0.74186090000000005</v>
      </c>
      <c r="AF20" s="9">
        <v>9.9999999999999995E-7</v>
      </c>
      <c r="AH20" s="8">
        <v>2.994084E-2</v>
      </c>
      <c r="AJ20" s="7">
        <v>2.99419E-2</v>
      </c>
      <c r="AL20" s="7">
        <v>2.9940000000000001E-2</v>
      </c>
      <c r="AN20" s="8">
        <v>6.1188229999999998E-7</v>
      </c>
      <c r="AP20" s="8">
        <v>29940.84</v>
      </c>
      <c r="AR20" s="5">
        <v>1.34</v>
      </c>
      <c r="AT20" s="8">
        <v>3.375</v>
      </c>
      <c r="AV20" s="8">
        <v>3.3749999999999999E-6</v>
      </c>
      <c r="AX20" s="8">
        <v>1.2132270000000001E-2</v>
      </c>
      <c r="AZ20" s="3">
        <v>3.54</v>
      </c>
      <c r="BB20" s="3">
        <v>3.54E-6</v>
      </c>
      <c r="BD20" s="8">
        <v>1.086433E-2</v>
      </c>
      <c r="BG20" t="s">
        <v>39</v>
      </c>
      <c r="BH20">
        <v>9.9999999999999995E-7</v>
      </c>
      <c r="BJ20" s="8">
        <f t="shared" si="11"/>
        <v>29934.753119999998</v>
      </c>
      <c r="BK20" s="8">
        <f t="shared" si="12"/>
        <v>-0.99311999999918044</v>
      </c>
      <c r="BL20" s="13">
        <f t="shared" si="13"/>
        <v>-3.3176154686094854E-5</v>
      </c>
      <c r="BN20" s="1"/>
      <c r="BP20">
        <v>14</v>
      </c>
      <c r="BQ20">
        <v>-26</v>
      </c>
      <c r="BS20" s="8">
        <v>-0.74186090000000005</v>
      </c>
      <c r="BU20" s="2">
        <v>9.9999999999999995E-7</v>
      </c>
      <c r="BW20" s="8">
        <v>1.768279E-2</v>
      </c>
      <c r="BY20" s="8">
        <v>1.7683560000000001E-2</v>
      </c>
      <c r="CA20" s="8">
        <v>1.7682070000000001E-2</v>
      </c>
      <c r="CC20" s="8">
        <v>4.9091749999999999E-7</v>
      </c>
      <c r="CE20" s="8">
        <v>17682.79</v>
      </c>
      <c r="CG20" s="5">
        <v>0.69</v>
      </c>
      <c r="CI20" s="8">
        <v>4.4225000000000003</v>
      </c>
      <c r="CK20" s="8">
        <v>4.4224999999999996E-6</v>
      </c>
      <c r="CM20" s="8">
        <v>2.129841E-2</v>
      </c>
      <c r="CO20" s="12">
        <v>3.7389999999999999</v>
      </c>
      <c r="CQ20" s="3">
        <v>3.7390000000000001E-6</v>
      </c>
      <c r="CS20" s="8">
        <v>2.9073740000000001E-2</v>
      </c>
      <c r="CV20" t="s">
        <v>39</v>
      </c>
      <c r="CW20">
        <v>9.9999999999999995E-7</v>
      </c>
    </row>
    <row r="21" spans="1:101" x14ac:dyDescent="0.25">
      <c r="A21">
        <f t="shared" si="4"/>
        <v>-14.27023</v>
      </c>
      <c r="B21">
        <f t="shared" si="5"/>
        <v>2.9770000000000962E-2</v>
      </c>
      <c r="C21">
        <f t="shared" si="6"/>
        <v>2.0861611901140322E-3</v>
      </c>
      <c r="F21" s="13">
        <f t="shared" si="0"/>
        <v>0</v>
      </c>
      <c r="G21" s="13">
        <f t="shared" si="1"/>
        <v>6.9930069930069678E-3</v>
      </c>
      <c r="H21" s="13">
        <f t="shared" si="2"/>
        <v>-6.9930069930070919E-3</v>
      </c>
      <c r="I21" s="13">
        <f t="shared" si="3"/>
        <v>0</v>
      </c>
      <c r="J21" s="13">
        <f t="shared" si="7"/>
        <v>0</v>
      </c>
      <c r="L21">
        <v>1E-4</v>
      </c>
      <c r="M21">
        <f t="shared" si="10"/>
        <v>-4</v>
      </c>
      <c r="N21">
        <v>14.3</v>
      </c>
      <c r="O21">
        <v>14.4</v>
      </c>
      <c r="P21">
        <v>14.2</v>
      </c>
      <c r="Q21">
        <v>14.3</v>
      </c>
      <c r="R21">
        <v>14.3</v>
      </c>
      <c r="X21" s="5">
        <f t="shared" si="8"/>
        <v>14.3</v>
      </c>
      <c r="Y21">
        <f t="shared" si="9"/>
        <v>0.10000000000000142</v>
      </c>
      <c r="Z21" s="1"/>
      <c r="AA21">
        <v>15</v>
      </c>
      <c r="AB21" s="6">
        <v>-24</v>
      </c>
      <c r="AD21" s="8">
        <v>-0.68479469999999998</v>
      </c>
      <c r="AF21" s="9">
        <v>9.9999999999999995E-7</v>
      </c>
      <c r="AH21" s="8">
        <v>2.994726E-2</v>
      </c>
      <c r="AJ21" s="7">
        <v>2.9947700000000001E-2</v>
      </c>
      <c r="AL21" s="7">
        <v>2.9947100000000001E-2</v>
      </c>
      <c r="AN21" s="8">
        <v>2.244994E-7</v>
      </c>
      <c r="AP21" s="8">
        <v>29947.26</v>
      </c>
      <c r="AR21" s="5">
        <v>1.36</v>
      </c>
      <c r="AT21" s="8">
        <v>3.3050000000000002</v>
      </c>
      <c r="AV21" s="8">
        <v>3.3050000000000001E-6</v>
      </c>
      <c r="AX21" s="8">
        <v>1.1421590000000001E-2</v>
      </c>
      <c r="AZ21" s="3">
        <v>3.21</v>
      </c>
      <c r="BB21" s="3">
        <v>3.2100000000000002E-6</v>
      </c>
      <c r="BD21" s="8">
        <v>1.1507389999999999E-2</v>
      </c>
      <c r="BG21" t="s">
        <v>40</v>
      </c>
      <c r="BH21">
        <v>9.9999999999999995E-7</v>
      </c>
      <c r="BJ21" s="8">
        <f t="shared" si="11"/>
        <v>29941.68504</v>
      </c>
      <c r="BK21" s="8">
        <f t="shared" si="12"/>
        <v>-0.84504000000015367</v>
      </c>
      <c r="BL21" s="13">
        <f t="shared" si="13"/>
        <v>-2.8222860499375343E-5</v>
      </c>
      <c r="BN21" s="1"/>
      <c r="BP21">
        <v>15</v>
      </c>
      <c r="BQ21">
        <v>-24</v>
      </c>
      <c r="BS21" s="8">
        <v>-0.68479469999999998</v>
      </c>
      <c r="BU21" s="2">
        <v>9.9999999999999995E-7</v>
      </c>
      <c r="BW21" s="8">
        <v>1.7693E-2</v>
      </c>
      <c r="BY21" s="8">
        <v>1.7693710000000001E-2</v>
      </c>
      <c r="CA21" s="8">
        <v>1.769254E-2</v>
      </c>
      <c r="CC21" s="8">
        <v>3.9346659999999999E-7</v>
      </c>
      <c r="CE21" s="8">
        <v>17693</v>
      </c>
      <c r="CG21" s="5">
        <v>0.74</v>
      </c>
      <c r="CI21" s="8">
        <v>5.0860000000000003</v>
      </c>
      <c r="CK21" s="8">
        <v>5.0860000000000001E-6</v>
      </c>
      <c r="CM21" s="8">
        <v>2.5178349999999999E-2</v>
      </c>
      <c r="CO21" s="12">
        <v>5.1059999999999999</v>
      </c>
      <c r="CQ21" s="3">
        <v>5.1059999999999999E-6</v>
      </c>
      <c r="CS21" s="8">
        <v>2.884598E-2</v>
      </c>
      <c r="CV21" t="s">
        <v>40</v>
      </c>
      <c r="CW21">
        <v>9.9999999999999995E-7</v>
      </c>
    </row>
    <row r="22" spans="1:101" x14ac:dyDescent="0.25">
      <c r="A22">
        <f t="shared" si="4"/>
        <v>-11.12847</v>
      </c>
      <c r="B22">
        <f t="shared" si="5"/>
        <v>3.1530000000000058E-2</v>
      </c>
      <c r="C22">
        <f t="shared" si="6"/>
        <v>2.8332735766911405E-3</v>
      </c>
      <c r="F22" s="13">
        <f t="shared" si="0"/>
        <v>-5.37634408602155E-3</v>
      </c>
      <c r="G22" s="13">
        <f t="shared" si="1"/>
        <v>1.2544802867383563E-2</v>
      </c>
      <c r="H22" s="13">
        <f t="shared" si="2"/>
        <v>-1.4336917562724026E-2</v>
      </c>
      <c r="I22" s="13">
        <f t="shared" si="3"/>
        <v>3.5842293906809273E-3</v>
      </c>
      <c r="J22" s="13">
        <f t="shared" si="7"/>
        <v>3.5842293906809273E-3</v>
      </c>
      <c r="L22">
        <v>1E-4</v>
      </c>
      <c r="M22">
        <f t="shared" si="10"/>
        <v>-3</v>
      </c>
      <c r="N22">
        <v>11.1</v>
      </c>
      <c r="O22">
        <v>11.3</v>
      </c>
      <c r="P22">
        <v>11</v>
      </c>
      <c r="Q22">
        <v>11.2</v>
      </c>
      <c r="R22">
        <v>11.2</v>
      </c>
      <c r="X22" s="5">
        <f t="shared" si="8"/>
        <v>11.16</v>
      </c>
      <c r="Y22">
        <f t="shared" si="9"/>
        <v>0.16000000000000014</v>
      </c>
      <c r="Z22" s="1"/>
      <c r="AA22">
        <v>16</v>
      </c>
      <c r="AB22" s="6">
        <v>-22</v>
      </c>
      <c r="AD22" s="8">
        <v>-0.62772850000000002</v>
      </c>
      <c r="AF22" s="9">
        <v>9.9999999999999995E-7</v>
      </c>
      <c r="AH22" s="8">
        <v>2.9954060000000001E-2</v>
      </c>
      <c r="AJ22" s="7">
        <v>2.99549E-2</v>
      </c>
      <c r="AL22" s="7">
        <v>2.99536E-2</v>
      </c>
      <c r="AN22" s="8">
        <v>4.7581509999999999E-7</v>
      </c>
      <c r="AP22" s="8">
        <v>29954.06</v>
      </c>
      <c r="AR22" s="5">
        <v>1.38</v>
      </c>
      <c r="AT22" s="8">
        <v>3.23</v>
      </c>
      <c r="AV22" s="8">
        <v>3.23E-6</v>
      </c>
      <c r="AX22" s="8">
        <v>1.1184700000000001E-2</v>
      </c>
      <c r="AZ22" s="3">
        <v>3.4</v>
      </c>
      <c r="BB22" s="3">
        <v>3.4000000000000001E-6</v>
      </c>
      <c r="BD22" s="8">
        <v>1.035665E-2</v>
      </c>
      <c r="BJ22" s="8">
        <f t="shared" si="11"/>
        <v>29948.616959999999</v>
      </c>
      <c r="BK22" s="8">
        <f t="shared" si="12"/>
        <v>-1.3569600000009814</v>
      </c>
      <c r="BL22" s="13">
        <f t="shared" si="13"/>
        <v>-4.5309604841297533E-5</v>
      </c>
      <c r="BN22" s="1"/>
      <c r="BP22">
        <v>16</v>
      </c>
      <c r="BQ22">
        <v>-22</v>
      </c>
      <c r="BS22" s="8">
        <v>-0.62772850000000002</v>
      </c>
      <c r="BU22" s="2">
        <v>9.9999999999999995E-7</v>
      </c>
      <c r="BW22" s="8">
        <v>1.7703130000000001E-2</v>
      </c>
      <c r="BY22" s="8">
        <v>1.7703480000000001E-2</v>
      </c>
      <c r="CA22" s="8">
        <v>1.7701950000000001E-2</v>
      </c>
      <c r="CC22" s="8">
        <v>5.9432649999999996E-7</v>
      </c>
      <c r="CE22" s="8">
        <v>17703.13</v>
      </c>
      <c r="CG22" s="5">
        <v>0.8</v>
      </c>
      <c r="CI22" s="8">
        <v>5.3484999999999996</v>
      </c>
      <c r="CK22" s="8">
        <v>5.3484999999999997E-6</v>
      </c>
      <c r="CM22" s="8">
        <v>2.895582E-2</v>
      </c>
      <c r="CO22" s="12">
        <v>5.0659999999999998</v>
      </c>
      <c r="CQ22" s="3">
        <v>5.0660000000000003E-6</v>
      </c>
      <c r="CS22" s="8">
        <v>3.2063109999999999E-2</v>
      </c>
    </row>
    <row r="23" spans="1:101" x14ac:dyDescent="0.25">
      <c r="A23">
        <f t="shared" si="4"/>
        <v>-7.9867100000000004</v>
      </c>
      <c r="B23">
        <f t="shared" si="5"/>
        <v>6.7099999999991056E-3</v>
      </c>
      <c r="C23">
        <f t="shared" si="6"/>
        <v>8.4014569203077431E-4</v>
      </c>
      <c r="F23" s="13">
        <f t="shared" si="0"/>
        <v>2.5062656641602361E-3</v>
      </c>
      <c r="G23" s="13">
        <f t="shared" si="1"/>
        <v>1.5037593984962194E-2</v>
      </c>
      <c r="H23" s="13">
        <f t="shared" si="2"/>
        <v>-2.2556390977443792E-2</v>
      </c>
      <c r="I23" s="13">
        <f t="shared" si="3"/>
        <v>2.5062656641602361E-3</v>
      </c>
      <c r="J23" s="13">
        <f t="shared" si="7"/>
        <v>2.5062656641602361E-3</v>
      </c>
      <c r="L23">
        <v>1E-4</v>
      </c>
      <c r="M23">
        <f t="shared" si="10"/>
        <v>-2</v>
      </c>
      <c r="N23">
        <v>8</v>
      </c>
      <c r="O23">
        <v>8.1</v>
      </c>
      <c r="P23">
        <v>7.8</v>
      </c>
      <c r="Q23">
        <v>8</v>
      </c>
      <c r="R23">
        <v>8</v>
      </c>
      <c r="X23" s="5">
        <f t="shared" si="8"/>
        <v>7.9800000000000013</v>
      </c>
      <c r="Y23">
        <f t="shared" si="9"/>
        <v>0.18000000000000149</v>
      </c>
      <c r="Z23" s="1"/>
      <c r="AA23">
        <v>17</v>
      </c>
      <c r="AB23" s="6">
        <v>-20</v>
      </c>
      <c r="AD23" s="8">
        <v>-0.57066229999999996</v>
      </c>
      <c r="AF23" s="9">
        <v>9.9999999999999995E-7</v>
      </c>
      <c r="AH23" s="8">
        <v>2.9960179999999999E-2</v>
      </c>
      <c r="AJ23" s="7">
        <v>2.9960500000000001E-2</v>
      </c>
      <c r="AL23" s="7">
        <v>2.9960000000000001E-2</v>
      </c>
      <c r="AN23" s="8">
        <v>1.8330300000000001E-7</v>
      </c>
      <c r="AP23" s="8">
        <v>29960.18</v>
      </c>
      <c r="AR23" s="5">
        <v>1.4</v>
      </c>
      <c r="AT23" s="8">
        <v>3.48</v>
      </c>
      <c r="AV23" s="8">
        <v>3.4800000000000001E-6</v>
      </c>
      <c r="AX23" s="8">
        <v>1.093088E-2</v>
      </c>
      <c r="AZ23" s="3">
        <v>3.06</v>
      </c>
      <c r="BB23" s="3">
        <v>3.0599999999999999E-6</v>
      </c>
      <c r="BD23" s="8">
        <v>1.319965E-2</v>
      </c>
      <c r="BG23" t="s">
        <v>52</v>
      </c>
      <c r="BH23">
        <v>3.31</v>
      </c>
      <c r="BJ23" s="8">
        <f t="shared" si="11"/>
        <v>29955.548879999998</v>
      </c>
      <c r="BK23" s="8">
        <f t="shared" si="12"/>
        <v>-1.4888799999971525</v>
      </c>
      <c r="BL23" s="13">
        <f t="shared" si="13"/>
        <v>-4.9702978435197764E-5</v>
      </c>
      <c r="BN23" s="1"/>
      <c r="BP23">
        <v>17</v>
      </c>
      <c r="BQ23">
        <v>-20</v>
      </c>
      <c r="BS23" s="8">
        <v>-0.57066229999999996</v>
      </c>
      <c r="BU23" s="2">
        <v>9.9999999999999995E-7</v>
      </c>
      <c r="BW23" s="8">
        <v>1.7714400000000002E-2</v>
      </c>
      <c r="BY23" s="8">
        <v>1.7714790000000001E-2</v>
      </c>
      <c r="CA23" s="8">
        <v>1.7714069999999998E-2</v>
      </c>
      <c r="CC23" s="8">
        <v>2.8153860000000002E-7</v>
      </c>
      <c r="CE23" s="8">
        <v>17714.400000000001</v>
      </c>
      <c r="CG23" s="5">
        <v>0.87</v>
      </c>
      <c r="CI23" s="8">
        <v>6.1070000000000002</v>
      </c>
      <c r="CK23" s="8">
        <v>6.1070000000000001E-6</v>
      </c>
      <c r="CM23" s="8">
        <v>3.0450290000000001E-2</v>
      </c>
      <c r="CO23" s="12">
        <v>5.6310000000000002</v>
      </c>
      <c r="CQ23" s="3">
        <v>5.631E-6</v>
      </c>
      <c r="CS23" s="8">
        <v>3.7483830000000003E-2</v>
      </c>
      <c r="CV23" t="s">
        <v>52</v>
      </c>
      <c r="CW23" s="5">
        <v>6.71</v>
      </c>
    </row>
    <row r="24" spans="1:101" x14ac:dyDescent="0.25">
      <c r="A24">
        <f t="shared" si="4"/>
        <v>-4.8449499999999999</v>
      </c>
      <c r="B24">
        <f t="shared" si="5"/>
        <v>1.5049999999999564E-2</v>
      </c>
      <c r="C24">
        <f t="shared" si="6"/>
        <v>3.1063272066790297E-3</v>
      </c>
      <c r="F24" s="13">
        <f t="shared" si="0"/>
        <v>-1.23456790123456E-2</v>
      </c>
      <c r="G24" s="13">
        <f t="shared" si="1"/>
        <v>8.2304526748973109E-3</v>
      </c>
      <c r="H24" s="13">
        <f t="shared" si="2"/>
        <v>-1.23456790123456E-2</v>
      </c>
      <c r="I24" s="13">
        <f t="shared" si="3"/>
        <v>8.2304526748973109E-3</v>
      </c>
      <c r="J24" s="13">
        <f t="shared" si="7"/>
        <v>8.2304526748973109E-3</v>
      </c>
      <c r="L24">
        <v>1E-4</v>
      </c>
      <c r="M24">
        <f t="shared" si="10"/>
        <v>-1</v>
      </c>
      <c r="N24">
        <v>4.8</v>
      </c>
      <c r="O24">
        <v>4.9000000000000004</v>
      </c>
      <c r="P24">
        <v>4.8</v>
      </c>
      <c r="Q24">
        <v>4.9000000000000004</v>
      </c>
      <c r="R24">
        <v>4.9000000000000004</v>
      </c>
      <c r="X24" s="5">
        <f t="shared" si="8"/>
        <v>4.8599999999999994</v>
      </c>
      <c r="Y24">
        <f t="shared" si="9"/>
        <v>0.1</v>
      </c>
      <c r="Z24" s="1"/>
      <c r="AA24">
        <v>18</v>
      </c>
      <c r="AB24" s="6">
        <v>-18</v>
      </c>
      <c r="AD24" s="8">
        <v>-0.51359600000000005</v>
      </c>
      <c r="AF24" s="9">
        <v>9.9999999999999995E-7</v>
      </c>
      <c r="AH24" s="8">
        <v>2.9967980000000002E-2</v>
      </c>
      <c r="AJ24" s="7">
        <v>2.99683E-2</v>
      </c>
      <c r="AL24" s="7">
        <v>2.9967400000000002E-2</v>
      </c>
      <c r="AN24" s="8">
        <v>3.655133E-7</v>
      </c>
      <c r="AP24" s="8">
        <v>29967.98</v>
      </c>
      <c r="AR24" s="5">
        <v>1.43</v>
      </c>
      <c r="AT24" s="8">
        <v>3.8050000000000002</v>
      </c>
      <c r="AV24" s="8">
        <v>3.805E-6</v>
      </c>
      <c r="AX24" s="8">
        <v>1.177693E-2</v>
      </c>
      <c r="AZ24" s="3">
        <v>3.9</v>
      </c>
      <c r="BB24" s="3">
        <v>3.8999999999999999E-6</v>
      </c>
      <c r="BD24" s="8">
        <v>1.2556589999999999E-2</v>
      </c>
      <c r="BG24" t="s">
        <v>53</v>
      </c>
      <c r="BH24" s="2">
        <v>9.9999999999999995E-7</v>
      </c>
      <c r="BJ24" s="8">
        <f t="shared" si="11"/>
        <v>29962.480799999998</v>
      </c>
      <c r="BK24" s="8">
        <f t="shared" si="12"/>
        <v>-2.3007999999972526</v>
      </c>
      <c r="BL24" s="13">
        <f t="shared" si="13"/>
        <v>-7.6789369189925443E-5</v>
      </c>
      <c r="BN24" s="1"/>
      <c r="BP24">
        <v>18</v>
      </c>
      <c r="BQ24">
        <v>-18</v>
      </c>
      <c r="BS24" s="8">
        <v>-0.51359600000000005</v>
      </c>
      <c r="BU24" s="2">
        <v>9.9999999999999995E-7</v>
      </c>
      <c r="BW24" s="8">
        <v>1.772756E-2</v>
      </c>
      <c r="BY24" s="8">
        <v>1.7728150000000002E-2</v>
      </c>
      <c r="CA24" s="8">
        <v>1.7727139999999999E-2</v>
      </c>
      <c r="CC24" s="8">
        <v>3.4925059999999999E-7</v>
      </c>
      <c r="CE24" s="8">
        <v>17727.560000000001</v>
      </c>
      <c r="CG24" s="5">
        <v>0.94</v>
      </c>
      <c r="CI24" s="8">
        <v>7.4320000000000004</v>
      </c>
      <c r="CK24" s="8">
        <v>7.4320000000000002E-6</v>
      </c>
      <c r="CM24" s="8">
        <v>3.4768609999999998E-2</v>
      </c>
      <c r="CO24" s="12">
        <v>6.5830000000000002</v>
      </c>
      <c r="CQ24" s="3">
        <v>6.5830000000000003E-6</v>
      </c>
      <c r="CS24" s="8">
        <v>4.7152300000000001E-2</v>
      </c>
      <c r="CV24" t="s">
        <v>53</v>
      </c>
      <c r="CW24" s="2">
        <v>9.9999999999999995E-7</v>
      </c>
    </row>
    <row r="25" spans="1:101" x14ac:dyDescent="0.25">
      <c r="A25">
        <f t="shared" si="4"/>
        <v>-1.70319</v>
      </c>
      <c r="B25">
        <f t="shared" si="5"/>
        <v>1.3190000000000035E-2</v>
      </c>
      <c r="C25">
        <f t="shared" si="6"/>
        <v>7.7442915940089101E-3</v>
      </c>
      <c r="F25" s="13">
        <f t="shared" si="0"/>
        <v>6.5088757396449759E-2</v>
      </c>
      <c r="G25" s="13">
        <f t="shared" si="1"/>
        <v>0.12426035502958578</v>
      </c>
      <c r="H25" s="13">
        <f t="shared" si="2"/>
        <v>5.9171597633136145E-3</v>
      </c>
      <c r="I25" s="13">
        <f t="shared" si="3"/>
        <v>6.5088757396449759E-2</v>
      </c>
      <c r="J25" s="13">
        <f t="shared" si="7"/>
        <v>6.5088757396449759E-2</v>
      </c>
      <c r="L25">
        <v>1E-4</v>
      </c>
      <c r="M25">
        <f t="shared" si="10"/>
        <v>0</v>
      </c>
      <c r="N25">
        <v>1.8</v>
      </c>
      <c r="O25">
        <v>1.9</v>
      </c>
      <c r="P25">
        <v>1.7</v>
      </c>
      <c r="Q25">
        <v>1.8</v>
      </c>
      <c r="R25">
        <v>1.8</v>
      </c>
      <c r="S25">
        <v>1.5</v>
      </c>
      <c r="T25">
        <v>1.6</v>
      </c>
      <c r="U25">
        <v>1.6</v>
      </c>
      <c r="V25">
        <v>1.6</v>
      </c>
      <c r="W25">
        <v>1.6</v>
      </c>
      <c r="X25" s="11">
        <f>AVERAGE(N25:W25)</f>
        <v>1.69</v>
      </c>
      <c r="Y25">
        <f>MAX(ABS(N25-X25),ABS(O25-X25),ABS(P25-X25),ABS(Q25-X25),ABS(R25-X25),ABS(S25-X25),ABS(T25-X25),ABS(U25-X25),ABS(V25-X25),ABS(W25-X25),0.1)</f>
        <v>0.20999999999999996</v>
      </c>
      <c r="Z25" s="1"/>
      <c r="AA25">
        <v>19</v>
      </c>
      <c r="AB25" s="6">
        <v>-16</v>
      </c>
      <c r="AD25" s="8">
        <v>-0.45652979999999999</v>
      </c>
      <c r="AF25" s="9">
        <v>9.9999999999999995E-7</v>
      </c>
      <c r="AH25" s="8">
        <v>2.9975399999999999E-2</v>
      </c>
      <c r="AJ25" s="7">
        <v>2.9975499999999999E-2</v>
      </c>
      <c r="AL25" s="7">
        <v>2.99753E-2</v>
      </c>
      <c r="AN25" s="8">
        <v>8.9442720000000006E-8</v>
      </c>
      <c r="AP25" s="8">
        <v>29975.4</v>
      </c>
      <c r="AR25" s="5">
        <v>1.45</v>
      </c>
      <c r="AT25" s="8">
        <v>3.3</v>
      </c>
      <c r="AV25" s="8">
        <v>3.3000000000000002E-6</v>
      </c>
      <c r="AX25" s="8">
        <v>1.2876790000000001E-2</v>
      </c>
      <c r="AZ25" s="3">
        <v>3.71</v>
      </c>
      <c r="BB25" s="3">
        <v>3.7100000000000001E-6</v>
      </c>
      <c r="BD25" s="8">
        <v>9.7812779999999992E-3</v>
      </c>
      <c r="BE25" t="s">
        <v>44</v>
      </c>
      <c r="BG25" t="s">
        <v>54</v>
      </c>
      <c r="BH25" s="8">
        <v>29546.240000000002</v>
      </c>
      <c r="BJ25" s="8">
        <f t="shared" si="11"/>
        <v>29969.41272</v>
      </c>
      <c r="BK25" s="8">
        <f t="shared" si="12"/>
        <v>-1.4327200000006997</v>
      </c>
      <c r="BL25" s="13">
        <f t="shared" si="13"/>
        <v>-4.7806075260346298E-5</v>
      </c>
      <c r="BN25" s="1"/>
      <c r="BP25">
        <v>19</v>
      </c>
      <c r="BQ25">
        <v>-16</v>
      </c>
      <c r="BS25" s="8">
        <v>-0.45652979999999999</v>
      </c>
      <c r="BU25" s="2">
        <v>9.9999999999999995E-7</v>
      </c>
      <c r="BW25" s="8">
        <v>1.7744119999999999E-2</v>
      </c>
      <c r="BY25" s="8">
        <v>1.7744679999999999E-2</v>
      </c>
      <c r="CA25" s="8">
        <v>1.774367E-2</v>
      </c>
      <c r="CC25" s="8">
        <v>3.9113170000000001E-7</v>
      </c>
      <c r="CE25" s="8">
        <v>17744.12</v>
      </c>
      <c r="CG25" s="5">
        <v>1.04</v>
      </c>
      <c r="CI25" s="8">
        <v>9.8989999999999991</v>
      </c>
      <c r="CK25" s="8">
        <v>9.8989999999999996E-6</v>
      </c>
      <c r="CM25" s="8">
        <v>4.2312160000000001E-2</v>
      </c>
      <c r="CO25" s="12">
        <v>8.2810000000000006</v>
      </c>
      <c r="CQ25" s="3">
        <v>8.2810000000000008E-6</v>
      </c>
      <c r="CS25" s="8">
        <v>6.5578200000000003E-2</v>
      </c>
      <c r="CV25" t="s">
        <v>54</v>
      </c>
      <c r="CW25" s="8">
        <v>17562.240000000002</v>
      </c>
    </row>
    <row r="26" spans="1:101" x14ac:dyDescent="0.25">
      <c r="A26">
        <f t="shared" si="4"/>
        <v>1.4385700000000001</v>
      </c>
      <c r="B26">
        <f t="shared" si="5"/>
        <v>1.4300000000000423E-3</v>
      </c>
      <c r="C26">
        <f t="shared" si="6"/>
        <v>9.9404269517648939E-4</v>
      </c>
      <c r="F26" s="13">
        <f t="shared" si="0"/>
        <v>4.1666666666666546E-2</v>
      </c>
      <c r="G26" s="13">
        <f t="shared" si="1"/>
        <v>-2.7777777777777953E-2</v>
      </c>
      <c r="H26" s="13">
        <f t="shared" si="2"/>
        <v>4.1666666666666546E-2</v>
      </c>
      <c r="I26" s="13">
        <f t="shared" si="3"/>
        <v>-2.7777777777777953E-2</v>
      </c>
      <c r="J26" s="13">
        <f t="shared" si="7"/>
        <v>-2.7777777777777953E-2</v>
      </c>
      <c r="L26">
        <v>1E-4</v>
      </c>
      <c r="M26">
        <f t="shared" si="10"/>
        <v>1</v>
      </c>
      <c r="N26">
        <v>-1.5</v>
      </c>
      <c r="O26">
        <v>-1.4</v>
      </c>
      <c r="P26">
        <v>-1.5</v>
      </c>
      <c r="Q26">
        <v>-1.4</v>
      </c>
      <c r="R26">
        <v>-1.4</v>
      </c>
      <c r="X26" s="5">
        <f t="shared" si="8"/>
        <v>-1.4400000000000002</v>
      </c>
      <c r="Y26">
        <f t="shared" ref="Y26:Y44" si="14">MAX(ABS(N26-X26),ABS(O26-X26),ABS(P26-X26),ABS(Q26-X26),ABS(R26-X26),0.1)</f>
        <v>0.1</v>
      </c>
      <c r="Z26" s="1"/>
      <c r="AA26">
        <v>20</v>
      </c>
      <c r="AB26" s="6">
        <v>-14</v>
      </c>
      <c r="AD26" s="8">
        <v>-0.39946359999999997</v>
      </c>
      <c r="AF26" s="9">
        <v>9.9999999999999995E-7</v>
      </c>
      <c r="AH26" s="8">
        <v>2.998118E-2</v>
      </c>
      <c r="AJ26" s="7">
        <v>2.9982700000000001E-2</v>
      </c>
      <c r="AL26" s="7">
        <v>2.9978999999999999E-2</v>
      </c>
      <c r="AN26" s="8">
        <v>1.2796870000000001E-6</v>
      </c>
      <c r="AP26" s="8">
        <v>29981.18</v>
      </c>
      <c r="AR26" s="5">
        <v>1.47</v>
      </c>
      <c r="AT26" s="8">
        <v>3.44</v>
      </c>
      <c r="AV26" s="8">
        <v>3.4400000000000001E-6</v>
      </c>
      <c r="AX26" s="8">
        <v>1.116778E-2</v>
      </c>
      <c r="AZ26" s="3">
        <v>2.89</v>
      </c>
      <c r="BB26" s="3">
        <v>2.8899999999999999E-6</v>
      </c>
      <c r="BD26" s="8">
        <v>1.3504260000000001E-2</v>
      </c>
      <c r="BG26" t="s">
        <v>55</v>
      </c>
      <c r="BH26" s="8">
        <v>30524.36</v>
      </c>
      <c r="BJ26" s="8">
        <f t="shared" si="11"/>
        <v>29976.344639999999</v>
      </c>
      <c r="BK26" s="8">
        <f t="shared" si="12"/>
        <v>-0.94463999999788939</v>
      </c>
      <c r="BL26" s="13">
        <f t="shared" si="13"/>
        <v>-3.1512848258935999E-5</v>
      </c>
      <c r="BN26" s="1"/>
      <c r="BP26">
        <v>20</v>
      </c>
      <c r="BQ26">
        <v>-14</v>
      </c>
      <c r="BS26" s="8">
        <v>-0.39946359999999997</v>
      </c>
      <c r="BU26" s="2">
        <v>9.9999999999999995E-7</v>
      </c>
      <c r="BW26" s="8">
        <v>1.7767160000000001E-2</v>
      </c>
      <c r="BY26" s="8">
        <v>1.776755E-2</v>
      </c>
      <c r="CA26" s="8">
        <v>1.7766819999999999E-2</v>
      </c>
      <c r="CC26" s="8">
        <v>2.3961639999999999E-7</v>
      </c>
      <c r="CE26" s="8">
        <v>17767.16</v>
      </c>
      <c r="CG26" s="5">
        <v>1.17</v>
      </c>
      <c r="CI26" s="8">
        <v>13.798</v>
      </c>
      <c r="CK26" s="8">
        <v>1.3798000000000001E-5</v>
      </c>
      <c r="CM26" s="8">
        <v>5.6357379999999999E-2</v>
      </c>
      <c r="CO26" s="12">
        <v>11.516999999999999</v>
      </c>
      <c r="CQ26" s="3">
        <v>1.1517E-5</v>
      </c>
      <c r="CS26" s="8">
        <v>9.1554380000000005E-2</v>
      </c>
      <c r="CV26" t="s">
        <v>55</v>
      </c>
      <c r="CW26" s="8">
        <v>18740.39</v>
      </c>
    </row>
    <row r="27" spans="1:101" x14ac:dyDescent="0.25">
      <c r="A27">
        <f t="shared" si="4"/>
        <v>4.58033</v>
      </c>
      <c r="B27">
        <f t="shared" si="5"/>
        <v>3.9670000000000094E-2</v>
      </c>
      <c r="C27">
        <f t="shared" si="6"/>
        <v>8.6609480102962221E-3</v>
      </c>
      <c r="F27" s="13">
        <f t="shared" si="0"/>
        <v>1.731601731601733E-2</v>
      </c>
      <c r="G27" s="13">
        <f t="shared" si="1"/>
        <v>1.731601731601733E-2</v>
      </c>
      <c r="H27" s="13">
        <f t="shared" si="2"/>
        <v>-4.3290043290044287E-3</v>
      </c>
      <c r="I27" s="13">
        <f t="shared" si="3"/>
        <v>-2.5974025974025997E-2</v>
      </c>
      <c r="J27" s="13">
        <f t="shared" si="7"/>
        <v>-4.3290043290044287E-3</v>
      </c>
      <c r="L27">
        <v>1E-4</v>
      </c>
      <c r="M27">
        <f t="shared" si="10"/>
        <v>2</v>
      </c>
      <c r="N27">
        <v>-4.7</v>
      </c>
      <c r="O27">
        <v>-4.7</v>
      </c>
      <c r="P27">
        <v>-4.5999999999999996</v>
      </c>
      <c r="Q27">
        <v>-4.5</v>
      </c>
      <c r="R27">
        <v>-4.5999999999999996</v>
      </c>
      <c r="X27" s="5">
        <f t="shared" si="8"/>
        <v>-4.62</v>
      </c>
      <c r="Y27">
        <f t="shared" si="14"/>
        <v>0.12000000000000011</v>
      </c>
      <c r="Z27" s="1"/>
      <c r="AA27">
        <v>21</v>
      </c>
      <c r="AB27" s="6">
        <v>-12</v>
      </c>
      <c r="AD27" s="8">
        <v>-0.34239740000000002</v>
      </c>
      <c r="AF27" s="9">
        <v>9.9999999999999995E-7</v>
      </c>
      <c r="AH27" s="8">
        <v>2.9989160000000001E-2</v>
      </c>
      <c r="AJ27" s="7">
        <v>2.99898E-2</v>
      </c>
      <c r="AL27" s="7">
        <v>2.9988500000000001E-2</v>
      </c>
      <c r="AN27" s="8">
        <v>4.841487E-7</v>
      </c>
      <c r="AP27" s="8">
        <v>29989.16</v>
      </c>
      <c r="AR27" s="5">
        <v>1.5</v>
      </c>
      <c r="AT27" s="8">
        <v>3.73</v>
      </c>
      <c r="AV27" s="8">
        <v>3.7299999999999999E-6</v>
      </c>
      <c r="AX27" s="8">
        <v>1.164156E-2</v>
      </c>
      <c r="AZ27" s="3">
        <v>3.99</v>
      </c>
      <c r="BB27" s="3">
        <v>3.9899999999999999E-6</v>
      </c>
      <c r="BD27" s="8">
        <v>1.1744299999999999E-2</v>
      </c>
      <c r="BG27" t="s">
        <v>56</v>
      </c>
      <c r="BH27" s="8">
        <v>978.12</v>
      </c>
      <c r="BJ27" s="8">
        <f t="shared" si="11"/>
        <v>29983.276559999998</v>
      </c>
      <c r="BK27" s="8">
        <f t="shared" si="12"/>
        <v>-2.096559999998135</v>
      </c>
      <c r="BL27" s="13">
        <f t="shared" si="13"/>
        <v>-6.9924312501426473E-5</v>
      </c>
      <c r="BN27" s="1"/>
      <c r="BP27">
        <v>21</v>
      </c>
      <c r="BQ27">
        <v>-12</v>
      </c>
      <c r="BS27" s="8">
        <v>-0.34239740000000002</v>
      </c>
      <c r="BU27" s="2">
        <v>9.9999999999999995E-7</v>
      </c>
      <c r="BW27" s="8">
        <v>1.779932E-2</v>
      </c>
      <c r="BY27" s="8">
        <v>1.78006E-2</v>
      </c>
      <c r="CA27" s="8">
        <v>1.7797190000000001E-2</v>
      </c>
      <c r="CC27" s="8">
        <v>1.2609300000000001E-6</v>
      </c>
      <c r="CE27" s="8">
        <v>17799.32</v>
      </c>
      <c r="CG27" s="5">
        <v>1.35</v>
      </c>
      <c r="CI27" s="8">
        <v>19.4665</v>
      </c>
      <c r="CK27" s="8">
        <v>1.9466500000000001E-5</v>
      </c>
      <c r="CM27" s="8">
        <v>7.8555319999999998E-2</v>
      </c>
      <c r="CO27" s="12">
        <v>16.079000000000001</v>
      </c>
      <c r="CQ27" s="3">
        <v>1.6079E-5</v>
      </c>
      <c r="CS27" s="8">
        <v>0.13013150000000001</v>
      </c>
      <c r="CV27" t="s">
        <v>56</v>
      </c>
      <c r="CW27" s="8">
        <v>1178.1479999999999</v>
      </c>
    </row>
    <row r="28" spans="1:101" x14ac:dyDescent="0.25">
      <c r="A28">
        <f t="shared" si="4"/>
        <v>7.7220900000000006</v>
      </c>
      <c r="B28">
        <f t="shared" si="5"/>
        <v>4.7909999999998121E-2</v>
      </c>
      <c r="C28">
        <f t="shared" si="6"/>
        <v>6.2042788934081466E-3</v>
      </c>
      <c r="F28" s="13">
        <f t="shared" si="0"/>
        <v>3.8610038610040081E-3</v>
      </c>
      <c r="G28" s="13">
        <f t="shared" si="1"/>
        <v>3.8610038610040081E-3</v>
      </c>
      <c r="H28" s="13">
        <f t="shared" si="2"/>
        <v>3.8610038610040081E-3</v>
      </c>
      <c r="I28" s="13">
        <f t="shared" si="3"/>
        <v>-9.0090090090088181E-3</v>
      </c>
      <c r="J28" s="13">
        <f t="shared" si="7"/>
        <v>-2.5740025740024052E-3</v>
      </c>
      <c r="L28">
        <v>1E-4</v>
      </c>
      <c r="M28">
        <f t="shared" si="10"/>
        <v>3</v>
      </c>
      <c r="N28">
        <v>-7.8</v>
      </c>
      <c r="O28">
        <v>-7.8</v>
      </c>
      <c r="P28">
        <v>-7.8</v>
      </c>
      <c r="Q28">
        <v>-7.7</v>
      </c>
      <c r="R28">
        <v>-7.75</v>
      </c>
      <c r="X28" s="5">
        <f t="shared" si="8"/>
        <v>-7.7699999999999987</v>
      </c>
      <c r="Y28">
        <f t="shared" si="14"/>
        <v>0.1</v>
      </c>
      <c r="Z28" s="1"/>
      <c r="AA28">
        <v>22</v>
      </c>
      <c r="AB28" s="6">
        <v>-10</v>
      </c>
      <c r="AD28" s="8">
        <v>-0.2853311</v>
      </c>
      <c r="AF28" s="9">
        <v>9.9999999999999995E-7</v>
      </c>
      <c r="AH28" s="8">
        <v>2.9996100000000001E-2</v>
      </c>
      <c r="AJ28" s="7">
        <v>2.9996499999999999E-2</v>
      </c>
      <c r="AL28" s="7">
        <v>2.9995600000000001E-2</v>
      </c>
      <c r="AN28" s="8">
        <v>2.8982749999999998E-7</v>
      </c>
      <c r="AP28" s="8">
        <v>29996.1</v>
      </c>
      <c r="AR28" s="5">
        <v>1.52</v>
      </c>
      <c r="AT28" s="8">
        <v>3.45</v>
      </c>
      <c r="AV28" s="8">
        <v>3.45E-6</v>
      </c>
      <c r="AX28" s="8">
        <v>1.2622970000000001E-2</v>
      </c>
      <c r="AZ28" s="3">
        <v>3.47</v>
      </c>
      <c r="BB28" s="3">
        <v>3.4699999999999998E-6</v>
      </c>
      <c r="BD28" s="8">
        <v>1.160892E-2</v>
      </c>
      <c r="BG28" t="s">
        <v>57</v>
      </c>
      <c r="BH28" s="8">
        <v>2.9546240000000001E-2</v>
      </c>
      <c r="BJ28" s="8">
        <f t="shared" si="11"/>
        <v>29990.208479999998</v>
      </c>
      <c r="BK28" s="8">
        <f t="shared" si="12"/>
        <v>-1.0484799999976531</v>
      </c>
      <c r="BL28" s="13">
        <f t="shared" si="13"/>
        <v>-3.4960743960711975E-5</v>
      </c>
      <c r="BN28" s="1"/>
      <c r="BP28">
        <v>22</v>
      </c>
      <c r="BQ28">
        <v>-10</v>
      </c>
      <c r="BS28" s="8">
        <v>-0.2853311</v>
      </c>
      <c r="BU28" s="2">
        <v>9.9999999999999995E-7</v>
      </c>
      <c r="BW28" s="8">
        <v>1.784502E-2</v>
      </c>
      <c r="BY28" s="8">
        <v>1.7845570000000002E-2</v>
      </c>
      <c r="CA28" s="8">
        <v>1.7844410000000002E-2</v>
      </c>
      <c r="CC28" s="8">
        <v>3.937309E-7</v>
      </c>
      <c r="CE28" s="8">
        <v>17845.02</v>
      </c>
      <c r="CG28" s="5">
        <v>1.61</v>
      </c>
      <c r="CI28" s="8">
        <v>25.437000000000001</v>
      </c>
      <c r="CK28" s="8">
        <v>2.5437000000000001E-5</v>
      </c>
      <c r="CM28" s="8">
        <v>0.11082740000000001</v>
      </c>
      <c r="CO28" s="12">
        <v>22.853999999999999</v>
      </c>
      <c r="CQ28" s="3">
        <v>2.2853999999999998E-5</v>
      </c>
      <c r="CS28" s="8">
        <v>0.15954679999999999</v>
      </c>
      <c r="CV28" t="s">
        <v>57</v>
      </c>
      <c r="CW28" s="8">
        <v>1.756224E-2</v>
      </c>
    </row>
    <row r="29" spans="1:101" x14ac:dyDescent="0.25">
      <c r="A29">
        <f t="shared" si="4"/>
        <v>10.863850000000001</v>
      </c>
      <c r="B29">
        <f t="shared" si="5"/>
        <v>3.6150000000001015E-2</v>
      </c>
      <c r="C29">
        <f t="shared" si="6"/>
        <v>3.32754962559323E-3</v>
      </c>
      <c r="F29" s="13">
        <f t="shared" si="0"/>
        <v>4.5871559633024906E-3</v>
      </c>
      <c r="G29" s="13">
        <f t="shared" si="1"/>
        <v>9.1743119266053073E-3</v>
      </c>
      <c r="H29" s="13">
        <f t="shared" si="2"/>
        <v>-1.6296851737616973E-16</v>
      </c>
      <c r="I29" s="13">
        <f t="shared" si="3"/>
        <v>-9.1743119266056335E-3</v>
      </c>
      <c r="J29" s="13">
        <f t="shared" si="7"/>
        <v>-4.5871559633029798E-3</v>
      </c>
      <c r="L29">
        <v>1E-4</v>
      </c>
      <c r="M29">
        <f t="shared" si="10"/>
        <v>4</v>
      </c>
      <c r="N29" s="5">
        <v>-10.95</v>
      </c>
      <c r="O29">
        <v>-11</v>
      </c>
      <c r="P29">
        <v>-10.9</v>
      </c>
      <c r="Q29">
        <v>-10.8</v>
      </c>
      <c r="R29">
        <v>-10.85</v>
      </c>
      <c r="X29" s="5">
        <f t="shared" si="8"/>
        <v>-10.900000000000002</v>
      </c>
      <c r="Y29">
        <f t="shared" si="14"/>
        <v>0.10000000000000142</v>
      </c>
      <c r="Z29" s="1"/>
      <c r="AA29">
        <v>23</v>
      </c>
      <c r="AB29" s="6">
        <v>-8</v>
      </c>
      <c r="AD29" s="8">
        <v>-0.22826489999999999</v>
      </c>
      <c r="AF29" s="9">
        <v>9.9999999999999995E-7</v>
      </c>
      <c r="AH29" s="8">
        <v>3.0002959999999999E-2</v>
      </c>
      <c r="AJ29" s="7">
        <v>3.0003200000000001E-2</v>
      </c>
      <c r="AL29" s="7">
        <v>3.00027E-2</v>
      </c>
      <c r="AN29" s="8">
        <v>1.624808E-7</v>
      </c>
      <c r="AP29" s="8">
        <v>30002.959999999999</v>
      </c>
      <c r="AR29" s="5">
        <v>1.55</v>
      </c>
      <c r="AT29" s="8">
        <v>3.4</v>
      </c>
      <c r="AV29" s="8">
        <v>3.4000000000000001E-6</v>
      </c>
      <c r="AX29" s="8">
        <v>1.1675400000000001E-2</v>
      </c>
      <c r="AZ29" s="3">
        <v>3.43</v>
      </c>
      <c r="BB29" s="3">
        <v>3.4300000000000002E-6</v>
      </c>
      <c r="BD29" s="8">
        <v>1.140585E-2</v>
      </c>
      <c r="BG29" t="s">
        <v>58</v>
      </c>
      <c r="BH29" s="8">
        <v>3.052436E-2</v>
      </c>
      <c r="BJ29" s="8">
        <f t="shared" si="11"/>
        <v>29997.1404</v>
      </c>
      <c r="BK29" s="8">
        <f t="shared" si="12"/>
        <v>-1.0404000000016822</v>
      </c>
      <c r="BL29" s="13">
        <f t="shared" si="13"/>
        <v>-3.4683306012785214E-5</v>
      </c>
      <c r="BN29" s="1"/>
      <c r="BP29">
        <v>23</v>
      </c>
      <c r="BQ29">
        <v>-8</v>
      </c>
      <c r="BS29" s="8">
        <v>-0.22826489999999999</v>
      </c>
      <c r="BU29" s="2">
        <v>9.9999999999999995E-7</v>
      </c>
      <c r="BW29" s="8">
        <v>1.790106E-2</v>
      </c>
      <c r="BY29" s="8">
        <v>1.7901469999999999E-2</v>
      </c>
      <c r="CA29" s="8">
        <v>1.7900570000000001E-2</v>
      </c>
      <c r="CC29" s="8">
        <v>2.8723509999999998E-7</v>
      </c>
      <c r="CE29" s="8">
        <v>17901.060000000001</v>
      </c>
      <c r="CG29" s="5">
        <v>1.93</v>
      </c>
      <c r="CI29" s="8">
        <v>28.972999999999999</v>
      </c>
      <c r="CK29" s="8">
        <v>2.8972999999999999E-5</v>
      </c>
      <c r="CM29" s="8">
        <v>0.1448189</v>
      </c>
      <c r="CO29" s="12">
        <v>28.02</v>
      </c>
      <c r="CQ29" s="3">
        <v>2.8019999999999999E-5</v>
      </c>
      <c r="CS29" s="8">
        <v>0.17039969999999999</v>
      </c>
      <c r="CV29" t="s">
        <v>58</v>
      </c>
      <c r="CW29" s="8">
        <v>1.8740389999999999E-2</v>
      </c>
    </row>
    <row r="30" spans="1:101" x14ac:dyDescent="0.25">
      <c r="A30">
        <f t="shared" si="4"/>
        <v>14.005610000000001</v>
      </c>
      <c r="B30">
        <f t="shared" si="5"/>
        <v>5.4390000000001493E-2</v>
      </c>
      <c r="C30">
        <f t="shared" si="6"/>
        <v>3.8834438485722141E-3</v>
      </c>
      <c r="F30" s="13">
        <f t="shared" si="0"/>
        <v>2.8449502133710784E-3</v>
      </c>
      <c r="G30" s="13">
        <f t="shared" si="1"/>
        <v>2.8449502133710784E-3</v>
      </c>
      <c r="H30" s="13">
        <f t="shared" si="2"/>
        <v>-4.2674253200570599E-3</v>
      </c>
      <c r="I30" s="13">
        <f t="shared" si="3"/>
        <v>2.8449502133710784E-3</v>
      </c>
      <c r="J30" s="13">
        <f t="shared" si="7"/>
        <v>-4.2674253200570599E-3</v>
      </c>
      <c r="L30">
        <v>1E-4</v>
      </c>
      <c r="M30">
        <f t="shared" si="10"/>
        <v>5</v>
      </c>
      <c r="N30">
        <v>-14.1</v>
      </c>
      <c r="O30">
        <v>-14.1</v>
      </c>
      <c r="P30">
        <v>-14</v>
      </c>
      <c r="Q30">
        <v>-14.1</v>
      </c>
      <c r="R30">
        <v>-14</v>
      </c>
      <c r="X30" s="5">
        <f t="shared" si="8"/>
        <v>-14.060000000000002</v>
      </c>
      <c r="Y30">
        <f t="shared" si="14"/>
        <v>0.1</v>
      </c>
      <c r="Z30" s="1"/>
      <c r="AA30">
        <v>24</v>
      </c>
      <c r="AB30" s="6">
        <v>-6</v>
      </c>
      <c r="AD30" s="8">
        <v>-0.17119870000000001</v>
      </c>
      <c r="AF30" s="9">
        <v>9.9999999999999995E-7</v>
      </c>
      <c r="AH30" s="8">
        <v>3.00097E-2</v>
      </c>
      <c r="AJ30" s="7">
        <v>3.0010100000000001E-2</v>
      </c>
      <c r="AL30" s="7">
        <v>3.0009299999999999E-2</v>
      </c>
      <c r="AN30" s="8">
        <v>2.8284270000000001E-7</v>
      </c>
      <c r="AP30" s="8">
        <v>30009.7</v>
      </c>
      <c r="AR30" s="5">
        <v>1.57</v>
      </c>
      <c r="AT30" s="8">
        <v>3.27</v>
      </c>
      <c r="AV30" s="8">
        <v>3.27E-6</v>
      </c>
      <c r="AX30" s="8">
        <v>1.1506189999999999E-2</v>
      </c>
      <c r="AZ30" s="3">
        <v>3.37</v>
      </c>
      <c r="BB30" s="3">
        <v>3.3699999999999999E-6</v>
      </c>
      <c r="BD30" s="8">
        <v>1.0728949999999999E-2</v>
      </c>
      <c r="BG30" t="s">
        <v>59</v>
      </c>
      <c r="BH30" s="8">
        <v>9.7812000000000007E-4</v>
      </c>
      <c r="BJ30" s="8">
        <f t="shared" si="11"/>
        <v>30004.072319999999</v>
      </c>
      <c r="BK30" s="8">
        <f t="shared" si="12"/>
        <v>-1.1123200000001816</v>
      </c>
      <c r="BL30" s="13">
        <f t="shared" si="13"/>
        <v>-3.7072300990913678E-5</v>
      </c>
      <c r="BN30" s="1"/>
      <c r="BP30">
        <v>24</v>
      </c>
      <c r="BQ30">
        <v>-6</v>
      </c>
      <c r="BS30" s="8">
        <v>-0.17119870000000001</v>
      </c>
      <c r="BU30" s="2">
        <v>9.9999999999999995E-7</v>
      </c>
      <c r="BW30" s="8">
        <v>1.7960919999999998E-2</v>
      </c>
      <c r="BY30" s="8">
        <v>1.796182E-2</v>
      </c>
      <c r="CA30" s="8">
        <v>1.7960460000000001E-2</v>
      </c>
      <c r="CC30" s="8">
        <v>5.023783E-7</v>
      </c>
      <c r="CE30" s="8">
        <v>17960.919999999998</v>
      </c>
      <c r="CG30" s="5">
        <v>2.27</v>
      </c>
      <c r="CI30" s="8">
        <v>30.398</v>
      </c>
      <c r="CK30" s="8">
        <v>3.0397999999999999E-5</v>
      </c>
      <c r="CM30" s="8">
        <v>0.16495019999999999</v>
      </c>
      <c r="CO30" s="12">
        <v>29.925999999999998</v>
      </c>
      <c r="CQ30" s="3">
        <v>2.9926000000000001E-5</v>
      </c>
      <c r="CS30" s="8">
        <v>0.17577480000000001</v>
      </c>
      <c r="CV30" t="s">
        <v>59</v>
      </c>
      <c r="CW30" s="8">
        <v>1.178148E-3</v>
      </c>
    </row>
    <row r="31" spans="1:101" x14ac:dyDescent="0.25">
      <c r="A31">
        <f t="shared" si="4"/>
        <v>17.147370000000002</v>
      </c>
      <c r="B31">
        <f t="shared" si="5"/>
        <v>2.6299999999963575E-3</v>
      </c>
      <c r="C31">
        <f t="shared" si="6"/>
        <v>1.533762903580174E-4</v>
      </c>
      <c r="F31" s="13">
        <f t="shared" si="0"/>
        <v>2.9154518950437734E-3</v>
      </c>
      <c r="G31" s="13">
        <f t="shared" si="1"/>
        <v>2.9154518950437734E-3</v>
      </c>
      <c r="H31" s="13">
        <f t="shared" si="2"/>
        <v>-2.9154518950435665E-3</v>
      </c>
      <c r="I31" s="13">
        <f t="shared" si="3"/>
        <v>0</v>
      </c>
      <c r="J31" s="13">
        <f t="shared" si="7"/>
        <v>-2.9154518950435665E-3</v>
      </c>
      <c r="L31">
        <v>1E-4</v>
      </c>
      <c r="M31">
        <f t="shared" si="10"/>
        <v>6</v>
      </c>
      <c r="N31">
        <v>-17.2</v>
      </c>
      <c r="O31">
        <v>-17.2</v>
      </c>
      <c r="P31">
        <v>-17.100000000000001</v>
      </c>
      <c r="Q31">
        <v>-17.149999999999999</v>
      </c>
      <c r="R31">
        <v>-17.100000000000001</v>
      </c>
      <c r="X31" s="5">
        <f t="shared" si="8"/>
        <v>-17.149999999999999</v>
      </c>
      <c r="Y31">
        <f t="shared" si="14"/>
        <v>0.1</v>
      </c>
      <c r="Z31" s="1"/>
      <c r="AA31">
        <v>25</v>
      </c>
      <c r="AB31" s="6">
        <v>-4</v>
      </c>
      <c r="AD31" s="8">
        <v>-0.1141325</v>
      </c>
      <c r="AF31" s="9">
        <v>9.9999999999999995E-7</v>
      </c>
      <c r="AH31" s="8">
        <v>3.0016040000000001E-2</v>
      </c>
      <c r="AJ31" s="7">
        <v>3.00168E-2</v>
      </c>
      <c r="AL31" s="7">
        <v>3.0015199999999999E-2</v>
      </c>
      <c r="AN31" s="8">
        <v>5.4258640000000001E-7</v>
      </c>
      <c r="AP31" s="8">
        <v>30016.04</v>
      </c>
      <c r="AR31" s="5">
        <v>1.59</v>
      </c>
      <c r="AT31" s="8">
        <v>3.42</v>
      </c>
      <c r="AV31" s="8">
        <v>3.4199999999999999E-6</v>
      </c>
      <c r="AX31" s="8">
        <v>1.106625E-2</v>
      </c>
      <c r="AZ31" s="3">
        <v>3.17</v>
      </c>
      <c r="BB31" s="3">
        <v>3.1700000000000001E-6</v>
      </c>
      <c r="BD31" s="8">
        <v>1.242121E-2</v>
      </c>
      <c r="BG31" t="s">
        <v>60</v>
      </c>
      <c r="BH31" s="8">
        <v>4.557192E-6</v>
      </c>
      <c r="BJ31" s="8">
        <f t="shared" si="11"/>
        <v>30011.004239999998</v>
      </c>
      <c r="BK31" s="8">
        <f t="shared" si="12"/>
        <v>-1.3042399999976624</v>
      </c>
      <c r="BL31" s="13">
        <f t="shared" si="13"/>
        <v>-4.3458725658347461E-5</v>
      </c>
      <c r="BN31" s="1"/>
      <c r="BP31">
        <v>25</v>
      </c>
      <c r="BQ31">
        <v>-4</v>
      </c>
      <c r="BS31" s="8">
        <v>-0.1141325</v>
      </c>
      <c r="BU31" s="2">
        <v>9.9999999999999995E-7</v>
      </c>
      <c r="BW31" s="8">
        <v>1.8022659999999999E-2</v>
      </c>
      <c r="BY31" s="8">
        <v>1.8023399999999998E-2</v>
      </c>
      <c r="CA31" s="8">
        <v>1.8022300000000002E-2</v>
      </c>
      <c r="CC31" s="8">
        <v>3.8401039999999998E-7</v>
      </c>
      <c r="CE31" s="8">
        <v>18022.66</v>
      </c>
      <c r="CG31" s="5">
        <v>2.62</v>
      </c>
      <c r="CI31" s="8">
        <v>30.8</v>
      </c>
      <c r="CK31" s="8">
        <v>3.0800000000000003E-5</v>
      </c>
      <c r="CM31" s="8">
        <v>0.1730631</v>
      </c>
      <c r="CO31" s="12">
        <v>30.87</v>
      </c>
      <c r="CQ31" s="3">
        <v>3.0870000000000001E-5</v>
      </c>
      <c r="CS31" s="8">
        <v>0.17497770000000001</v>
      </c>
      <c r="CV31" t="s">
        <v>60</v>
      </c>
      <c r="CW31" s="8">
        <v>2.6845529999999999E-6</v>
      </c>
    </row>
    <row r="32" spans="1:101" x14ac:dyDescent="0.25">
      <c r="A32">
        <f t="shared" si="4"/>
        <v>20.28913</v>
      </c>
      <c r="B32">
        <f t="shared" si="5"/>
        <v>4.0869999999998186E-2</v>
      </c>
      <c r="C32">
        <f t="shared" si="6"/>
        <v>2.0143791281340396E-3</v>
      </c>
      <c r="F32" s="13">
        <f t="shared" si="0"/>
        <v>3.4431874077717802E-3</v>
      </c>
      <c r="G32" s="13">
        <f t="shared" si="1"/>
        <v>8.3620265617315153E-3</v>
      </c>
      <c r="H32" s="13">
        <f t="shared" si="2"/>
        <v>-3.9350713231676489E-3</v>
      </c>
      <c r="I32" s="13">
        <f t="shared" si="3"/>
        <v>-6.3944909001475165E-3</v>
      </c>
      <c r="J32" s="13">
        <f t="shared" si="7"/>
        <v>-1.475651746187781E-3</v>
      </c>
      <c r="L32">
        <v>1E-4</v>
      </c>
      <c r="M32">
        <f t="shared" si="10"/>
        <v>7</v>
      </c>
      <c r="N32">
        <v>-20.399999999999999</v>
      </c>
      <c r="O32">
        <v>-20.5</v>
      </c>
      <c r="P32">
        <v>-20.25</v>
      </c>
      <c r="Q32">
        <v>-20.2</v>
      </c>
      <c r="R32">
        <v>-20.3</v>
      </c>
      <c r="X32" s="5">
        <f t="shared" si="8"/>
        <v>-20.329999999999998</v>
      </c>
      <c r="Y32">
        <f t="shared" si="14"/>
        <v>0.17000000000000171</v>
      </c>
      <c r="Z32" s="1"/>
      <c r="AA32">
        <v>26</v>
      </c>
      <c r="AB32" s="6">
        <v>-2</v>
      </c>
      <c r="AD32" s="8">
        <v>-5.7066230000000003E-2</v>
      </c>
      <c r="AF32" s="9">
        <v>9.9999999999999995E-7</v>
      </c>
      <c r="AH32" s="8">
        <v>3.0023379999999999E-2</v>
      </c>
      <c r="AJ32" s="7">
        <v>3.0023600000000001E-2</v>
      </c>
      <c r="AL32" s="7">
        <v>3.00232E-2</v>
      </c>
      <c r="AN32" s="8">
        <v>1.32665E-7</v>
      </c>
      <c r="AP32" s="8">
        <v>30023.38</v>
      </c>
      <c r="AR32" s="5">
        <v>1.61</v>
      </c>
      <c r="AT32" s="8">
        <v>3.36</v>
      </c>
      <c r="AV32" s="8">
        <v>3.36E-6</v>
      </c>
      <c r="AX32" s="8">
        <v>1.157388E-2</v>
      </c>
      <c r="AZ32" s="3">
        <v>3.67</v>
      </c>
      <c r="BB32" s="3">
        <v>3.67E-6</v>
      </c>
      <c r="BD32" s="8">
        <v>1.03228E-2</v>
      </c>
      <c r="BG32" t="s">
        <v>61</v>
      </c>
      <c r="BH32" s="8">
        <v>1.2799999999999999E-5</v>
      </c>
      <c r="BJ32" s="8">
        <f t="shared" si="11"/>
        <v>30017.936159999997</v>
      </c>
      <c r="BK32" s="8">
        <f t="shared" si="12"/>
        <v>-1.8961599999965983</v>
      </c>
      <c r="BL32" s="13">
        <f t="shared" si="13"/>
        <v>-6.3167567213474893E-5</v>
      </c>
      <c r="BN32" s="1"/>
      <c r="BP32">
        <v>26</v>
      </c>
      <c r="BQ32">
        <v>-2</v>
      </c>
      <c r="BS32" s="8">
        <v>-5.7066230000000003E-2</v>
      </c>
      <c r="BU32" s="2">
        <v>9.9999999999999995E-7</v>
      </c>
      <c r="BW32" s="8">
        <v>1.8084119999999999E-2</v>
      </c>
      <c r="BY32" s="8">
        <v>1.8084590000000001E-2</v>
      </c>
      <c r="CA32" s="8">
        <v>1.8083499999999999E-2</v>
      </c>
      <c r="CC32" s="8">
        <v>4.484016E-7</v>
      </c>
      <c r="CE32" s="8">
        <v>18084.12</v>
      </c>
      <c r="CG32" s="5">
        <v>2.97</v>
      </c>
      <c r="CI32" s="8">
        <v>30.084</v>
      </c>
      <c r="CK32" s="8">
        <v>3.0083999999999999E-5</v>
      </c>
      <c r="CM32" s="8">
        <v>0.1753518</v>
      </c>
      <c r="CO32" s="12">
        <v>30.73</v>
      </c>
      <c r="CQ32" s="3">
        <v>3.0729999999999999E-5</v>
      </c>
      <c r="CS32" s="8">
        <v>0.16762099999999999</v>
      </c>
      <c r="CV32" t="s">
        <v>61</v>
      </c>
      <c r="CW32" s="2">
        <v>7.2699999999999999E-6</v>
      </c>
    </row>
    <row r="33" spans="1:101" x14ac:dyDescent="0.25">
      <c r="A33">
        <f t="shared" si="4"/>
        <v>23.430890000000002</v>
      </c>
      <c r="B33">
        <f t="shared" si="5"/>
        <v>8.9000000000183377E-4</v>
      </c>
      <c r="C33">
        <f t="shared" si="6"/>
        <v>3.7984045847248382E-5</v>
      </c>
      <c r="F33" s="13">
        <f t="shared" si="0"/>
        <v>2.9876227059325773E-3</v>
      </c>
      <c r="G33" s="13">
        <f t="shared" si="1"/>
        <v>2.9876227059325773E-3</v>
      </c>
      <c r="H33" s="13">
        <f t="shared" si="2"/>
        <v>-1.280409731114005E-3</v>
      </c>
      <c r="I33" s="13">
        <f t="shared" si="3"/>
        <v>-3.4144259496371445E-3</v>
      </c>
      <c r="J33" s="13">
        <f t="shared" si="7"/>
        <v>-1.280409731114005E-3</v>
      </c>
      <c r="L33">
        <v>1E-4</v>
      </c>
      <c r="M33">
        <f t="shared" si="10"/>
        <v>8</v>
      </c>
      <c r="N33">
        <v>-23.5</v>
      </c>
      <c r="O33">
        <v>-23.5</v>
      </c>
      <c r="P33">
        <v>-23.4</v>
      </c>
      <c r="Q33">
        <v>-23.35</v>
      </c>
      <c r="R33">
        <v>-23.4</v>
      </c>
      <c r="X33" s="5">
        <f t="shared" si="8"/>
        <v>-23.43</v>
      </c>
      <c r="Y33">
        <f t="shared" si="14"/>
        <v>0.1</v>
      </c>
      <c r="Z33" s="1"/>
      <c r="AA33">
        <v>27</v>
      </c>
      <c r="AB33" s="16">
        <v>0</v>
      </c>
      <c r="AC33" s="17"/>
      <c r="AD33" s="18">
        <v>0</v>
      </c>
      <c r="AE33" s="17"/>
      <c r="AF33" s="19">
        <v>9.9999999999999995E-7</v>
      </c>
      <c r="AG33" s="17"/>
      <c r="AH33" s="18">
        <v>3.0029480000000001E-2</v>
      </c>
      <c r="AI33" s="17"/>
      <c r="AJ33" s="20">
        <v>3.0030899999999999E-2</v>
      </c>
      <c r="AK33" s="17"/>
      <c r="AL33" s="20">
        <v>3.0027100000000001E-2</v>
      </c>
      <c r="AM33" s="17"/>
      <c r="AN33" s="18">
        <v>1.2655429999999999E-6</v>
      </c>
      <c r="AO33" s="17"/>
      <c r="AP33" s="18">
        <v>30029.48</v>
      </c>
      <c r="AR33" s="5">
        <v>1.64</v>
      </c>
      <c r="AT33" s="8">
        <v>3.58</v>
      </c>
      <c r="AV33" s="8">
        <v>3.58E-6</v>
      </c>
      <c r="AX33" s="8">
        <v>1.137083E-2</v>
      </c>
      <c r="AZ33" s="3">
        <v>3.05</v>
      </c>
      <c r="BB33" s="3">
        <v>3.05E-6</v>
      </c>
      <c r="BD33" s="8">
        <v>1.39104E-2</v>
      </c>
      <c r="BG33" t="s">
        <v>62</v>
      </c>
      <c r="BH33">
        <v>6</v>
      </c>
      <c r="BJ33" s="8">
        <f t="shared" si="11"/>
        <v>30024.86808</v>
      </c>
      <c r="BK33" s="8">
        <f t="shared" si="12"/>
        <v>-1.4880799999991723</v>
      </c>
      <c r="BL33" s="13">
        <f t="shared" si="13"/>
        <v>-4.9561583286036281E-5</v>
      </c>
      <c r="BN33" s="1"/>
      <c r="BP33">
        <v>27</v>
      </c>
      <c r="BQ33" s="17">
        <v>0</v>
      </c>
      <c r="BR33" s="17"/>
      <c r="BS33" s="18">
        <v>0</v>
      </c>
      <c r="BT33" s="17"/>
      <c r="BU33" s="24">
        <v>9.9999999999999995E-7</v>
      </c>
      <c r="BV33" s="17"/>
      <c r="BW33" s="18">
        <v>1.8142990000000001E-2</v>
      </c>
      <c r="BX33" s="17"/>
      <c r="BY33" s="18">
        <v>1.8143449999999998E-2</v>
      </c>
      <c r="BZ33" s="17"/>
      <c r="CA33" s="18">
        <v>1.8142350000000002E-2</v>
      </c>
      <c r="CB33" s="17"/>
      <c r="CC33" s="18">
        <v>4.639138E-7</v>
      </c>
      <c r="CD33" s="17"/>
      <c r="CE33" s="18">
        <v>18142.990000000002</v>
      </c>
      <c r="CF33" s="17"/>
      <c r="CG33" s="25">
        <v>3.31</v>
      </c>
      <c r="CH33" s="17"/>
      <c r="CI33" s="18">
        <v>29.686</v>
      </c>
      <c r="CJ33" s="17"/>
      <c r="CK33" s="18">
        <v>2.9686E-5</v>
      </c>
      <c r="CM33" s="8">
        <v>0.17127539999999999</v>
      </c>
      <c r="CO33" s="12">
        <v>29.437999999999999</v>
      </c>
      <c r="CQ33" s="3">
        <v>2.9437999999999998E-5</v>
      </c>
      <c r="CS33" s="8">
        <v>0.17044519999999999</v>
      </c>
      <c r="CV33" t="s">
        <v>62</v>
      </c>
      <c r="CW33">
        <v>6</v>
      </c>
    </row>
    <row r="34" spans="1:101" x14ac:dyDescent="0.25">
      <c r="A34">
        <f t="shared" si="4"/>
        <v>26.593071440000003</v>
      </c>
      <c r="B34">
        <f t="shared" si="5"/>
        <v>7.3071440000003207E-2</v>
      </c>
      <c r="C34">
        <f t="shared" si="6"/>
        <v>2.7477623321875001E-3</v>
      </c>
      <c r="F34" s="13">
        <f t="shared" si="0"/>
        <v>3.016591251885439E-3</v>
      </c>
      <c r="G34" s="13">
        <f t="shared" si="1"/>
        <v>6.7873303167420712E-3</v>
      </c>
      <c r="H34" s="13">
        <f t="shared" si="2"/>
        <v>-4.524886877828092E-3</v>
      </c>
      <c r="I34" s="13">
        <f t="shared" si="3"/>
        <v>-4.524886877828092E-3</v>
      </c>
      <c r="J34" s="13">
        <f t="shared" si="7"/>
        <v>-7.5414781297132637E-4</v>
      </c>
      <c r="L34">
        <v>6.6E-3</v>
      </c>
      <c r="M34">
        <v>9.0065000000000008</v>
      </c>
      <c r="N34">
        <v>-26.6</v>
      </c>
      <c r="O34">
        <v>-26.7</v>
      </c>
      <c r="P34">
        <v>-26.4</v>
      </c>
      <c r="Q34">
        <v>-26.4</v>
      </c>
      <c r="R34">
        <v>-26.5</v>
      </c>
      <c r="X34" s="5">
        <f t="shared" si="8"/>
        <v>-26.52</v>
      </c>
      <c r="Y34">
        <f t="shared" si="14"/>
        <v>0.17999999999999972</v>
      </c>
      <c r="Z34" s="1"/>
      <c r="AA34">
        <v>28</v>
      </c>
      <c r="AB34" s="6">
        <v>2</v>
      </c>
      <c r="AD34" s="8">
        <v>5.7066230000000003E-2</v>
      </c>
      <c r="AF34" s="9">
        <v>9.9999999999999995E-7</v>
      </c>
      <c r="AH34" s="8">
        <v>3.0037700000000001E-2</v>
      </c>
      <c r="AJ34" s="7">
        <v>3.0037999999999999E-2</v>
      </c>
      <c r="AL34" s="7">
        <v>3.0037299999999999E-2</v>
      </c>
      <c r="AN34" s="8">
        <v>2.6076810000000001E-7</v>
      </c>
      <c r="AP34" s="8">
        <v>30037.7</v>
      </c>
      <c r="AR34" s="5">
        <v>1.66</v>
      </c>
      <c r="AT34" s="8">
        <v>3.73</v>
      </c>
      <c r="AV34" s="8">
        <v>3.7299999999999999E-6</v>
      </c>
      <c r="AX34" s="8">
        <v>1.211535E-2</v>
      </c>
      <c r="AZ34" s="3">
        <v>4.1100000000000003</v>
      </c>
      <c r="BB34" s="3">
        <v>4.1099999999999996E-6</v>
      </c>
      <c r="BD34" s="8">
        <v>1.133816E-2</v>
      </c>
      <c r="BG34" t="s">
        <v>69</v>
      </c>
      <c r="BH34">
        <v>-83.86</v>
      </c>
      <c r="BJ34" s="8">
        <f t="shared" si="11"/>
        <v>30031.8</v>
      </c>
      <c r="BK34" s="8">
        <f t="shared" si="12"/>
        <v>-2.319999999999709</v>
      </c>
      <c r="BL34" s="13">
        <f t="shared" si="13"/>
        <v>-7.7251446799715941E-5</v>
      </c>
      <c r="BN34" s="1"/>
      <c r="BP34">
        <v>28</v>
      </c>
      <c r="BQ34">
        <v>2</v>
      </c>
      <c r="BS34" s="8">
        <v>5.7066230000000003E-2</v>
      </c>
      <c r="BU34" s="2">
        <v>9.9999999999999995E-7</v>
      </c>
      <c r="BW34" s="8">
        <v>1.8202860000000001E-2</v>
      </c>
      <c r="BY34" s="8">
        <v>1.820308E-2</v>
      </c>
      <c r="CA34" s="8">
        <v>1.8202409999999999E-2</v>
      </c>
      <c r="CC34" s="8">
        <v>2.340085E-7</v>
      </c>
      <c r="CE34" s="8">
        <v>18202.86</v>
      </c>
      <c r="CG34" s="5">
        <v>3.65</v>
      </c>
      <c r="CI34" s="8">
        <v>29.889500000000002</v>
      </c>
      <c r="CK34" s="8">
        <v>2.9889499999999999E-5</v>
      </c>
      <c r="CM34" s="8">
        <v>0.16900950000000001</v>
      </c>
      <c r="CO34" s="12">
        <v>29.934000000000001</v>
      </c>
      <c r="CQ34" s="3">
        <v>2.9933999999999998E-5</v>
      </c>
      <c r="CS34" s="8">
        <v>0.16993849999999999</v>
      </c>
      <c r="CV34" t="s">
        <v>69</v>
      </c>
      <c r="CW34">
        <v>-12.09</v>
      </c>
    </row>
    <row r="35" spans="1:101" x14ac:dyDescent="0.25">
      <c r="A35">
        <f t="shared" si="4"/>
        <v>29.734831440000004</v>
      </c>
      <c r="B35">
        <f t="shared" si="5"/>
        <v>3.4831440000008485E-2</v>
      </c>
      <c r="C35">
        <f t="shared" si="6"/>
        <v>1.1714019657482369E-3</v>
      </c>
      <c r="F35" s="13">
        <f t="shared" si="0"/>
        <v>1.1961998918520207E-16</v>
      </c>
      <c r="G35" s="13">
        <f t="shared" si="1"/>
        <v>6.7340067340068309E-3</v>
      </c>
      <c r="H35" s="13">
        <f t="shared" si="2"/>
        <v>-3.367003367003176E-3</v>
      </c>
      <c r="I35" s="13">
        <f t="shared" si="3"/>
        <v>-3.367003367003176E-3</v>
      </c>
      <c r="J35" s="13">
        <f t="shared" si="7"/>
        <v>1.1961998918520207E-16</v>
      </c>
      <c r="L35">
        <v>6.6E-3</v>
      </c>
      <c r="M35">
        <f t="shared" si="10"/>
        <v>10.006500000000001</v>
      </c>
      <c r="N35">
        <v>-29.7</v>
      </c>
      <c r="O35">
        <v>-29.9</v>
      </c>
      <c r="P35">
        <v>-29.6</v>
      </c>
      <c r="Q35">
        <v>-29.6</v>
      </c>
      <c r="R35">
        <v>-29.7</v>
      </c>
      <c r="X35" s="5">
        <f t="shared" si="8"/>
        <v>-29.699999999999996</v>
      </c>
      <c r="Y35">
        <f t="shared" si="14"/>
        <v>0.20000000000000284</v>
      </c>
      <c r="Z35" s="1"/>
      <c r="AA35">
        <v>29</v>
      </c>
      <c r="AB35" s="6">
        <v>4</v>
      </c>
      <c r="AD35" s="8">
        <v>0.1141325</v>
      </c>
      <c r="AF35" s="9">
        <v>9.9999999999999995E-7</v>
      </c>
      <c r="AH35" s="8">
        <v>3.0044399999999999E-2</v>
      </c>
      <c r="AJ35" s="7">
        <v>3.0044999999999999E-2</v>
      </c>
      <c r="AL35" s="7">
        <v>3.00437E-2</v>
      </c>
      <c r="AN35" s="8">
        <v>5.4037020000000005E-7</v>
      </c>
      <c r="AP35" s="8">
        <v>30044.400000000001</v>
      </c>
      <c r="AR35" s="5">
        <v>1.69</v>
      </c>
      <c r="AT35" s="8">
        <v>3.415</v>
      </c>
      <c r="AV35" s="8">
        <v>3.4149999999999999E-6</v>
      </c>
      <c r="AX35" s="8">
        <v>1.2622970000000001E-2</v>
      </c>
      <c r="AZ35" s="3">
        <v>3.35</v>
      </c>
      <c r="BB35" s="3">
        <v>3.3500000000000001E-6</v>
      </c>
      <c r="BD35" s="8">
        <v>1.1778149999999999E-2</v>
      </c>
      <c r="BG35" t="s">
        <v>70</v>
      </c>
      <c r="BH35">
        <v>1.42</v>
      </c>
      <c r="BJ35" s="8">
        <f t="shared" si="11"/>
        <v>30038.731919999998</v>
      </c>
      <c r="BK35" s="8">
        <f t="shared" si="12"/>
        <v>-1.0319199999976263</v>
      </c>
      <c r="BL35" s="13">
        <f t="shared" si="13"/>
        <v>-3.4352981435630003E-5</v>
      </c>
      <c r="BN35" s="1"/>
      <c r="BP35">
        <v>29</v>
      </c>
      <c r="BQ35">
        <v>4</v>
      </c>
      <c r="BS35" s="8">
        <v>0.1141325</v>
      </c>
      <c r="BU35" s="2">
        <v>9.9999999999999995E-7</v>
      </c>
      <c r="BW35" s="8">
        <v>1.8262549999999999E-2</v>
      </c>
      <c r="BY35" s="8">
        <v>1.8262960000000002E-2</v>
      </c>
      <c r="CA35" s="8">
        <v>1.826206E-2</v>
      </c>
      <c r="CC35" s="8">
        <v>3.360952E-7</v>
      </c>
      <c r="CE35" s="8">
        <v>18262.55</v>
      </c>
      <c r="CG35" s="5">
        <v>3.99</v>
      </c>
      <c r="CI35" s="8">
        <v>29.9465</v>
      </c>
      <c r="CK35" s="8">
        <v>2.9946499999999999E-5</v>
      </c>
      <c r="CM35" s="8">
        <v>0.17016809999999999</v>
      </c>
      <c r="CO35" s="12">
        <v>29.844999999999999</v>
      </c>
      <c r="CQ35" s="3">
        <v>2.9845E-5</v>
      </c>
      <c r="CS35" s="8">
        <v>0.1710943</v>
      </c>
      <c r="CV35" t="s">
        <v>70</v>
      </c>
      <c r="CW35">
        <v>0.28000000000000003</v>
      </c>
    </row>
    <row r="36" spans="1:101" x14ac:dyDescent="0.25">
      <c r="A36">
        <f t="shared" si="4"/>
        <v>32.876591440000006</v>
      </c>
      <c r="B36">
        <f t="shared" si="5"/>
        <v>5.6591439999998272E-2</v>
      </c>
      <c r="C36">
        <f t="shared" si="6"/>
        <v>1.721329296051813E-3</v>
      </c>
      <c r="F36" s="13">
        <f t="shared" si="0"/>
        <v>2.4375380865323329E-3</v>
      </c>
      <c r="G36" s="13">
        <f t="shared" si="1"/>
        <v>5.484460694698128E-3</v>
      </c>
      <c r="H36" s="13">
        <f t="shared" si="2"/>
        <v>-3.656307129799041E-3</v>
      </c>
      <c r="I36" s="13">
        <f t="shared" si="3"/>
        <v>-3.656307129799041E-3</v>
      </c>
      <c r="J36" s="13">
        <f t="shared" si="7"/>
        <v>-6.0938452163346215E-4</v>
      </c>
      <c r="L36">
        <v>6.6E-3</v>
      </c>
      <c r="M36">
        <f t="shared" si="10"/>
        <v>11.006500000000001</v>
      </c>
      <c r="N36">
        <v>-32.9</v>
      </c>
      <c r="O36">
        <v>-33</v>
      </c>
      <c r="P36">
        <v>-32.700000000000003</v>
      </c>
      <c r="Q36">
        <v>-32.700000000000003</v>
      </c>
      <c r="R36">
        <v>-32.799999999999997</v>
      </c>
      <c r="X36" s="5">
        <f t="shared" si="8"/>
        <v>-32.820000000000007</v>
      </c>
      <c r="Y36">
        <f t="shared" si="14"/>
        <v>0.17999999999999261</v>
      </c>
      <c r="Z36" s="1"/>
      <c r="AA36">
        <v>30</v>
      </c>
      <c r="AB36" s="6">
        <v>6</v>
      </c>
      <c r="AD36" s="8">
        <v>0.17119870000000001</v>
      </c>
      <c r="AF36" s="9">
        <v>9.9999999999999995E-7</v>
      </c>
      <c r="AH36" s="8">
        <v>3.0051359999999999E-2</v>
      </c>
      <c r="AJ36" s="7">
        <v>3.0052100000000002E-2</v>
      </c>
      <c r="AL36" s="7">
        <v>3.00506E-2</v>
      </c>
      <c r="AN36" s="8">
        <v>5.0833060000000001E-7</v>
      </c>
      <c r="AP36" s="8">
        <v>30051.360000000001</v>
      </c>
      <c r="AR36" s="5">
        <v>1.71</v>
      </c>
      <c r="AT36" s="8">
        <v>3.51</v>
      </c>
      <c r="AV36" s="8">
        <v>3.5099999999999999E-6</v>
      </c>
      <c r="AX36" s="8">
        <v>1.155696E-2</v>
      </c>
      <c r="AZ36" s="3">
        <v>3.48</v>
      </c>
      <c r="BB36" s="3">
        <v>3.4800000000000001E-6</v>
      </c>
      <c r="BD36" s="8">
        <v>1.1981220000000001E-2</v>
      </c>
      <c r="BG36" t="s">
        <v>71</v>
      </c>
      <c r="BH36">
        <v>85.45</v>
      </c>
      <c r="BJ36" s="8">
        <f t="shared" si="11"/>
        <v>30045.663840000001</v>
      </c>
      <c r="BK36" s="8">
        <f t="shared" si="12"/>
        <v>-1.2638399999996182</v>
      </c>
      <c r="BL36" s="13">
        <f t="shared" si="13"/>
        <v>-4.2063973248514454E-5</v>
      </c>
      <c r="BN36" s="1"/>
      <c r="BP36">
        <v>30</v>
      </c>
      <c r="BQ36">
        <v>6</v>
      </c>
      <c r="BS36" s="8">
        <v>0.17119870000000001</v>
      </c>
      <c r="BU36" s="2">
        <v>9.9999999999999995E-7</v>
      </c>
      <c r="BW36" s="8">
        <v>1.8322649999999999E-2</v>
      </c>
      <c r="BY36" s="8">
        <v>1.8323099999999998E-2</v>
      </c>
      <c r="CA36" s="8">
        <v>1.8322060000000001E-2</v>
      </c>
      <c r="CC36" s="8">
        <v>3.9015889999999997E-7</v>
      </c>
      <c r="CE36" s="8">
        <v>18322.650000000001</v>
      </c>
      <c r="CG36" s="5">
        <v>4.33</v>
      </c>
      <c r="CI36" s="8">
        <v>29.4405</v>
      </c>
      <c r="CK36" s="8">
        <v>2.94405E-5</v>
      </c>
      <c r="CM36" s="8">
        <v>0.17049259999999999</v>
      </c>
      <c r="CO36" s="12">
        <v>30.047999999999998</v>
      </c>
      <c r="CQ36" s="3">
        <v>3.0048000000000001E-5</v>
      </c>
      <c r="CS36" s="8">
        <v>0.16417609999999999</v>
      </c>
      <c r="CV36" t="s">
        <v>71</v>
      </c>
      <c r="CW36">
        <v>12.25</v>
      </c>
    </row>
    <row r="37" spans="1:101" x14ac:dyDescent="0.25">
      <c r="A37">
        <f t="shared" si="4"/>
        <v>36.018351440000004</v>
      </c>
      <c r="B37">
        <f t="shared" si="5"/>
        <v>3.1648559999993608E-2</v>
      </c>
      <c r="C37">
        <f t="shared" si="6"/>
        <v>8.7867874943455785E-4</v>
      </c>
      <c r="F37" s="13">
        <f t="shared" si="0"/>
        <v>1.3869625520112141E-3</v>
      </c>
      <c r="G37" s="13">
        <f t="shared" si="1"/>
        <v>4.1608876560334448E-3</v>
      </c>
      <c r="H37" s="13">
        <f t="shared" si="2"/>
        <v>-2.773925104022034E-3</v>
      </c>
      <c r="I37" s="13">
        <f t="shared" si="3"/>
        <v>-1.386962552011017E-3</v>
      </c>
      <c r="J37" s="13">
        <f t="shared" si="7"/>
        <v>-1.386962552011017E-3</v>
      </c>
      <c r="L37">
        <v>6.6E-3</v>
      </c>
      <c r="M37">
        <f t="shared" si="10"/>
        <v>12.006500000000001</v>
      </c>
      <c r="N37">
        <v>-36.1</v>
      </c>
      <c r="O37">
        <v>-36.200000000000003</v>
      </c>
      <c r="P37">
        <v>-35.950000000000003</v>
      </c>
      <c r="Q37">
        <v>-36</v>
      </c>
      <c r="R37">
        <v>-36</v>
      </c>
      <c r="X37" s="5">
        <f t="shared" si="8"/>
        <v>-36.049999999999997</v>
      </c>
      <c r="Y37">
        <f t="shared" si="14"/>
        <v>0.15000000000000568</v>
      </c>
      <c r="Z37" s="1"/>
      <c r="AA37">
        <v>31</v>
      </c>
      <c r="AB37" s="6">
        <v>8</v>
      </c>
      <c r="AD37" s="8">
        <v>0.22826489999999999</v>
      </c>
      <c r="AF37" s="9">
        <v>9.9999999999999995E-7</v>
      </c>
      <c r="AH37" s="8">
        <v>3.0058439999999999E-2</v>
      </c>
      <c r="AJ37" s="7">
        <v>3.0059099999999998E-2</v>
      </c>
      <c r="AL37" s="7">
        <v>3.0057799999999999E-2</v>
      </c>
      <c r="AN37" s="8">
        <v>4.8826220000000005E-7</v>
      </c>
      <c r="AP37" s="8">
        <v>30058.44</v>
      </c>
      <c r="AR37" s="5">
        <v>1.73</v>
      </c>
      <c r="AT37" s="8">
        <v>3.47</v>
      </c>
      <c r="AV37" s="8">
        <v>3.4699999999999998E-6</v>
      </c>
      <c r="AX37" s="8">
        <v>1.187845E-2</v>
      </c>
      <c r="AZ37" s="3">
        <v>3.54</v>
      </c>
      <c r="BB37" s="3">
        <v>3.54E-6</v>
      </c>
      <c r="BD37" s="8">
        <v>1.1507389999999999E-2</v>
      </c>
      <c r="BG37" t="s">
        <v>72</v>
      </c>
      <c r="BH37">
        <v>-83.75</v>
      </c>
      <c r="BJ37" s="8">
        <f t="shared" si="11"/>
        <v>30052.59576</v>
      </c>
      <c r="BK37" s="8">
        <f t="shared" si="12"/>
        <v>-1.2357599999995728</v>
      </c>
      <c r="BL37" s="13">
        <f t="shared" si="13"/>
        <v>-4.1119908904653395E-5</v>
      </c>
      <c r="BN37" s="1"/>
      <c r="BP37">
        <v>31</v>
      </c>
      <c r="BQ37">
        <v>8</v>
      </c>
      <c r="BS37" s="8">
        <v>0.22826489999999999</v>
      </c>
      <c r="BU37" s="2">
        <v>9.9999999999999995E-7</v>
      </c>
      <c r="BW37" s="8">
        <v>1.838031E-2</v>
      </c>
      <c r="BY37" s="8">
        <v>1.8380500000000001E-2</v>
      </c>
      <c r="CA37" s="8">
        <v>1.8380210000000001E-2</v>
      </c>
      <c r="CC37" s="8">
        <v>1.041921E-7</v>
      </c>
      <c r="CE37" s="8">
        <v>18380.310000000001</v>
      </c>
      <c r="CG37" s="5">
        <v>4.66</v>
      </c>
      <c r="CI37" s="8">
        <v>29.620999999999999</v>
      </c>
      <c r="CK37" s="8">
        <v>2.9621E-5</v>
      </c>
      <c r="CM37" s="8">
        <v>0.16761180000000001</v>
      </c>
      <c r="CO37" s="12">
        <v>28.832999999999998</v>
      </c>
      <c r="CQ37" s="3">
        <v>2.8833E-5</v>
      </c>
      <c r="CS37" s="8">
        <v>0.1731499</v>
      </c>
      <c r="CV37" t="s">
        <v>72</v>
      </c>
      <c r="CW37">
        <v>-13.48</v>
      </c>
    </row>
    <row r="38" spans="1:101" x14ac:dyDescent="0.25">
      <c r="A38">
        <f t="shared" si="4"/>
        <v>39.160111440000001</v>
      </c>
      <c r="B38">
        <f t="shared" si="5"/>
        <v>2.0111440000000869E-2</v>
      </c>
      <c r="C38">
        <f t="shared" si="6"/>
        <v>5.1356952931084067E-4</v>
      </c>
      <c r="F38" s="13">
        <f t="shared" si="0"/>
        <v>1.532958610117585E-3</v>
      </c>
      <c r="G38" s="13">
        <f t="shared" si="1"/>
        <v>4.0878896269799844E-3</v>
      </c>
      <c r="H38" s="13">
        <f t="shared" si="2"/>
        <v>-1.0219724067449961E-3</v>
      </c>
      <c r="I38" s="13">
        <f t="shared" si="3"/>
        <v>-1.0219724067449961E-3</v>
      </c>
      <c r="J38" s="13">
        <f t="shared" si="7"/>
        <v>-3.5769034236075772E-3</v>
      </c>
      <c r="L38">
        <v>6.6E-3</v>
      </c>
      <c r="M38">
        <f t="shared" si="10"/>
        <v>13.006500000000001</v>
      </c>
      <c r="N38">
        <v>-39.200000000000003</v>
      </c>
      <c r="O38">
        <v>-39.299999999999997</v>
      </c>
      <c r="P38">
        <v>-39.1</v>
      </c>
      <c r="Q38">
        <v>-39.1</v>
      </c>
      <c r="R38">
        <v>-39</v>
      </c>
      <c r="X38" s="5">
        <f t="shared" si="8"/>
        <v>-39.14</v>
      </c>
      <c r="Y38">
        <f t="shared" si="14"/>
        <v>0.15999999999999659</v>
      </c>
      <c r="Z38" s="1"/>
      <c r="AA38">
        <v>32</v>
      </c>
      <c r="AB38" s="6">
        <v>10</v>
      </c>
      <c r="AD38" s="8">
        <v>0.2853311</v>
      </c>
      <c r="AF38" s="9">
        <v>9.9999999999999995E-7</v>
      </c>
      <c r="AH38" s="8">
        <v>3.006524E-2</v>
      </c>
      <c r="AJ38" s="7">
        <v>3.0066200000000001E-2</v>
      </c>
      <c r="AL38" s="7">
        <v>3.00646E-2</v>
      </c>
      <c r="AN38" s="8">
        <v>5.7480430000000002E-7</v>
      </c>
      <c r="AP38" s="8">
        <v>30065.24</v>
      </c>
      <c r="AR38" s="5">
        <v>1.76</v>
      </c>
      <c r="AT38" s="8">
        <v>3.36</v>
      </c>
      <c r="AV38" s="8">
        <v>3.36E-6</v>
      </c>
      <c r="AX38" s="8">
        <v>1.1743089999999999E-2</v>
      </c>
      <c r="AZ38" s="3">
        <v>3.4</v>
      </c>
      <c r="BB38" s="3">
        <v>3.4000000000000001E-6</v>
      </c>
      <c r="BD38" s="8">
        <v>1.1236619999999999E-2</v>
      </c>
      <c r="BG38" t="s">
        <v>73</v>
      </c>
      <c r="BH38">
        <v>1.04</v>
      </c>
      <c r="BJ38" s="8">
        <f t="shared" si="11"/>
        <v>30059.527679999999</v>
      </c>
      <c r="BK38" s="8">
        <f t="shared" si="12"/>
        <v>-1.087680000000546</v>
      </c>
      <c r="BL38" s="13">
        <f t="shared" si="13"/>
        <v>-3.6184201281520136E-5</v>
      </c>
      <c r="BN38" s="1"/>
      <c r="BP38">
        <v>32</v>
      </c>
      <c r="BQ38">
        <v>10</v>
      </c>
      <c r="BS38" s="8">
        <v>0.2853311</v>
      </c>
      <c r="BU38" s="2">
        <v>9.9999999999999995E-7</v>
      </c>
      <c r="BW38" s="8">
        <v>1.844113E-2</v>
      </c>
      <c r="BY38" s="8">
        <v>1.8443569999999999E-2</v>
      </c>
      <c r="CA38" s="8">
        <v>1.844022E-2</v>
      </c>
      <c r="CC38" s="8">
        <v>1.2319579999999999E-6</v>
      </c>
      <c r="CE38" s="8">
        <v>18441.13</v>
      </c>
      <c r="CG38" s="5">
        <v>5</v>
      </c>
      <c r="CI38" s="8">
        <v>29.445</v>
      </c>
      <c r="CK38" s="8">
        <v>2.9445E-5</v>
      </c>
      <c r="CM38" s="8">
        <v>0.1686395</v>
      </c>
      <c r="CO38" s="12">
        <v>30.408999999999999</v>
      </c>
      <c r="CQ38" s="3">
        <v>3.0409E-5</v>
      </c>
      <c r="CS38" s="8">
        <v>0.1621718</v>
      </c>
      <c r="CV38" t="s">
        <v>73</v>
      </c>
      <c r="CW38">
        <v>-1.1599999999999999</v>
      </c>
    </row>
    <row r="39" spans="1:101" x14ac:dyDescent="0.25">
      <c r="A39">
        <f t="shared" si="4"/>
        <v>42.301871440000006</v>
      </c>
      <c r="B39">
        <f t="shared" si="5"/>
        <v>4.1871440000001314E-2</v>
      </c>
      <c r="C39">
        <f t="shared" si="6"/>
        <v>9.8982476601279425E-4</v>
      </c>
      <c r="F39" s="13">
        <f t="shared" si="0"/>
        <v>3.3128253667769393E-3</v>
      </c>
      <c r="G39" s="13">
        <f t="shared" si="1"/>
        <v>3.3128253667769393E-3</v>
      </c>
      <c r="H39" s="13">
        <f t="shared" si="2"/>
        <v>-3.7860861334596233E-3</v>
      </c>
      <c r="I39" s="13">
        <f t="shared" si="3"/>
        <v>-3.7860861334596233E-3</v>
      </c>
      <c r="J39" s="13">
        <f t="shared" si="7"/>
        <v>9.4652153336469559E-4</v>
      </c>
      <c r="L39">
        <v>6.6E-3</v>
      </c>
      <c r="M39">
        <f t="shared" si="10"/>
        <v>14.006500000000001</v>
      </c>
      <c r="N39">
        <v>-42.4</v>
      </c>
      <c r="O39">
        <v>-42.4</v>
      </c>
      <c r="P39">
        <v>-42.1</v>
      </c>
      <c r="Q39">
        <v>-42.1</v>
      </c>
      <c r="R39">
        <v>-42.3</v>
      </c>
      <c r="X39" s="5">
        <f t="shared" si="8"/>
        <v>-42.260000000000005</v>
      </c>
      <c r="Y39">
        <f t="shared" si="14"/>
        <v>0.16000000000000369</v>
      </c>
      <c r="Z39" s="1"/>
      <c r="AA39">
        <v>33</v>
      </c>
      <c r="AB39" s="6">
        <v>12</v>
      </c>
      <c r="AD39" s="8">
        <v>0.34239740000000002</v>
      </c>
      <c r="AF39" s="9">
        <v>9.9999999999999995E-7</v>
      </c>
      <c r="AH39" s="8">
        <v>3.0071879999999999E-2</v>
      </c>
      <c r="AJ39" s="7">
        <v>3.00723E-2</v>
      </c>
      <c r="AL39" s="7">
        <v>3.0071000000000001E-2</v>
      </c>
      <c r="AN39" s="8">
        <v>4.621688E-7</v>
      </c>
      <c r="AP39" s="8">
        <v>30071.88</v>
      </c>
      <c r="AR39" s="5">
        <v>1.78</v>
      </c>
      <c r="AT39" s="8">
        <v>3.29</v>
      </c>
      <c r="AV39" s="8">
        <v>3.2899999999999998E-6</v>
      </c>
      <c r="AX39" s="8">
        <v>1.137083E-2</v>
      </c>
      <c r="AZ39" s="3">
        <v>3.32</v>
      </c>
      <c r="BB39" s="3">
        <v>3.32E-6</v>
      </c>
      <c r="BD39" s="8">
        <v>1.103355E-2</v>
      </c>
      <c r="BG39" t="s">
        <v>74</v>
      </c>
      <c r="BH39">
        <v>85.12</v>
      </c>
      <c r="BJ39" s="8">
        <f t="shared" si="11"/>
        <v>30066.459599999998</v>
      </c>
      <c r="BK39" s="8">
        <f t="shared" si="12"/>
        <v>-1.2195999999967171</v>
      </c>
      <c r="BL39" s="13">
        <f t="shared" si="13"/>
        <v>-4.0563472261852777E-5</v>
      </c>
      <c r="BN39" s="1"/>
      <c r="BP39">
        <v>33</v>
      </c>
      <c r="BQ39">
        <v>12</v>
      </c>
      <c r="BS39" s="8">
        <v>0.34239740000000002</v>
      </c>
      <c r="BU39" s="2">
        <v>9.9999999999999995E-7</v>
      </c>
      <c r="BW39" s="8">
        <v>1.8498089999999998E-2</v>
      </c>
      <c r="BY39" s="8">
        <v>1.849918E-2</v>
      </c>
      <c r="CA39" s="8">
        <v>1.849756E-2</v>
      </c>
      <c r="CC39" s="8">
        <v>5.8135700000000004E-7</v>
      </c>
      <c r="CE39" s="8">
        <v>18498.09</v>
      </c>
      <c r="CG39" s="5">
        <v>5.33</v>
      </c>
      <c r="CI39" s="8">
        <v>27.762499999999999</v>
      </c>
      <c r="CK39" s="8">
        <v>2.7762500000000001E-5</v>
      </c>
      <c r="CM39" s="8">
        <v>0.16763739999999999</v>
      </c>
      <c r="CO39" s="12">
        <v>28.481000000000002</v>
      </c>
      <c r="CQ39" s="3">
        <v>2.8481000000000001E-5</v>
      </c>
      <c r="CS39" s="8">
        <v>0.1539895</v>
      </c>
      <c r="CV39" t="s">
        <v>74</v>
      </c>
      <c r="CW39">
        <v>10.74</v>
      </c>
    </row>
    <row r="40" spans="1:101" x14ac:dyDescent="0.25">
      <c r="A40">
        <f t="shared" si="4"/>
        <v>45.443631440000004</v>
      </c>
      <c r="B40">
        <f t="shared" si="5"/>
        <v>4.3631440000005739E-2</v>
      </c>
      <c r="C40">
        <f t="shared" si="6"/>
        <v>9.6012221333176392E-4</v>
      </c>
      <c r="F40" s="13">
        <f t="shared" si="0"/>
        <v>0</v>
      </c>
      <c r="G40" s="13">
        <f t="shared" si="1"/>
        <v>4.4052863436123977E-3</v>
      </c>
      <c r="H40" s="13">
        <f t="shared" si="2"/>
        <v>-2.2026431718061988E-3</v>
      </c>
      <c r="I40" s="13">
        <f t="shared" si="3"/>
        <v>0</v>
      </c>
      <c r="J40" s="13">
        <f t="shared" si="7"/>
        <v>-2.2026431718061988E-3</v>
      </c>
      <c r="L40">
        <v>6.6E-3</v>
      </c>
      <c r="M40">
        <f t="shared" si="10"/>
        <v>15.006500000000001</v>
      </c>
      <c r="N40">
        <v>-45.4</v>
      </c>
      <c r="O40">
        <v>-45.6</v>
      </c>
      <c r="P40">
        <v>-45.3</v>
      </c>
      <c r="Q40">
        <v>-45.4</v>
      </c>
      <c r="R40">
        <v>-45.3</v>
      </c>
      <c r="X40" s="5">
        <f t="shared" si="8"/>
        <v>-45.4</v>
      </c>
      <c r="Y40">
        <f t="shared" si="14"/>
        <v>0.20000000000000284</v>
      </c>
      <c r="Z40" s="1"/>
      <c r="AA40">
        <v>34</v>
      </c>
      <c r="AB40" s="6">
        <v>14</v>
      </c>
      <c r="AD40" s="8">
        <v>0.39946359999999997</v>
      </c>
      <c r="AF40" s="9">
        <v>9.9999999999999995E-7</v>
      </c>
      <c r="AH40" s="8">
        <v>3.0078400000000002E-2</v>
      </c>
      <c r="AJ40" s="7">
        <v>3.00793E-2</v>
      </c>
      <c r="AL40" s="7">
        <v>3.0077699999999999E-2</v>
      </c>
      <c r="AN40" s="8">
        <v>5.761944E-7</v>
      </c>
      <c r="AP40" s="8">
        <v>30078.400000000001</v>
      </c>
      <c r="AR40" s="5">
        <v>1.8</v>
      </c>
      <c r="AT40" s="8">
        <v>3.2949999999999999</v>
      </c>
      <c r="AV40" s="8">
        <v>3.2949999999999998E-6</v>
      </c>
      <c r="AX40" s="8">
        <v>1.113394E-2</v>
      </c>
      <c r="AZ40" s="3">
        <v>3.26</v>
      </c>
      <c r="BB40" s="3">
        <v>3.2600000000000001E-6</v>
      </c>
      <c r="BD40" s="8">
        <v>1.1270469999999999E-2</v>
      </c>
      <c r="BG40" t="s">
        <v>75</v>
      </c>
      <c r="BH40">
        <v>169.32</v>
      </c>
      <c r="BJ40" s="8">
        <f t="shared" si="11"/>
        <v>30073.391520000001</v>
      </c>
      <c r="BK40" s="8">
        <f t="shared" si="12"/>
        <v>-1.5115200000000186</v>
      </c>
      <c r="BL40" s="13">
        <f t="shared" si="13"/>
        <v>-5.0261042190562301E-5</v>
      </c>
      <c r="BN40" s="1"/>
      <c r="BP40">
        <v>34</v>
      </c>
      <c r="BQ40">
        <v>14</v>
      </c>
      <c r="BS40" s="8">
        <v>0.39946359999999997</v>
      </c>
      <c r="BU40" s="2">
        <v>9.9999999999999995E-7</v>
      </c>
      <c r="BW40" s="8">
        <v>1.8552180000000001E-2</v>
      </c>
      <c r="BY40" s="8">
        <v>1.8553179999999999E-2</v>
      </c>
      <c r="CA40" s="8">
        <v>1.8551669999999999E-2</v>
      </c>
      <c r="CC40" s="8">
        <v>5.3758719999999999E-7</v>
      </c>
      <c r="CE40" s="8">
        <v>18552.18</v>
      </c>
      <c r="CG40" s="5">
        <v>5.64</v>
      </c>
      <c r="CI40" s="8">
        <v>26.515499999999999</v>
      </c>
      <c r="CK40" s="8">
        <v>2.65155E-5</v>
      </c>
      <c r="CM40" s="8">
        <v>0.15805859999999999</v>
      </c>
      <c r="CO40" s="12">
        <v>27.044</v>
      </c>
      <c r="CQ40" s="3">
        <v>2.7044000000000001E-5</v>
      </c>
      <c r="CS40" s="8">
        <v>0.14797089999999999</v>
      </c>
      <c r="CV40" t="s">
        <v>75</v>
      </c>
      <c r="CW40">
        <v>24.34</v>
      </c>
    </row>
    <row r="41" spans="1:101" x14ac:dyDescent="0.25">
      <c r="A41">
        <f t="shared" si="4"/>
        <v>48.585391440000009</v>
      </c>
      <c r="B41">
        <f t="shared" si="5"/>
        <v>6.5391440000006185E-2</v>
      </c>
      <c r="C41">
        <f t="shared" si="6"/>
        <v>1.3459074438200342E-3</v>
      </c>
      <c r="F41" s="13">
        <f t="shared" si="0"/>
        <v>1.6488046166528913E-3</v>
      </c>
      <c r="G41" s="13">
        <f t="shared" si="1"/>
        <v>5.77081615828512E-3</v>
      </c>
      <c r="H41" s="13">
        <f t="shared" si="2"/>
        <v>-2.4732069249794836E-3</v>
      </c>
      <c r="I41" s="13">
        <f t="shared" si="3"/>
        <v>-2.4732069249794836E-3</v>
      </c>
      <c r="J41" s="13">
        <f t="shared" si="7"/>
        <v>-2.4732069249794836E-3</v>
      </c>
      <c r="L41">
        <v>6.6E-3</v>
      </c>
      <c r="M41">
        <f t="shared" si="10"/>
        <v>16.006500000000003</v>
      </c>
      <c r="N41">
        <v>-48.6</v>
      </c>
      <c r="O41">
        <v>-48.8</v>
      </c>
      <c r="P41">
        <v>-48.4</v>
      </c>
      <c r="Q41">
        <v>-48.4</v>
      </c>
      <c r="R41">
        <v>-48.4</v>
      </c>
      <c r="X41" s="5">
        <f t="shared" si="8"/>
        <v>-48.52</v>
      </c>
      <c r="Y41">
        <f t="shared" si="14"/>
        <v>0.27999999999999403</v>
      </c>
      <c r="Z41" s="1"/>
      <c r="AA41">
        <v>35</v>
      </c>
      <c r="AB41" s="6">
        <v>16</v>
      </c>
      <c r="AD41" s="8">
        <v>0.45652979999999999</v>
      </c>
      <c r="AF41" s="9">
        <v>9.9999999999999995E-7</v>
      </c>
      <c r="AH41" s="8">
        <v>3.008506E-2</v>
      </c>
      <c r="AJ41" s="7">
        <v>3.0086000000000002E-2</v>
      </c>
      <c r="AL41" s="7">
        <v>3.0084199999999998E-2</v>
      </c>
      <c r="AN41" s="8">
        <v>6.9742380000000003E-7</v>
      </c>
      <c r="AP41" s="8">
        <v>30085.06</v>
      </c>
      <c r="AR41" s="5">
        <v>1.82</v>
      </c>
      <c r="AT41" s="8">
        <v>3.4649999999999999</v>
      </c>
      <c r="AV41" s="8">
        <v>3.4649999999999999E-6</v>
      </c>
      <c r="AX41" s="8">
        <v>1.115086E-2</v>
      </c>
      <c r="AZ41" s="3">
        <v>3.33</v>
      </c>
      <c r="BB41" s="3">
        <v>3.3299999999999999E-6</v>
      </c>
      <c r="BD41" s="8">
        <v>1.218429E-2</v>
      </c>
      <c r="BG41" t="s">
        <v>76</v>
      </c>
      <c r="BH41">
        <v>168.87</v>
      </c>
      <c r="BJ41" s="8">
        <f t="shared" si="11"/>
        <v>30080.32344</v>
      </c>
      <c r="BK41" s="8">
        <f t="shared" si="12"/>
        <v>-1.9234399999986636</v>
      </c>
      <c r="BL41" s="13">
        <f t="shared" si="13"/>
        <v>-6.3943461373853613E-5</v>
      </c>
      <c r="BN41" s="1"/>
      <c r="BP41">
        <v>35</v>
      </c>
      <c r="BQ41">
        <v>16</v>
      </c>
      <c r="BS41" s="8">
        <v>0.45652979999999999</v>
      </c>
      <c r="BU41" s="2">
        <v>9.9999999999999995E-7</v>
      </c>
      <c r="BW41" s="8">
        <v>1.860415E-2</v>
      </c>
      <c r="BY41" s="8">
        <v>1.8604800000000001E-2</v>
      </c>
      <c r="CA41" s="8">
        <v>1.8603680000000001E-2</v>
      </c>
      <c r="CC41" s="8">
        <v>4.5208849999999998E-7</v>
      </c>
      <c r="CE41" s="8">
        <v>18604.150000000001</v>
      </c>
      <c r="CG41" s="5">
        <v>5.93</v>
      </c>
      <c r="CI41" s="8">
        <v>24.500499999999999</v>
      </c>
      <c r="CK41" s="8">
        <v>2.45005E-5</v>
      </c>
      <c r="CM41" s="8">
        <v>0.15095910000000001</v>
      </c>
      <c r="CO41" s="12">
        <v>25.986999999999998</v>
      </c>
      <c r="CQ41" s="3">
        <v>2.5987E-5</v>
      </c>
      <c r="CS41" s="8">
        <v>0.13104250000000001</v>
      </c>
      <c r="CV41" t="s">
        <v>76</v>
      </c>
      <c r="CW41">
        <v>24.23</v>
      </c>
    </row>
    <row r="42" spans="1:101" x14ac:dyDescent="0.25">
      <c r="A42">
        <f t="shared" si="4"/>
        <v>51.727151440000007</v>
      </c>
      <c r="B42">
        <f t="shared" si="5"/>
        <v>4.7151440000000377E-2</v>
      </c>
      <c r="C42">
        <f t="shared" si="6"/>
        <v>9.1154139919521484E-4</v>
      </c>
      <c r="F42" s="13">
        <f t="shared" si="0"/>
        <v>3.8699690402469074E-4</v>
      </c>
      <c r="G42" s="13">
        <f t="shared" si="1"/>
        <v>4.2569659442722859E-3</v>
      </c>
      <c r="H42" s="13">
        <f t="shared" si="2"/>
        <v>-3.4829721362230419E-3</v>
      </c>
      <c r="I42" s="13">
        <f t="shared" si="3"/>
        <v>3.8699690402469074E-4</v>
      </c>
      <c r="J42" s="13">
        <f t="shared" si="7"/>
        <v>-1.5479876160991756E-3</v>
      </c>
      <c r="L42">
        <v>6.6E-3</v>
      </c>
      <c r="M42">
        <f t="shared" si="10"/>
        <v>17.006500000000003</v>
      </c>
      <c r="N42">
        <v>-51.7</v>
      </c>
      <c r="O42">
        <v>-51.9</v>
      </c>
      <c r="P42">
        <v>-51.5</v>
      </c>
      <c r="Q42">
        <v>-51.7</v>
      </c>
      <c r="R42">
        <v>-51.6</v>
      </c>
      <c r="X42" s="5">
        <f t="shared" si="8"/>
        <v>-51.680000000000007</v>
      </c>
      <c r="Y42">
        <f t="shared" si="14"/>
        <v>0.21999999999999176</v>
      </c>
      <c r="Z42" s="1"/>
      <c r="AA42">
        <v>36</v>
      </c>
      <c r="AB42" s="6">
        <v>18</v>
      </c>
      <c r="AD42" s="8">
        <v>0.51359600000000005</v>
      </c>
      <c r="AF42" s="9">
        <v>9.9999999999999995E-7</v>
      </c>
      <c r="AH42" s="8">
        <v>3.0092259999999999E-2</v>
      </c>
      <c r="AJ42" s="7">
        <v>3.0093700000000001E-2</v>
      </c>
      <c r="AL42" s="7">
        <v>3.00915E-2</v>
      </c>
      <c r="AN42" s="8">
        <v>7.5524829999999996E-7</v>
      </c>
      <c r="AP42" s="8">
        <v>30092.26</v>
      </c>
      <c r="AR42" s="5">
        <v>1.85</v>
      </c>
      <c r="AT42" s="8">
        <v>3.55</v>
      </c>
      <c r="AV42" s="8">
        <v>3.5499999999999999E-6</v>
      </c>
      <c r="AX42" s="8">
        <v>1.1726169999999999E-2</v>
      </c>
      <c r="AZ42" s="3">
        <v>3.6</v>
      </c>
      <c r="BB42" s="3">
        <v>3.5999999999999998E-6</v>
      </c>
      <c r="BD42" s="8">
        <v>1.184584E-2</v>
      </c>
      <c r="BG42" t="s">
        <v>77</v>
      </c>
      <c r="BH42">
        <v>1.23</v>
      </c>
      <c r="BJ42" s="8">
        <f t="shared" si="11"/>
        <v>30087.255359999999</v>
      </c>
      <c r="BK42" s="8">
        <f t="shared" si="12"/>
        <v>-2.1953599999978906</v>
      </c>
      <c r="BL42" s="13">
        <f t="shared" si="13"/>
        <v>-7.2966442891848093E-5</v>
      </c>
      <c r="BN42" s="1"/>
      <c r="BP42">
        <v>36</v>
      </c>
      <c r="BQ42">
        <v>18</v>
      </c>
      <c r="BS42" s="8">
        <v>0.51359600000000005</v>
      </c>
      <c r="BU42" s="2">
        <v>9.9999999999999995E-7</v>
      </c>
      <c r="BW42" s="8">
        <v>1.8650179999999999E-2</v>
      </c>
      <c r="BY42" s="8">
        <v>1.8650920000000001E-2</v>
      </c>
      <c r="CA42" s="8">
        <v>1.864969E-2</v>
      </c>
      <c r="CC42" s="8">
        <v>4.3291570000000001E-7</v>
      </c>
      <c r="CE42" s="8">
        <v>18650.18</v>
      </c>
      <c r="CG42" s="5">
        <v>6.19</v>
      </c>
      <c r="CI42" s="8">
        <v>20.689</v>
      </c>
      <c r="CK42" s="8">
        <v>2.0689000000000001E-5</v>
      </c>
      <c r="CM42" s="8">
        <v>0.13948720000000001</v>
      </c>
      <c r="CO42" s="12">
        <v>23.013999999999999</v>
      </c>
      <c r="CQ42" s="3">
        <v>2.3014E-5</v>
      </c>
      <c r="CS42" s="8">
        <v>0.1045652</v>
      </c>
      <c r="CV42" t="s">
        <v>77</v>
      </c>
      <c r="CW42">
        <v>-0.44</v>
      </c>
    </row>
    <row r="43" spans="1:101" x14ac:dyDescent="0.25">
      <c r="A43">
        <f t="shared" si="4"/>
        <v>54.868911440000012</v>
      </c>
      <c r="B43">
        <f t="shared" si="5"/>
        <v>1.8911440000010771E-2</v>
      </c>
      <c r="C43">
        <f t="shared" si="6"/>
        <v>3.4466584999942487E-4</v>
      </c>
      <c r="F43" s="13">
        <f t="shared" si="0"/>
        <v>9.1157702825883603E-4</v>
      </c>
      <c r="G43" s="13">
        <f t="shared" si="1"/>
        <v>4.5578851412944391E-3</v>
      </c>
      <c r="H43" s="13">
        <f t="shared" si="2"/>
        <v>-2.7347310847766378E-3</v>
      </c>
      <c r="I43" s="13">
        <f t="shared" si="3"/>
        <v>-9.1157702825896559E-4</v>
      </c>
      <c r="J43" s="13">
        <f t="shared" si="7"/>
        <v>-1.8231540565178015E-3</v>
      </c>
      <c r="L43">
        <v>6.6E-3</v>
      </c>
      <c r="M43">
        <f t="shared" si="10"/>
        <v>18.006500000000003</v>
      </c>
      <c r="N43">
        <v>-54.9</v>
      </c>
      <c r="O43">
        <v>-55.1</v>
      </c>
      <c r="P43">
        <v>-54.7</v>
      </c>
      <c r="Q43">
        <v>-54.8</v>
      </c>
      <c r="R43">
        <v>-54.75</v>
      </c>
      <c r="X43" s="5">
        <f t="shared" si="8"/>
        <v>-54.85</v>
      </c>
      <c r="Y43">
        <f t="shared" si="14"/>
        <v>0.25</v>
      </c>
      <c r="Z43" s="1"/>
      <c r="AA43">
        <v>37</v>
      </c>
      <c r="AB43" s="6">
        <v>20</v>
      </c>
      <c r="AD43" s="8">
        <v>0.57066229999999996</v>
      </c>
      <c r="AF43" s="9">
        <v>9.9999999999999995E-7</v>
      </c>
      <c r="AH43" s="8">
        <v>3.0099259999999999E-2</v>
      </c>
      <c r="AJ43" s="7">
        <v>3.0099799999999999E-2</v>
      </c>
      <c r="AL43" s="7">
        <v>3.0098199999999999E-2</v>
      </c>
      <c r="AN43" s="8">
        <v>5.7131430000000003E-7</v>
      </c>
      <c r="AP43" s="8">
        <v>30099.26</v>
      </c>
      <c r="AR43" s="5">
        <v>1.87</v>
      </c>
      <c r="AT43" s="8">
        <v>3.4249999999999998</v>
      </c>
      <c r="AV43" s="8">
        <v>3.4249999999999998E-6</v>
      </c>
      <c r="AX43" s="8">
        <v>1.201382E-2</v>
      </c>
      <c r="AZ43" s="3">
        <v>3.5</v>
      </c>
      <c r="BB43" s="3">
        <v>3.4999999999999999E-6</v>
      </c>
      <c r="BD43" s="8">
        <v>1.133816E-2</v>
      </c>
      <c r="BG43" t="s">
        <v>78</v>
      </c>
      <c r="BH43">
        <v>0.19</v>
      </c>
      <c r="BJ43" s="8">
        <f t="shared" si="11"/>
        <v>30094.187279999998</v>
      </c>
      <c r="BK43" s="8">
        <f t="shared" si="12"/>
        <v>-1.9272799999998824</v>
      </c>
      <c r="BL43" s="13">
        <f t="shared" si="13"/>
        <v>-6.4041603186297533E-5</v>
      </c>
      <c r="BN43" s="1"/>
      <c r="BP43">
        <v>37</v>
      </c>
      <c r="BQ43">
        <v>20</v>
      </c>
      <c r="BS43" s="8">
        <v>0.57066229999999996</v>
      </c>
      <c r="BU43" s="2">
        <v>9.9999999999999995E-7</v>
      </c>
      <c r="BW43" s="8">
        <v>1.8686910000000001E-2</v>
      </c>
      <c r="BY43" s="8">
        <v>1.8687639999999998E-2</v>
      </c>
      <c r="CA43" s="8">
        <v>1.868651E-2</v>
      </c>
      <c r="CC43" s="8">
        <v>4.0644799999999999E-7</v>
      </c>
      <c r="CE43" s="8">
        <v>18686.91</v>
      </c>
      <c r="CG43" s="5">
        <v>6.4</v>
      </c>
      <c r="CI43" s="8">
        <v>14.265000000000001</v>
      </c>
      <c r="CK43" s="8">
        <v>1.4265E-5</v>
      </c>
      <c r="CM43" s="8">
        <v>0.1177874</v>
      </c>
      <c r="CO43" s="12">
        <v>18.364000000000001</v>
      </c>
      <c r="CQ43" s="3">
        <v>1.8363999999999999E-5</v>
      </c>
      <c r="CS43" s="8">
        <v>5.7885550000000001E-2</v>
      </c>
      <c r="CV43" t="s">
        <v>78</v>
      </c>
      <c r="CW43">
        <v>0.72</v>
      </c>
    </row>
    <row r="44" spans="1:101" x14ac:dyDescent="0.25">
      <c r="A44">
        <f t="shared" si="4"/>
        <v>58.01067144000001</v>
      </c>
      <c r="B44">
        <f t="shared" si="5"/>
        <v>1.067144000001008E-2</v>
      </c>
      <c r="C44">
        <f t="shared" si="6"/>
        <v>1.8395649860814778E-4</v>
      </c>
      <c r="F44" s="13">
        <f t="shared" si="0"/>
        <v>0</v>
      </c>
      <c r="G44" s="13">
        <f t="shared" si="1"/>
        <v>3.4482758620690145E-3</v>
      </c>
      <c r="H44" s="13">
        <f t="shared" si="2"/>
        <v>-1.7241379310345072E-3</v>
      </c>
      <c r="I44" s="13">
        <f t="shared" si="3"/>
        <v>0</v>
      </c>
      <c r="J44" s="13">
        <f t="shared" si="7"/>
        <v>-1.7241379310345072E-3</v>
      </c>
      <c r="L44">
        <v>6.6E-3</v>
      </c>
      <c r="M44">
        <f t="shared" si="10"/>
        <v>19.006500000000003</v>
      </c>
      <c r="N44">
        <v>-58</v>
      </c>
      <c r="O44">
        <v>-58.2</v>
      </c>
      <c r="P44">
        <v>-57.9</v>
      </c>
      <c r="Q44">
        <v>-58</v>
      </c>
      <c r="R44">
        <v>-57.9</v>
      </c>
      <c r="X44" s="5">
        <f t="shared" si="8"/>
        <v>-58</v>
      </c>
      <c r="Y44">
        <f t="shared" si="14"/>
        <v>0.20000000000000284</v>
      </c>
      <c r="Z44" s="1"/>
      <c r="AA44">
        <v>38</v>
      </c>
      <c r="AB44" s="6">
        <v>22</v>
      </c>
      <c r="AD44" s="8">
        <v>0.62772850000000002</v>
      </c>
      <c r="AF44" s="9">
        <v>9.9999999999999995E-7</v>
      </c>
      <c r="AH44" s="8">
        <v>3.0105960000000001E-2</v>
      </c>
      <c r="AJ44" s="7">
        <v>3.01067E-2</v>
      </c>
      <c r="AL44" s="7">
        <v>3.0105099999999999E-2</v>
      </c>
      <c r="AN44" s="8">
        <v>5.23832E-7</v>
      </c>
      <c r="AP44" s="8">
        <v>30105.96</v>
      </c>
      <c r="AR44" s="5">
        <v>1.89</v>
      </c>
      <c r="AT44" s="8">
        <v>3.38</v>
      </c>
      <c r="AV44" s="8">
        <v>3.3799999999999998E-6</v>
      </c>
      <c r="AX44" s="8">
        <v>1.15908E-2</v>
      </c>
      <c r="AZ44" s="3">
        <v>3.35</v>
      </c>
      <c r="BB44" s="3">
        <v>3.3500000000000001E-6</v>
      </c>
      <c r="BD44" s="8">
        <v>1.154123E-2</v>
      </c>
      <c r="BG44" t="s">
        <v>79</v>
      </c>
      <c r="BH44" s="8">
        <v>0.2269495</v>
      </c>
      <c r="BJ44" s="8">
        <f t="shared" si="11"/>
        <v>30101.119200000001</v>
      </c>
      <c r="BK44" s="8">
        <f t="shared" si="12"/>
        <v>-1.8592000000026019</v>
      </c>
      <c r="BL44" s="13">
        <f t="shared" si="13"/>
        <v>-6.1765145264186777E-5</v>
      </c>
      <c r="BN44" s="1"/>
      <c r="BP44">
        <v>38</v>
      </c>
      <c r="BQ44">
        <v>22</v>
      </c>
      <c r="BS44" s="8">
        <v>0.62772850000000002</v>
      </c>
      <c r="BU44" s="2">
        <v>9.9999999999999995E-7</v>
      </c>
      <c r="BW44" s="8">
        <v>1.870724E-2</v>
      </c>
      <c r="BY44" s="8">
        <v>1.870761E-2</v>
      </c>
      <c r="CA44" s="8">
        <v>1.8706480000000001E-2</v>
      </c>
      <c r="CC44" s="8">
        <v>4.0236299999999999E-7</v>
      </c>
      <c r="CE44" s="8">
        <v>18707.240000000002</v>
      </c>
      <c r="CG44" s="5">
        <v>6.52</v>
      </c>
      <c r="CI44" s="8">
        <v>8.0269999999999992</v>
      </c>
      <c r="CK44" s="8">
        <v>8.0269999999999995E-6</v>
      </c>
      <c r="CM44" s="8">
        <v>8.1214060000000005E-2</v>
      </c>
      <c r="CO44" s="12">
        <v>10.166</v>
      </c>
      <c r="CQ44" s="3">
        <v>1.0166000000000001E-5</v>
      </c>
      <c r="CS44" s="8">
        <v>3.3526470000000003E-2</v>
      </c>
      <c r="CV44" t="s">
        <v>79</v>
      </c>
      <c r="CW44" s="8">
        <v>0.1755824</v>
      </c>
    </row>
    <row r="45" spans="1:101" x14ac:dyDescent="0.25">
      <c r="E45" s="14" t="s">
        <v>7</v>
      </c>
      <c r="F45" s="15">
        <f>AVERAGE(F6:F44)</f>
        <v>3.2439154015230167E-3</v>
      </c>
      <c r="G45" s="15">
        <f>AVERAGE(G6:G44)</f>
        <v>8.0121723084614037E-3</v>
      </c>
      <c r="H45" s="15">
        <f>AVERAGE(H6:H44)</f>
        <v>-3.0555729204615641E-3</v>
      </c>
      <c r="I45" s="15">
        <f>AVERAGE(I6:I44)</f>
        <v>-4.1386701024408656E-4</v>
      </c>
      <c r="J45" s="15">
        <f>AVERAGE(J6:J44)</f>
        <v>5.5806470744545155E-4</v>
      </c>
      <c r="Z45" s="1"/>
      <c r="AA45">
        <v>39</v>
      </c>
      <c r="AB45" s="6">
        <v>24</v>
      </c>
      <c r="AD45" s="8">
        <v>0.68479469999999998</v>
      </c>
      <c r="AF45" s="9">
        <v>9.9999999999999995E-7</v>
      </c>
      <c r="AH45" s="8">
        <v>3.0112779999999999E-2</v>
      </c>
      <c r="AJ45" s="7">
        <v>3.0113600000000001E-2</v>
      </c>
      <c r="AL45" s="7">
        <v>3.0111700000000002E-2</v>
      </c>
      <c r="AN45" s="8">
        <v>6.6151340000000005E-7</v>
      </c>
      <c r="AP45" s="8">
        <v>30112.78</v>
      </c>
      <c r="AR45" s="5">
        <v>1.92</v>
      </c>
      <c r="AT45" s="8">
        <v>3.49</v>
      </c>
      <c r="AV45" s="8">
        <v>3.49E-6</v>
      </c>
      <c r="AX45" s="8">
        <v>1.1438510000000001E-2</v>
      </c>
      <c r="AZ45" s="3">
        <v>3.41</v>
      </c>
      <c r="BB45" s="3">
        <v>3.41E-6</v>
      </c>
      <c r="BD45" s="8">
        <v>1.208276E-2</v>
      </c>
      <c r="BG45" t="s">
        <v>80</v>
      </c>
      <c r="BH45" s="8">
        <v>-0.32451190000000002</v>
      </c>
      <c r="BJ45" s="8">
        <f t="shared" si="11"/>
        <v>30108.05112</v>
      </c>
      <c r="BK45" s="8">
        <f t="shared" si="12"/>
        <v>-2.0911200000009558</v>
      </c>
      <c r="BL45" s="13">
        <f t="shared" si="13"/>
        <v>-6.9453847798600245E-5</v>
      </c>
      <c r="BN45" s="1"/>
      <c r="BP45">
        <v>39</v>
      </c>
      <c r="BQ45">
        <v>24</v>
      </c>
      <c r="BS45" s="8">
        <v>0.68479469999999998</v>
      </c>
      <c r="BU45" s="2">
        <v>9.9999999999999995E-7</v>
      </c>
      <c r="BW45" s="8">
        <v>1.8719019999999999E-2</v>
      </c>
      <c r="BY45" s="8">
        <v>1.8719240000000002E-2</v>
      </c>
      <c r="CA45" s="8">
        <v>1.8718539999999999E-2</v>
      </c>
      <c r="CC45" s="8">
        <v>2.483868E-7</v>
      </c>
      <c r="CE45" s="8">
        <v>18719.02</v>
      </c>
      <c r="CG45" s="5">
        <v>6.59</v>
      </c>
      <c r="CI45" s="8">
        <v>4.6725000000000003</v>
      </c>
      <c r="CK45" s="8">
        <v>4.6724999999999997E-6</v>
      </c>
      <c r="CM45" s="8">
        <v>4.5699629999999998E-2</v>
      </c>
      <c r="CO45" s="12">
        <v>5.8879999999999999</v>
      </c>
      <c r="CQ45" s="3">
        <v>5.8880000000000002E-6</v>
      </c>
      <c r="CS45" s="8">
        <v>1.9684279999999998E-2</v>
      </c>
      <c r="CV45" t="s">
        <v>80</v>
      </c>
      <c r="CW45" s="8">
        <v>-6.3949640000000002E-2</v>
      </c>
    </row>
    <row r="46" spans="1:101" x14ac:dyDescent="0.25">
      <c r="N46" t="s">
        <v>8</v>
      </c>
      <c r="O46" t="s">
        <v>7</v>
      </c>
      <c r="P46" t="s">
        <v>9</v>
      </c>
      <c r="Z46" s="1"/>
      <c r="AA46">
        <v>40</v>
      </c>
      <c r="AB46" s="6">
        <v>26</v>
      </c>
      <c r="AD46" s="8">
        <v>0.74186090000000005</v>
      </c>
      <c r="AF46" s="9">
        <v>9.9999999999999995E-7</v>
      </c>
      <c r="AH46" s="8">
        <v>3.0119920000000001E-2</v>
      </c>
      <c r="AJ46" s="7">
        <v>3.0121100000000001E-2</v>
      </c>
      <c r="AL46" s="7">
        <v>3.0118700000000002E-2</v>
      </c>
      <c r="AN46" s="8">
        <v>8.9532119999999996E-7</v>
      </c>
      <c r="AP46" s="8">
        <v>30119.919999999998</v>
      </c>
      <c r="AR46" s="5">
        <v>1.94</v>
      </c>
      <c r="AT46" s="8">
        <v>3.4449999999999998</v>
      </c>
      <c r="AV46" s="8">
        <v>3.4450000000000001E-6</v>
      </c>
      <c r="AX46" s="8">
        <v>1.181077E-2</v>
      </c>
      <c r="AZ46" s="3">
        <v>3.57</v>
      </c>
      <c r="BB46" s="3">
        <v>3.5700000000000001E-6</v>
      </c>
      <c r="BD46" s="8">
        <v>1.1236619999999999E-2</v>
      </c>
      <c r="BG46" t="s">
        <v>81</v>
      </c>
      <c r="BH46" s="8">
        <v>4.4339050000000002</v>
      </c>
      <c r="BJ46" s="8">
        <f t="shared" si="11"/>
        <v>30114.983039999999</v>
      </c>
      <c r="BK46" s="8">
        <f t="shared" si="12"/>
        <v>-2.2030400000003283</v>
      </c>
      <c r="BL46" s="13">
        <f t="shared" si="13"/>
        <v>-7.3154283270694754E-5</v>
      </c>
      <c r="BN46" s="1"/>
      <c r="BP46">
        <v>40</v>
      </c>
      <c r="BQ46">
        <v>26</v>
      </c>
      <c r="BS46" s="8">
        <v>0.74186090000000005</v>
      </c>
      <c r="BU46" s="2">
        <v>9.9999999999999995E-7</v>
      </c>
      <c r="BW46" s="8">
        <v>1.8725929999999998E-2</v>
      </c>
      <c r="BY46" s="8">
        <v>1.8726630000000001E-2</v>
      </c>
      <c r="CA46" s="8">
        <v>1.8725459999999999E-2</v>
      </c>
      <c r="CC46" s="8">
        <v>3.9826620000000001E-7</v>
      </c>
      <c r="CE46" s="8">
        <v>18725.93</v>
      </c>
      <c r="CG46" s="5">
        <v>6.63</v>
      </c>
      <c r="CI46" s="8">
        <v>2.4710000000000001</v>
      </c>
      <c r="CK46" s="8">
        <v>2.4710000000000001E-6</v>
      </c>
      <c r="CM46" s="8">
        <v>2.6601659999999999E-2</v>
      </c>
      <c r="CO46" s="12">
        <v>3.4569999999999999</v>
      </c>
      <c r="CQ46" s="3">
        <v>3.4570000000000001E-6</v>
      </c>
      <c r="CS46" s="8">
        <v>8.4556409999999999E-3</v>
      </c>
      <c r="CV46" t="s">
        <v>81</v>
      </c>
      <c r="CW46" s="8">
        <v>30.840499999999999</v>
      </c>
    </row>
    <row r="47" spans="1:101" x14ac:dyDescent="0.25">
      <c r="M47">
        <v>-19.006499999999999</v>
      </c>
      <c r="N47">
        <v>6.6E-3</v>
      </c>
      <c r="O47">
        <v>61.44</v>
      </c>
      <c r="P47">
        <v>0.26000000000000512</v>
      </c>
      <c r="Z47" s="1"/>
      <c r="AA47">
        <v>41</v>
      </c>
      <c r="AB47" s="6">
        <v>28</v>
      </c>
      <c r="AD47" s="8">
        <v>0.79892719999999995</v>
      </c>
      <c r="AF47" s="9">
        <v>9.9999999999999995E-7</v>
      </c>
      <c r="AH47" s="8">
        <v>3.012656E-2</v>
      </c>
      <c r="AJ47" s="7">
        <v>3.0126900000000002E-2</v>
      </c>
      <c r="AL47" s="7">
        <v>3.0126E-2</v>
      </c>
      <c r="AN47" s="8">
        <v>4.1761230000000002E-7</v>
      </c>
      <c r="AP47" s="8">
        <v>30126.560000000001</v>
      </c>
      <c r="AR47" s="5">
        <v>1.96</v>
      </c>
      <c r="AT47" s="8">
        <v>3.36</v>
      </c>
      <c r="AV47" s="8">
        <v>3.36E-6</v>
      </c>
      <c r="AX47" s="8">
        <v>1.1658480000000001E-2</v>
      </c>
      <c r="AZ47" s="3">
        <v>3.32</v>
      </c>
      <c r="BB47" s="3">
        <v>3.32E-6</v>
      </c>
      <c r="BD47" s="8">
        <v>1.1507389999999999E-2</v>
      </c>
      <c r="BG47" t="s">
        <v>82</v>
      </c>
      <c r="BH47" s="2">
        <v>0</v>
      </c>
      <c r="BJ47" s="8">
        <f t="shared" si="11"/>
        <v>30121.914959999998</v>
      </c>
      <c r="BK47" s="8">
        <f t="shared" si="12"/>
        <v>-1.9949599999999919</v>
      </c>
      <c r="BL47" s="13">
        <f t="shared" si="13"/>
        <v>-6.6229521019801459E-5</v>
      </c>
      <c r="BN47" s="1"/>
      <c r="BP47">
        <v>41</v>
      </c>
      <c r="BQ47">
        <v>28</v>
      </c>
      <c r="BS47" s="8">
        <v>0.79892719999999995</v>
      </c>
      <c r="BU47" s="2">
        <v>9.9999999999999995E-7</v>
      </c>
      <c r="BW47" s="8">
        <v>1.87289E-2</v>
      </c>
      <c r="BY47" s="8">
        <v>1.8729349999999999E-2</v>
      </c>
      <c r="CA47" s="8">
        <v>1.872801E-2</v>
      </c>
      <c r="CC47" s="8">
        <v>4.8014159999999999E-7</v>
      </c>
      <c r="CE47" s="8">
        <v>18728.900000000001</v>
      </c>
      <c r="CG47" s="5">
        <v>6.64</v>
      </c>
      <c r="CI47" s="8">
        <v>0.48449999999999999</v>
      </c>
      <c r="CK47" s="8">
        <v>4.8449999999999998E-7</v>
      </c>
      <c r="CM47" s="8">
        <v>1.4068000000000001E-2</v>
      </c>
      <c r="CO47" s="12">
        <v>1.4850000000000001</v>
      </c>
      <c r="CQ47" s="3">
        <v>1.485E-6</v>
      </c>
      <c r="CS47" s="8">
        <v>-2.938122E-3</v>
      </c>
      <c r="CV47" t="s">
        <v>82</v>
      </c>
      <c r="CW47" s="8">
        <v>-1.944224</v>
      </c>
    </row>
    <row r="48" spans="1:101" x14ac:dyDescent="0.25">
      <c r="M48">
        <f>M47+1</f>
        <v>-18.006499999999999</v>
      </c>
      <c r="N48">
        <v>6.6E-3</v>
      </c>
      <c r="O48">
        <v>58.280000000000008</v>
      </c>
      <c r="P48">
        <v>0.21999999999999176</v>
      </c>
      <c r="Z48" s="1"/>
      <c r="AA48">
        <v>42</v>
      </c>
      <c r="AB48" s="6">
        <v>30</v>
      </c>
      <c r="AD48" s="8">
        <v>0.85599340000000002</v>
      </c>
      <c r="AF48" s="9">
        <v>9.9999999999999995E-7</v>
      </c>
      <c r="AH48" s="8">
        <v>3.0133360000000001E-2</v>
      </c>
      <c r="AJ48" s="7">
        <v>3.0134299999999999E-2</v>
      </c>
      <c r="AL48" s="7">
        <v>3.0132200000000001E-2</v>
      </c>
      <c r="AN48" s="8">
        <v>6.711185E-7</v>
      </c>
      <c r="AP48" s="8">
        <v>30133.360000000001</v>
      </c>
      <c r="AR48" s="5">
        <v>1.99</v>
      </c>
      <c r="AT48" s="8">
        <v>3.39</v>
      </c>
      <c r="AV48" s="8">
        <v>3.3900000000000002E-6</v>
      </c>
      <c r="AX48" s="8">
        <v>1.137083E-2</v>
      </c>
      <c r="AZ48" s="3">
        <v>3.4</v>
      </c>
      <c r="BB48" s="3">
        <v>3.4000000000000001E-6</v>
      </c>
      <c r="BD48" s="8">
        <v>1.1439700000000001E-2</v>
      </c>
      <c r="BG48" t="s">
        <v>83</v>
      </c>
      <c r="BH48" s="8">
        <v>4.4339050000000004E-6</v>
      </c>
      <c r="BJ48" s="8">
        <f t="shared" si="11"/>
        <v>30128.846880000001</v>
      </c>
      <c r="BK48" s="8">
        <f t="shared" si="12"/>
        <v>-2.2868799999996554</v>
      </c>
      <c r="BL48" s="13">
        <f t="shared" si="13"/>
        <v>-7.5903336397441812E-5</v>
      </c>
      <c r="BN48" s="1"/>
      <c r="BP48">
        <v>42</v>
      </c>
      <c r="BQ48">
        <v>30</v>
      </c>
      <c r="BS48" s="8">
        <v>0.85599340000000002</v>
      </c>
      <c r="BU48" s="2">
        <v>9.9999999999999995E-7</v>
      </c>
      <c r="BW48" s="8">
        <v>1.8727870000000001E-2</v>
      </c>
      <c r="BY48" s="8">
        <v>1.8728559999999998E-2</v>
      </c>
      <c r="CA48" s="8">
        <v>1.872733E-2</v>
      </c>
      <c r="CC48" s="8">
        <v>4.2256359999999998E-7</v>
      </c>
      <c r="CE48" s="8">
        <v>18727.87</v>
      </c>
      <c r="CG48" s="5">
        <v>6.64</v>
      </c>
      <c r="CI48" s="8">
        <v>9.9000000000000005E-2</v>
      </c>
      <c r="CK48" s="8">
        <v>9.9E-8</v>
      </c>
      <c r="CM48" s="8">
        <v>2.758375E-3</v>
      </c>
      <c r="CO48" s="12">
        <v>-0.51600000000000001</v>
      </c>
      <c r="CQ48" s="3">
        <v>-5.1600000000000001E-7</v>
      </c>
      <c r="CS48" s="8">
        <v>4.0655409999999998E-3</v>
      </c>
      <c r="CV48" t="s">
        <v>83</v>
      </c>
      <c r="CW48" s="8">
        <v>3.0840499999999997E-5</v>
      </c>
    </row>
    <row r="49" spans="13:101" x14ac:dyDescent="0.25">
      <c r="M49">
        <f t="shared" ref="M49:M85" si="15">M48+1</f>
        <v>-17.006499999999999</v>
      </c>
      <c r="N49">
        <v>6.6E-3</v>
      </c>
      <c r="O49">
        <v>55.120000000000005</v>
      </c>
      <c r="P49">
        <v>0.22000000000000597</v>
      </c>
      <c r="Z49" s="1"/>
      <c r="AA49">
        <v>43</v>
      </c>
      <c r="AB49" s="6">
        <v>32</v>
      </c>
      <c r="AD49" s="8">
        <v>0.91305959999999997</v>
      </c>
      <c r="AF49" s="9">
        <v>9.9999999999999995E-7</v>
      </c>
      <c r="AH49" s="8">
        <v>3.0140119999999999E-2</v>
      </c>
      <c r="AJ49" s="7">
        <v>3.0140299999999998E-2</v>
      </c>
      <c r="AL49" s="7">
        <v>3.0139900000000001E-2</v>
      </c>
      <c r="AN49" s="8">
        <v>1.4696939999999999E-7</v>
      </c>
      <c r="AP49" s="8">
        <v>30140.12</v>
      </c>
      <c r="AR49" s="5">
        <v>2.0099999999999998</v>
      </c>
      <c r="AT49" s="8">
        <v>3.45</v>
      </c>
      <c r="AV49" s="8">
        <v>3.45E-6</v>
      </c>
      <c r="AX49" s="8">
        <v>1.1472349999999999E-2</v>
      </c>
      <c r="AZ49" s="3">
        <v>3.38</v>
      </c>
      <c r="BB49" s="3">
        <v>3.3799999999999998E-6</v>
      </c>
      <c r="BD49" s="8">
        <v>1.191353E-2</v>
      </c>
      <c r="BG49" t="s">
        <v>84</v>
      </c>
      <c r="BH49" s="2">
        <v>0</v>
      </c>
      <c r="BJ49" s="8">
        <f t="shared" si="11"/>
        <v>30135.7788</v>
      </c>
      <c r="BK49" s="8">
        <f t="shared" si="12"/>
        <v>-2.4187999999994645</v>
      </c>
      <c r="BL49" s="13">
        <f t="shared" si="13"/>
        <v>-8.0263397739017937E-5</v>
      </c>
      <c r="BN49" s="1"/>
      <c r="BP49">
        <v>43</v>
      </c>
      <c r="BQ49">
        <v>32</v>
      </c>
      <c r="BS49" s="8">
        <v>0.91305959999999997</v>
      </c>
      <c r="BU49" s="2">
        <v>9.9999999999999995E-7</v>
      </c>
      <c r="BW49" s="8">
        <v>1.8729300000000001E-2</v>
      </c>
      <c r="BY49" s="8">
        <v>1.873E-2</v>
      </c>
      <c r="CA49" s="8">
        <v>1.8728109999999999E-2</v>
      </c>
      <c r="CC49" s="8">
        <v>6.6101130000000002E-7</v>
      </c>
      <c r="CE49" s="8">
        <v>18729.3</v>
      </c>
      <c r="CG49" s="5">
        <v>6.65</v>
      </c>
      <c r="CI49" s="8">
        <v>0.182</v>
      </c>
      <c r="CK49" s="8">
        <v>1.8199999999999999E-7</v>
      </c>
      <c r="CM49" s="8">
        <v>5.6363069999999999E-4</v>
      </c>
      <c r="CO49" s="12">
        <v>0.71399999999999997</v>
      </c>
      <c r="CQ49" s="3">
        <v>7.1399999999999996E-7</v>
      </c>
      <c r="CS49" s="8">
        <v>-1.9929119999999999E-3</v>
      </c>
      <c r="CV49" t="s">
        <v>84</v>
      </c>
      <c r="CW49" s="8">
        <v>-1.9442240000000002E-6</v>
      </c>
    </row>
    <row r="50" spans="13:101" x14ac:dyDescent="0.25">
      <c r="M50">
        <f t="shared" si="15"/>
        <v>-16.006499999999999</v>
      </c>
      <c r="N50">
        <v>6.6E-3</v>
      </c>
      <c r="O50">
        <v>52.06</v>
      </c>
      <c r="P50">
        <v>0.43999999999999773</v>
      </c>
      <c r="Z50" s="1"/>
      <c r="AA50">
        <v>44</v>
      </c>
      <c r="AB50" s="6">
        <v>34</v>
      </c>
      <c r="AD50" s="8">
        <v>0.97012580000000004</v>
      </c>
      <c r="AF50" s="9">
        <v>9.9999999999999995E-7</v>
      </c>
      <c r="AH50" s="8">
        <v>3.0147159999999999E-2</v>
      </c>
      <c r="AJ50" s="7">
        <v>3.0147699999999999E-2</v>
      </c>
      <c r="AL50" s="7">
        <v>3.01464E-2</v>
      </c>
      <c r="AN50" s="8">
        <v>4.3174070000000002E-7</v>
      </c>
      <c r="AP50" s="8">
        <v>30147.16</v>
      </c>
      <c r="AR50" s="5">
        <v>2.0299999999999998</v>
      </c>
      <c r="AT50" s="8">
        <v>3.49</v>
      </c>
      <c r="AV50" s="8">
        <v>3.49E-6</v>
      </c>
      <c r="AX50" s="8">
        <v>1.1675400000000001E-2</v>
      </c>
      <c r="AZ50" s="3">
        <v>3.52</v>
      </c>
      <c r="BB50" s="3">
        <v>3.5200000000000002E-6</v>
      </c>
      <c r="BD50" s="8">
        <v>1.1710460000000001E-2</v>
      </c>
      <c r="BG50" t="s">
        <v>68</v>
      </c>
      <c r="BH50" s="8">
        <v>0.23770440000000001</v>
      </c>
      <c r="BJ50" s="8">
        <f t="shared" si="11"/>
        <v>30142.710719999999</v>
      </c>
      <c r="BK50" s="8">
        <f t="shared" si="12"/>
        <v>-2.5907200000001467</v>
      </c>
      <c r="BL50" s="13">
        <f t="shared" si="13"/>
        <v>-8.5948474377958896E-5</v>
      </c>
      <c r="BN50" s="1"/>
      <c r="BP50">
        <v>44</v>
      </c>
      <c r="BQ50">
        <v>34</v>
      </c>
      <c r="BS50" s="8">
        <v>0.97012580000000004</v>
      </c>
      <c r="BU50" s="2">
        <v>9.9999999999999995E-7</v>
      </c>
      <c r="BW50" s="8">
        <v>1.8728600000000001E-2</v>
      </c>
      <c r="BY50" s="8">
        <v>1.872915E-2</v>
      </c>
      <c r="CA50" s="8">
        <v>1.8727919999999999E-2</v>
      </c>
      <c r="CC50" s="8">
        <v>4.9040389999999996E-7</v>
      </c>
      <c r="CE50" s="8">
        <v>18728.599999999999</v>
      </c>
      <c r="CG50" s="5">
        <v>6.64</v>
      </c>
      <c r="CI50" s="8">
        <v>0.253</v>
      </c>
      <c r="CK50" s="8">
        <v>2.53E-7</v>
      </c>
      <c r="CM50" s="8">
        <v>1.0361700000000001E-3</v>
      </c>
      <c r="CO50" s="12">
        <v>-0.35</v>
      </c>
      <c r="CQ50" s="3">
        <v>-3.4999999999999998E-7</v>
      </c>
      <c r="CS50" s="8">
        <v>4.8740939999999998E-3</v>
      </c>
      <c r="CV50" t="s">
        <v>68</v>
      </c>
      <c r="CW50" s="8">
        <v>0.17617340000000001</v>
      </c>
    </row>
    <row r="51" spans="13:101" x14ac:dyDescent="0.25">
      <c r="M51">
        <f t="shared" si="15"/>
        <v>-15.006499999999999</v>
      </c>
      <c r="N51">
        <v>6.6E-3</v>
      </c>
      <c r="O51">
        <v>48.84</v>
      </c>
      <c r="P51">
        <v>0.15999999999999659</v>
      </c>
      <c r="Z51" s="1"/>
      <c r="AA51">
        <v>45</v>
      </c>
      <c r="AB51" s="6">
        <v>36</v>
      </c>
      <c r="AD51" s="8">
        <v>1.0271920000000001</v>
      </c>
      <c r="AF51" s="9">
        <v>9.9999999999999995E-7</v>
      </c>
      <c r="AH51" s="8">
        <v>3.015408E-2</v>
      </c>
      <c r="AJ51" s="7">
        <v>3.0155100000000001E-2</v>
      </c>
      <c r="AL51" s="7">
        <v>3.01523E-2</v>
      </c>
      <c r="AN51" s="8">
        <v>1.0008E-6</v>
      </c>
      <c r="AP51" s="8">
        <v>30154.080000000002</v>
      </c>
      <c r="AR51" s="5">
        <v>2.06</v>
      </c>
      <c r="AT51" s="8">
        <v>3.64</v>
      </c>
      <c r="AV51" s="8">
        <v>3.6399999999999999E-6</v>
      </c>
      <c r="AX51" s="8">
        <v>1.181077E-2</v>
      </c>
      <c r="AZ51" s="3">
        <v>3.46</v>
      </c>
      <c r="BB51" s="3">
        <v>3.4599999999999999E-6</v>
      </c>
      <c r="BD51" s="8">
        <v>1.292889E-2</v>
      </c>
      <c r="BG51" t="s">
        <v>67</v>
      </c>
      <c r="BH51" s="2">
        <v>0</v>
      </c>
      <c r="BJ51" s="8">
        <f t="shared" si="11"/>
        <v>30149.642639999998</v>
      </c>
      <c r="BK51" s="8">
        <f t="shared" si="12"/>
        <v>-2.4826399999983551</v>
      </c>
      <c r="BL51" s="13">
        <f t="shared" si="13"/>
        <v>-8.2343927907941369E-5</v>
      </c>
      <c r="BN51" s="1"/>
      <c r="BP51">
        <v>45</v>
      </c>
      <c r="BQ51">
        <v>36</v>
      </c>
      <c r="BS51" s="8">
        <v>1.0271920000000001</v>
      </c>
      <c r="BU51" s="2">
        <v>9.9999999999999995E-7</v>
      </c>
      <c r="BW51" s="8">
        <v>1.873031E-2</v>
      </c>
      <c r="BY51" s="8">
        <v>1.873348E-2</v>
      </c>
      <c r="CA51" s="8">
        <v>1.8727819999999999E-2</v>
      </c>
      <c r="CC51" s="8">
        <v>1.9134050000000001E-6</v>
      </c>
      <c r="CE51" s="8">
        <v>18730.310000000001</v>
      </c>
      <c r="CG51" s="5">
        <v>6.65</v>
      </c>
      <c r="CI51" s="8">
        <v>1.159</v>
      </c>
      <c r="CK51" s="8">
        <v>1.159E-6</v>
      </c>
      <c r="CM51" s="8">
        <v>1.4403899999999999E-3</v>
      </c>
      <c r="CO51" s="12">
        <v>0.85599999999999998</v>
      </c>
      <c r="CQ51" s="3">
        <v>8.5600000000000004E-7</v>
      </c>
      <c r="CS51" s="8">
        <v>8.3246780000000003E-3</v>
      </c>
      <c r="CV51" t="s">
        <v>67</v>
      </c>
      <c r="CW51" s="8">
        <v>-6.70322E-2</v>
      </c>
    </row>
    <row r="52" spans="13:101" x14ac:dyDescent="0.25">
      <c r="M52">
        <f t="shared" si="15"/>
        <v>-14.006499999999999</v>
      </c>
      <c r="N52">
        <v>6.6E-3</v>
      </c>
      <c r="O52">
        <v>45.679999999999993</v>
      </c>
      <c r="P52">
        <v>0.17999999999999261</v>
      </c>
      <c r="Z52" s="1"/>
      <c r="AA52">
        <v>46</v>
      </c>
      <c r="AB52" s="6">
        <v>38</v>
      </c>
      <c r="AD52" s="8">
        <v>1.0842579999999999</v>
      </c>
      <c r="AF52" s="9">
        <v>9.9999999999999995E-7</v>
      </c>
      <c r="AH52" s="8">
        <v>3.016172E-2</v>
      </c>
      <c r="AJ52" s="7">
        <v>3.0162700000000001E-2</v>
      </c>
      <c r="AL52" s="7">
        <v>3.0161E-2</v>
      </c>
      <c r="AN52" s="8">
        <v>7.3593480000000005E-7</v>
      </c>
      <c r="AP52" s="8">
        <v>30161.72</v>
      </c>
      <c r="AR52" s="5">
        <v>2.08</v>
      </c>
      <c r="AT52" s="8">
        <v>3.68</v>
      </c>
      <c r="AV52" s="8">
        <v>3.6799999999999999E-6</v>
      </c>
      <c r="AX52" s="8">
        <v>1.23184E-2</v>
      </c>
      <c r="AZ52" s="3">
        <v>3.82</v>
      </c>
      <c r="BB52" s="3">
        <v>3.8199999999999998E-6</v>
      </c>
      <c r="BD52" s="8">
        <v>1.1981220000000001E-2</v>
      </c>
      <c r="BG52" t="s">
        <v>66</v>
      </c>
      <c r="BH52" s="2">
        <v>4.4800000000000004</v>
      </c>
      <c r="BJ52" s="8">
        <f t="shared" si="11"/>
        <v>30156.574560000001</v>
      </c>
      <c r="BK52" s="8">
        <f t="shared" si="12"/>
        <v>-2.4945599999991828</v>
      </c>
      <c r="BL52" s="13">
        <f t="shared" si="13"/>
        <v>-8.272027033561012E-5</v>
      </c>
      <c r="BN52" s="1"/>
      <c r="BP52">
        <v>46</v>
      </c>
      <c r="BQ52">
        <v>38</v>
      </c>
      <c r="BS52" s="8">
        <v>1.0842579999999999</v>
      </c>
      <c r="BU52" s="2">
        <v>9.9999999999999995E-7</v>
      </c>
      <c r="BW52" s="8">
        <v>1.873323E-2</v>
      </c>
      <c r="BY52" s="8">
        <v>1.8733710000000001E-2</v>
      </c>
      <c r="CA52" s="8">
        <v>1.8732639999999998E-2</v>
      </c>
      <c r="CC52" s="8">
        <v>3.8213089999999998E-7</v>
      </c>
      <c r="CE52" s="8">
        <v>18733.23</v>
      </c>
      <c r="CG52" s="5">
        <v>6.67</v>
      </c>
      <c r="CI52" s="8">
        <v>1.3220000000000001</v>
      </c>
      <c r="CK52" s="8">
        <v>1.322E-6</v>
      </c>
      <c r="CM52" s="8">
        <v>6.5984650000000004E-3</v>
      </c>
      <c r="CO52" s="12">
        <v>1.462</v>
      </c>
      <c r="CQ52" s="3">
        <v>1.4619999999999999E-6</v>
      </c>
      <c r="CS52" s="8">
        <v>6.7303490000000001E-3</v>
      </c>
      <c r="CV52" t="s">
        <v>66</v>
      </c>
      <c r="CW52" s="8">
        <v>30.94</v>
      </c>
    </row>
    <row r="53" spans="13:101" x14ac:dyDescent="0.25">
      <c r="M53">
        <f t="shared" si="15"/>
        <v>-13.006499999999999</v>
      </c>
      <c r="N53">
        <v>6.6E-3</v>
      </c>
      <c r="O53">
        <v>42.559999999999995</v>
      </c>
      <c r="P53">
        <v>0.15999999999999659</v>
      </c>
      <c r="Z53" s="1"/>
      <c r="AA53">
        <v>47</v>
      </c>
      <c r="AB53" s="6">
        <v>40</v>
      </c>
      <c r="AD53" s="8">
        <v>1.1413249999999999</v>
      </c>
      <c r="AF53" s="9">
        <v>9.9999999999999995E-7</v>
      </c>
      <c r="AH53" s="8">
        <v>3.0168799999999999E-2</v>
      </c>
      <c r="AJ53" s="7">
        <v>3.0169999999999999E-2</v>
      </c>
      <c r="AL53" s="7">
        <v>3.0167900000000001E-2</v>
      </c>
      <c r="AN53" s="8">
        <v>7.8230430000000004E-7</v>
      </c>
      <c r="AP53" s="8">
        <v>30168.799999999999</v>
      </c>
      <c r="AR53" s="5">
        <v>2.11</v>
      </c>
      <c r="AT53" s="8">
        <v>3.5395449999999999</v>
      </c>
      <c r="AV53" s="8">
        <v>3.5395449999999999E-6</v>
      </c>
      <c r="AX53" s="8">
        <v>1.186123E-2</v>
      </c>
      <c r="AZ53" s="3">
        <v>3.54</v>
      </c>
      <c r="BB53" s="3">
        <v>3.54E-6</v>
      </c>
      <c r="BD53" s="8">
        <v>1.1964300000000001E-2</v>
      </c>
      <c r="BG53" t="s">
        <v>65</v>
      </c>
      <c r="BH53" s="2">
        <v>0</v>
      </c>
      <c r="BJ53" s="8">
        <f t="shared" si="11"/>
        <v>30163.50648</v>
      </c>
      <c r="BK53" s="8">
        <f t="shared" si="12"/>
        <v>-1.7864799999988463</v>
      </c>
      <c r="BL53" s="13">
        <f t="shared" si="13"/>
        <v>-5.9226535919601291E-5</v>
      </c>
      <c r="BN53" s="1"/>
      <c r="BP53">
        <v>47</v>
      </c>
      <c r="BQ53">
        <v>40</v>
      </c>
      <c r="BS53" s="8">
        <v>1.1413249999999999</v>
      </c>
      <c r="BU53" s="2">
        <v>9.9999999999999995E-7</v>
      </c>
      <c r="BW53" s="8">
        <v>1.8735600000000002E-2</v>
      </c>
      <c r="BY53" s="8">
        <v>1.8736389999999999E-2</v>
      </c>
      <c r="CA53" s="8">
        <v>1.873507E-2</v>
      </c>
      <c r="CC53" s="8">
        <v>5.0149380000000005E-7</v>
      </c>
      <c r="CE53" s="8">
        <v>18735.599999999999</v>
      </c>
      <c r="CG53" s="5">
        <v>6.68</v>
      </c>
      <c r="CI53" s="8">
        <v>1.0963179999999999</v>
      </c>
      <c r="CK53" s="8">
        <v>1.0963180000000001E-6</v>
      </c>
      <c r="CM53" s="8">
        <v>7.6280089999999998E-3</v>
      </c>
      <c r="CO53" s="12">
        <v>1.1819999999999999</v>
      </c>
      <c r="CQ53" s="3">
        <v>1.1820000000000001E-6</v>
      </c>
      <c r="CS53" s="8">
        <v>1.363721E-3</v>
      </c>
      <c r="CV53" t="s">
        <v>65</v>
      </c>
      <c r="CW53" s="8">
        <v>-2.012</v>
      </c>
    </row>
    <row r="54" spans="13:101" x14ac:dyDescent="0.25">
      <c r="M54">
        <f t="shared" si="15"/>
        <v>-12.006499999999999</v>
      </c>
      <c r="N54">
        <v>6.6E-3</v>
      </c>
      <c r="O54">
        <v>39.419999999999995</v>
      </c>
      <c r="P54">
        <v>0.11999999999999744</v>
      </c>
      <c r="Z54" s="1"/>
      <c r="AA54">
        <v>48</v>
      </c>
      <c r="AB54" s="6">
        <v>60</v>
      </c>
      <c r="AD54" s="8">
        <v>1.7119869999999999</v>
      </c>
      <c r="AF54" s="9">
        <v>9.9999999999999995E-7</v>
      </c>
      <c r="AH54" s="8">
        <v>3.0239499999999999E-2</v>
      </c>
      <c r="AJ54" s="7">
        <v>3.0240400000000001E-2</v>
      </c>
      <c r="AL54" s="7">
        <v>3.0238399999999999E-2</v>
      </c>
      <c r="AN54" s="8">
        <v>6.5726710000000002E-7</v>
      </c>
      <c r="AP54" s="8">
        <v>30239.5</v>
      </c>
      <c r="AR54" s="5">
        <v>2.35</v>
      </c>
      <c r="AT54" s="8">
        <v>3.5215000000000001</v>
      </c>
      <c r="AV54" s="8">
        <v>3.5215000000000001E-6</v>
      </c>
      <c r="AX54" s="8">
        <v>6.5805280000000004E-3</v>
      </c>
      <c r="AZ54" s="3">
        <v>3.5350000000000001</v>
      </c>
      <c r="BB54" s="3">
        <v>3.535E-6</v>
      </c>
      <c r="BD54" s="8">
        <v>1.187292E-2</v>
      </c>
      <c r="BG54" t="s">
        <v>64</v>
      </c>
      <c r="BH54" s="2">
        <v>4.4800000000000003E-6</v>
      </c>
      <c r="BJ54" s="8">
        <f t="shared" si="11"/>
        <v>30170.438399999999</v>
      </c>
      <c r="BK54" s="8">
        <f t="shared" si="12"/>
        <v>-1.6383999999998196</v>
      </c>
      <c r="BL54" s="13">
        <f t="shared" si="13"/>
        <v>-5.4304812488234163E-5</v>
      </c>
      <c r="BN54" s="1"/>
      <c r="BO54" s="26"/>
      <c r="BP54" s="26">
        <v>48</v>
      </c>
      <c r="BQ54" s="26">
        <v>60</v>
      </c>
      <c r="BR54" s="26"/>
      <c r="BS54" s="27">
        <v>1.7119869999999999</v>
      </c>
      <c r="BT54" s="26"/>
      <c r="BU54" s="28">
        <v>9.9999999999999995E-7</v>
      </c>
      <c r="BV54" s="26"/>
      <c r="BW54" s="27">
        <v>1.8740389999999999E-2</v>
      </c>
      <c r="BX54" s="26"/>
      <c r="BY54" s="27">
        <v>1.8741000000000001E-2</v>
      </c>
      <c r="BZ54" s="26"/>
      <c r="CA54" s="27">
        <v>1.8739550000000001E-2</v>
      </c>
      <c r="CB54" s="26"/>
      <c r="CC54" s="27">
        <v>5.410878E-7</v>
      </c>
      <c r="CD54" s="26"/>
      <c r="CE54" s="29">
        <v>18740.39</v>
      </c>
      <c r="CG54" s="5">
        <v>6.71</v>
      </c>
      <c r="CI54" s="8">
        <v>0.10345</v>
      </c>
      <c r="CK54" s="8">
        <v>1.0345E-7</v>
      </c>
      <c r="CM54" s="8">
        <v>1.0182360000000001E-3</v>
      </c>
      <c r="CO54" s="12">
        <v>0.23949999999999999</v>
      </c>
      <c r="CQ54" s="3">
        <v>2.3949999999999999E-7</v>
      </c>
      <c r="CS54" s="8">
        <v>-1.8562550000000001E-4</v>
      </c>
      <c r="CV54" t="s">
        <v>64</v>
      </c>
      <c r="CW54" s="8">
        <v>3.0939999999999999E-5</v>
      </c>
    </row>
    <row r="55" spans="13:101" x14ac:dyDescent="0.25">
      <c r="M55">
        <f t="shared" si="15"/>
        <v>-11.006499999999999</v>
      </c>
      <c r="N55">
        <v>6.6E-3</v>
      </c>
      <c r="O55">
        <v>36.320000000000007</v>
      </c>
      <c r="P55">
        <v>0.17999999999999261</v>
      </c>
      <c r="Z55" s="1"/>
      <c r="AA55">
        <v>49</v>
      </c>
      <c r="AB55" s="6">
        <v>80</v>
      </c>
      <c r="AD55" s="8">
        <v>2.2826490000000002</v>
      </c>
      <c r="AF55" s="9">
        <v>9.9999999999999995E-7</v>
      </c>
      <c r="AH55" s="8">
        <v>3.0309659999999999E-2</v>
      </c>
      <c r="AJ55" s="7">
        <v>3.0310299999999998E-2</v>
      </c>
      <c r="AL55" s="7">
        <v>3.03094E-2</v>
      </c>
      <c r="AN55" s="8">
        <v>3.3823069999999998E-7</v>
      </c>
      <c r="AP55" s="8">
        <v>30309.66</v>
      </c>
      <c r="AR55" s="5">
        <v>2.58</v>
      </c>
      <c r="AT55" s="8">
        <v>3.5024999999999999</v>
      </c>
      <c r="AV55" s="8">
        <v>3.5024999999999999E-6</v>
      </c>
      <c r="AX55" s="8">
        <v>1.191737E-2</v>
      </c>
      <c r="AZ55" s="3">
        <v>3.508</v>
      </c>
      <c r="BB55" s="3">
        <v>3.5080000000000001E-6</v>
      </c>
      <c r="BD55" s="8">
        <v>1.1835689999999999E-2</v>
      </c>
      <c r="BG55" t="s">
        <v>63</v>
      </c>
      <c r="BH55" s="2">
        <v>0</v>
      </c>
      <c r="BJ55" s="8">
        <f t="shared" si="11"/>
        <v>30239.757600000001</v>
      </c>
      <c r="BK55" s="8">
        <f t="shared" si="12"/>
        <v>-0.25760000000082073</v>
      </c>
      <c r="BL55" s="13">
        <f t="shared" si="13"/>
        <v>-8.5185868024557412E-6</v>
      </c>
      <c r="BN55" s="1"/>
      <c r="BP55">
        <v>49</v>
      </c>
      <c r="BQ55">
        <v>80</v>
      </c>
      <c r="BS55" s="8">
        <v>2.2826490000000002</v>
      </c>
      <c r="BU55" s="2">
        <v>9.9999999999999995E-7</v>
      </c>
      <c r="BW55" s="8">
        <v>1.8739740000000001E-2</v>
      </c>
      <c r="BY55" s="8">
        <v>1.874002E-2</v>
      </c>
      <c r="CA55" s="8">
        <v>1.8739309999999999E-2</v>
      </c>
      <c r="CC55" s="8">
        <v>2.5695139999999998E-7</v>
      </c>
      <c r="CE55" s="8">
        <v>18739.740000000002</v>
      </c>
      <c r="CG55" s="5">
        <v>6.7</v>
      </c>
      <c r="CI55" s="8">
        <v>-7.0949999999999999E-2</v>
      </c>
      <c r="CK55" s="8">
        <v>-7.0949999999999997E-8</v>
      </c>
      <c r="CM55" s="8">
        <v>5.8896559999999998E-4</v>
      </c>
      <c r="CO55" s="12">
        <v>-3.2599999999999997E-2</v>
      </c>
      <c r="CQ55" s="3">
        <v>-3.2600000000000001E-8</v>
      </c>
      <c r="CS55" s="8">
        <v>-6.2235800000000005E-4</v>
      </c>
      <c r="CV55" t="s">
        <v>63</v>
      </c>
      <c r="CW55" s="8">
        <v>-2.012E-6</v>
      </c>
    </row>
    <row r="56" spans="13:101" x14ac:dyDescent="0.25">
      <c r="M56">
        <f t="shared" si="15"/>
        <v>-10.006499999999999</v>
      </c>
      <c r="N56">
        <v>6.6E-3</v>
      </c>
      <c r="O56">
        <v>33.179999999999993</v>
      </c>
      <c r="P56">
        <v>0.17999999999999261</v>
      </c>
      <c r="Z56" s="1"/>
      <c r="AA56">
        <v>50</v>
      </c>
      <c r="AB56" s="6">
        <v>100</v>
      </c>
      <c r="AD56" s="8">
        <v>2.8533110000000002</v>
      </c>
      <c r="AF56" s="9">
        <v>9.9999999999999995E-7</v>
      </c>
      <c r="AH56" s="8">
        <v>3.03796E-2</v>
      </c>
      <c r="AJ56" s="7">
        <v>3.0380500000000001E-2</v>
      </c>
      <c r="AL56" s="7">
        <v>3.03784E-2</v>
      </c>
      <c r="AN56" s="8">
        <v>6.9570110000000004E-7</v>
      </c>
      <c r="AP56" s="8">
        <v>30379.599999999999</v>
      </c>
      <c r="AR56" s="5">
        <v>2.82</v>
      </c>
      <c r="AT56" s="8">
        <v>3.4994999999999998</v>
      </c>
      <c r="AV56" s="8">
        <v>3.4995000000000001E-6</v>
      </c>
      <c r="AX56" s="8">
        <v>1.185307E-2</v>
      </c>
      <c r="AZ56" s="3">
        <v>3.4969999999999999</v>
      </c>
      <c r="BB56" s="3">
        <v>3.4970000000000001E-6</v>
      </c>
      <c r="BD56" s="8">
        <v>1.185261E-2</v>
      </c>
      <c r="BJ56" s="8">
        <f t="shared" si="11"/>
        <v>30309.076799999999</v>
      </c>
      <c r="BK56" s="8">
        <f t="shared" si="12"/>
        <v>0.58320000000094296</v>
      </c>
      <c r="BL56" s="13">
        <f t="shared" si="13"/>
        <v>1.9241760606873482E-5</v>
      </c>
      <c r="BN56" s="1"/>
      <c r="BP56">
        <v>50</v>
      </c>
      <c r="BQ56">
        <v>100</v>
      </c>
      <c r="BS56" s="8">
        <v>2.8533110000000002</v>
      </c>
      <c r="BU56" s="2">
        <v>9.9999999999999995E-7</v>
      </c>
      <c r="BW56" s="8">
        <v>1.8737549999999999E-2</v>
      </c>
      <c r="BY56" s="8">
        <v>1.8737819999999999E-2</v>
      </c>
      <c r="CA56" s="8">
        <v>1.8737400000000001E-2</v>
      </c>
      <c r="CC56" s="8">
        <v>1.475127E-7</v>
      </c>
      <c r="CE56" s="8">
        <v>18737.55</v>
      </c>
      <c r="CG56" s="5">
        <v>6.69</v>
      </c>
      <c r="CI56" s="8">
        <v>-0.25650000000000001</v>
      </c>
      <c r="CK56" s="8">
        <v>-2.565E-7</v>
      </c>
      <c r="CM56" s="8">
        <v>-4.0393530000000001E-4</v>
      </c>
      <c r="CO56" s="12">
        <v>-0.10929999999999999</v>
      </c>
      <c r="CQ56" s="3">
        <v>-1.0930000000000001E-7</v>
      </c>
      <c r="CS56" s="8">
        <v>-2.2986819999999998E-3</v>
      </c>
    </row>
    <row r="57" spans="13:101" x14ac:dyDescent="0.25">
      <c r="M57">
        <f t="shared" si="15"/>
        <v>-9.0064999999999991</v>
      </c>
      <c r="N57">
        <v>6.6E-3</v>
      </c>
      <c r="O57">
        <v>30.04</v>
      </c>
      <c r="P57">
        <v>0.16000000000000014</v>
      </c>
      <c r="Z57" s="1"/>
      <c r="AA57">
        <v>51</v>
      </c>
      <c r="AB57" s="6">
        <v>120</v>
      </c>
      <c r="AD57" s="8">
        <v>3.4239739999999999</v>
      </c>
      <c r="AF57" s="9">
        <v>9.9999999999999995E-7</v>
      </c>
      <c r="AH57" s="8">
        <v>3.044964E-2</v>
      </c>
      <c r="AJ57" s="7">
        <v>3.0450399999999999E-2</v>
      </c>
      <c r="AL57" s="7">
        <v>3.0448900000000001E-2</v>
      </c>
      <c r="AN57" s="8">
        <v>5.23832E-7</v>
      </c>
      <c r="AP57" s="8">
        <v>30449.64</v>
      </c>
      <c r="AR57" s="5">
        <v>3.06</v>
      </c>
      <c r="AT57" s="8">
        <v>3.5070000000000001</v>
      </c>
      <c r="AV57" s="8">
        <v>3.507E-6</v>
      </c>
      <c r="AX57" s="8">
        <v>1.184292E-2</v>
      </c>
      <c r="AZ57" s="3">
        <v>3.5019999999999998</v>
      </c>
      <c r="BB57" s="3">
        <v>3.5020000000000001E-6</v>
      </c>
      <c r="BD57" s="8">
        <v>1.188645E-2</v>
      </c>
      <c r="BJ57" s="8">
        <f t="shared" si="11"/>
        <v>30378.396000000001</v>
      </c>
      <c r="BK57" s="8">
        <f t="shared" si="12"/>
        <v>1.2039999999979045</v>
      </c>
      <c r="BL57" s="13">
        <f t="shared" si="13"/>
        <v>3.9633428967016705E-5</v>
      </c>
      <c r="BN57" s="1"/>
      <c r="BP57">
        <v>51</v>
      </c>
      <c r="BQ57">
        <v>120</v>
      </c>
      <c r="BS57" s="8">
        <v>3.4239739999999999</v>
      </c>
      <c r="BU57" s="2">
        <v>9.9999999999999995E-7</v>
      </c>
      <c r="BW57" s="8">
        <v>1.872948E-2</v>
      </c>
      <c r="BY57" s="8">
        <v>1.8731419999999999E-2</v>
      </c>
      <c r="CA57" s="8">
        <v>1.8724149999999998E-2</v>
      </c>
      <c r="CC57" s="8">
        <v>2.6845529999999999E-6</v>
      </c>
      <c r="CE57" s="8">
        <v>18729.48</v>
      </c>
      <c r="CG57" s="5">
        <v>6.65</v>
      </c>
      <c r="CI57" s="8">
        <v>-0.49619999999999997</v>
      </c>
      <c r="CK57" s="8">
        <v>-4.9620000000000001E-7</v>
      </c>
      <c r="CM57" s="8">
        <v>-1.4603159999999999E-3</v>
      </c>
      <c r="CO57" s="12">
        <v>-0.4037</v>
      </c>
      <c r="CQ57" s="3">
        <v>-4.037E-7</v>
      </c>
      <c r="CS57" s="8">
        <v>-3.3520780000000001E-3</v>
      </c>
    </row>
    <row r="58" spans="13:101" x14ac:dyDescent="0.25">
      <c r="M58">
        <v>-8</v>
      </c>
      <c r="N58">
        <v>1E-4</v>
      </c>
      <c r="O58">
        <v>26.860000000000003</v>
      </c>
      <c r="P58">
        <v>0.16000000000000369</v>
      </c>
      <c r="Z58" s="1"/>
      <c r="AA58">
        <v>52</v>
      </c>
      <c r="AB58" s="6">
        <v>140</v>
      </c>
      <c r="AD58" s="8">
        <v>3.9946359999999999</v>
      </c>
      <c r="AF58" s="9">
        <v>9.9999999999999995E-7</v>
      </c>
      <c r="AH58" s="8">
        <v>3.0519879999999999E-2</v>
      </c>
      <c r="AJ58" s="7">
        <v>3.0521599999999999E-2</v>
      </c>
      <c r="AL58" s="7">
        <v>3.0518099999999999E-2</v>
      </c>
      <c r="AN58" s="8">
        <v>1.2607930000000001E-6</v>
      </c>
      <c r="AP58" s="8">
        <v>30519.88</v>
      </c>
      <c r="AR58" s="5">
        <v>3.3</v>
      </c>
      <c r="AT58" s="8">
        <v>4.4339050000000002</v>
      </c>
      <c r="AV58" s="8">
        <v>4.4339050000000004E-6</v>
      </c>
      <c r="AX58" s="8">
        <v>0.2269495</v>
      </c>
      <c r="AZ58" s="3">
        <v>3.512</v>
      </c>
      <c r="BB58" s="3">
        <v>3.512E-6</v>
      </c>
      <c r="BD58" s="8">
        <v>1.516267E-2</v>
      </c>
      <c r="BJ58" s="8">
        <f t="shared" si="11"/>
        <v>30447.715199999999</v>
      </c>
      <c r="BK58" s="8">
        <f t="shared" si="12"/>
        <v>1.9248000000006869</v>
      </c>
      <c r="BL58" s="13">
        <f t="shared" si="13"/>
        <v>6.3216566082458862E-5</v>
      </c>
      <c r="BN58" s="1"/>
      <c r="BP58">
        <v>52</v>
      </c>
      <c r="BQ58">
        <v>140</v>
      </c>
      <c r="BS58" s="8">
        <v>3.9946359999999999</v>
      </c>
      <c r="BU58" s="2">
        <v>9.9999999999999995E-7</v>
      </c>
      <c r="BW58" s="8">
        <v>1.87177E-2</v>
      </c>
      <c r="BY58" s="8">
        <v>1.871842E-2</v>
      </c>
      <c r="CA58" s="8">
        <v>1.87172E-2</v>
      </c>
      <c r="CC58" s="8">
        <v>4.0656610000000001E-7</v>
      </c>
      <c r="CE58" s="8">
        <v>18717.7</v>
      </c>
      <c r="CG58" s="5">
        <v>6.58</v>
      </c>
      <c r="CI58" s="8">
        <v>-1.944224</v>
      </c>
      <c r="CK58" s="8">
        <v>-1.9442240000000002E-6</v>
      </c>
      <c r="CM58" s="8">
        <v>-6.3949640000000002E-2</v>
      </c>
      <c r="CO58" s="12">
        <v>-0.5887</v>
      </c>
      <c r="CQ58" s="3">
        <v>-5.8869999999999997E-7</v>
      </c>
      <c r="CS58" s="8">
        <v>-1.14564E-2</v>
      </c>
    </row>
    <row r="59" spans="13:101" x14ac:dyDescent="0.25">
      <c r="M59">
        <f t="shared" si="15"/>
        <v>-7</v>
      </c>
      <c r="N59">
        <v>1E-4</v>
      </c>
      <c r="O59">
        <v>23.660000000000004</v>
      </c>
      <c r="P59">
        <v>0.16000000000000369</v>
      </c>
      <c r="Z59" s="1"/>
      <c r="AA59">
        <v>53</v>
      </c>
      <c r="AB59" s="6">
        <v>141</v>
      </c>
      <c r="AD59" s="8">
        <v>4.0231690000000002</v>
      </c>
      <c r="AF59" s="9">
        <v>9.9999999999999995E-7</v>
      </c>
      <c r="AH59" s="8">
        <v>3.052436E-2</v>
      </c>
      <c r="AJ59" s="7">
        <v>3.0524900000000001E-2</v>
      </c>
      <c r="AL59" s="7">
        <v>3.0523999999999999E-2</v>
      </c>
      <c r="AN59" s="8">
        <v>3.3823069999999998E-7</v>
      </c>
      <c r="AP59" s="8">
        <v>30524.36</v>
      </c>
      <c r="AR59" s="5">
        <v>3.31</v>
      </c>
      <c r="AT59" s="8"/>
      <c r="AZ59" s="3">
        <v>4.4800000000000004</v>
      </c>
      <c r="BB59" s="3">
        <v>4.4800000000000003E-6</v>
      </c>
      <c r="BD59" s="8">
        <v>0.23770440000000001</v>
      </c>
      <c r="BJ59" s="8">
        <f t="shared" si="11"/>
        <v>30517.0344</v>
      </c>
      <c r="BK59" s="8">
        <f t="shared" si="12"/>
        <v>2.8456000000005588</v>
      </c>
      <c r="BL59" s="13">
        <f t="shared" si="13"/>
        <v>9.3246282148587759E-5</v>
      </c>
      <c r="BN59" s="1"/>
      <c r="BP59">
        <v>53</v>
      </c>
      <c r="BQ59">
        <v>141</v>
      </c>
      <c r="BS59" s="8">
        <v>4.0231690000000002</v>
      </c>
      <c r="BU59" s="2">
        <v>9.9999999999999995E-7</v>
      </c>
      <c r="BW59" s="8">
        <v>1.871569E-2</v>
      </c>
      <c r="BY59" s="8">
        <v>1.8716960000000001E-2</v>
      </c>
      <c r="CA59" s="8">
        <v>1.871478E-2</v>
      </c>
      <c r="CC59" s="8">
        <v>7.1105560000000004E-7</v>
      </c>
      <c r="CE59" s="8">
        <v>18715.689999999999</v>
      </c>
      <c r="CG59" s="5">
        <v>6.57</v>
      </c>
      <c r="CI59" s="8"/>
      <c r="CK59" s="8"/>
      <c r="CO59" s="12">
        <v>-2.012</v>
      </c>
      <c r="CQ59" s="3">
        <v>-2.012E-6</v>
      </c>
      <c r="CS59" s="8">
        <v>-6.70322E-2</v>
      </c>
    </row>
    <row r="60" spans="13:101" x14ac:dyDescent="0.25">
      <c r="M60">
        <f t="shared" si="15"/>
        <v>-6</v>
      </c>
      <c r="N60">
        <v>1E-4</v>
      </c>
      <c r="O60">
        <v>20.580000000000002</v>
      </c>
      <c r="P60">
        <v>0.11999999999999744</v>
      </c>
      <c r="Z60" s="1"/>
      <c r="AA60">
        <v>54</v>
      </c>
      <c r="AB60" s="6">
        <v>141</v>
      </c>
      <c r="AD60" s="8">
        <v>4.0231690000000002</v>
      </c>
      <c r="AF60" s="9">
        <v>9.9999999999999995E-7</v>
      </c>
      <c r="AH60" s="8">
        <v>3.0523620000000001E-2</v>
      </c>
      <c r="AJ60" s="7">
        <v>3.0524099999999998E-2</v>
      </c>
      <c r="AL60" s="7">
        <v>3.0523100000000001E-2</v>
      </c>
      <c r="AN60" s="8">
        <v>3.2496150000000001E-7</v>
      </c>
      <c r="AP60" s="8">
        <v>30523.62</v>
      </c>
      <c r="AR60" s="5">
        <v>3.31</v>
      </c>
      <c r="AT60" s="8"/>
      <c r="AZ60" s="3"/>
      <c r="BB60" s="3"/>
      <c r="BD60" s="8"/>
      <c r="BJ60" s="8">
        <f t="shared" si="11"/>
        <v>30520.500359999998</v>
      </c>
      <c r="BK60" s="8">
        <f t="shared" si="12"/>
        <v>3.8596400000024005</v>
      </c>
      <c r="BL60" s="13">
        <f t="shared" si="13"/>
        <v>1.2646057418707406E-4</v>
      </c>
      <c r="BN60" s="1"/>
      <c r="BP60">
        <v>54</v>
      </c>
      <c r="BQ60">
        <v>141</v>
      </c>
      <c r="BS60" s="8">
        <v>4.0231690000000002</v>
      </c>
      <c r="BU60" s="2">
        <v>9.9999999999999995E-7</v>
      </c>
      <c r="BW60" s="8">
        <v>1.8716130000000001E-2</v>
      </c>
      <c r="BY60" s="8">
        <v>1.8716799999999999E-2</v>
      </c>
      <c r="CA60" s="8">
        <v>1.8715720000000002E-2</v>
      </c>
      <c r="CC60" s="8">
        <v>3.8049440000000001E-7</v>
      </c>
      <c r="CE60" s="8">
        <v>18716.13</v>
      </c>
      <c r="CG60" s="5">
        <v>6.57</v>
      </c>
      <c r="CI60" s="8"/>
      <c r="CK60" s="8"/>
      <c r="CO60" s="12"/>
      <c r="CQ60" s="3"/>
      <c r="CS60" s="8"/>
    </row>
    <row r="61" spans="13:101" x14ac:dyDescent="0.25">
      <c r="M61">
        <f t="shared" si="15"/>
        <v>-5</v>
      </c>
      <c r="N61">
        <v>1E-4</v>
      </c>
      <c r="O61">
        <v>17.41</v>
      </c>
      <c r="P61">
        <v>0.19000000000000128</v>
      </c>
      <c r="Z61" s="1"/>
      <c r="AA61">
        <v>55</v>
      </c>
      <c r="AB61" s="6">
        <v>140</v>
      </c>
      <c r="AD61" s="8">
        <v>3.9946359999999999</v>
      </c>
      <c r="AF61" s="9">
        <v>9.9999999999999995E-7</v>
      </c>
      <c r="AH61" s="8">
        <v>3.05198E-2</v>
      </c>
      <c r="AJ61" s="7">
        <v>3.0520100000000001E-2</v>
      </c>
      <c r="AL61" s="7">
        <v>3.0519000000000001E-2</v>
      </c>
      <c r="AN61" s="8">
        <v>4.0496910000000002E-7</v>
      </c>
      <c r="AP61" s="8">
        <v>30519.8</v>
      </c>
      <c r="AR61" s="5">
        <v>3.3</v>
      </c>
      <c r="AT61" s="8">
        <v>3.8039520000000002</v>
      </c>
      <c r="AV61" s="8">
        <v>3.8039519999999999E-6</v>
      </c>
      <c r="AX61" s="8">
        <v>2.4158169999999998E-3</v>
      </c>
      <c r="AZ61" s="3">
        <v>3.82</v>
      </c>
      <c r="BB61" s="3">
        <v>3.8199999999999998E-6</v>
      </c>
      <c r="BD61" s="8">
        <v>1.17883E-2</v>
      </c>
      <c r="BJ61" s="8">
        <f t="shared" si="11"/>
        <v>30520.500359999998</v>
      </c>
      <c r="BK61" s="8">
        <f t="shared" si="12"/>
        <v>3.1196400000007998</v>
      </c>
      <c r="BL61" s="13">
        <f t="shared" si="13"/>
        <v>1.0221457588190078E-4</v>
      </c>
      <c r="BN61" s="1"/>
      <c r="BP61">
        <v>55</v>
      </c>
      <c r="BQ61">
        <v>140</v>
      </c>
      <c r="BS61" s="8">
        <v>3.9946359999999999</v>
      </c>
      <c r="BU61" s="2">
        <v>9.9999999999999995E-7</v>
      </c>
      <c r="BW61" s="8">
        <v>1.8717089999999999E-2</v>
      </c>
      <c r="BY61" s="8">
        <v>1.8717620000000001E-2</v>
      </c>
      <c r="CA61" s="8">
        <v>1.8716750000000001E-2</v>
      </c>
      <c r="CC61" s="8">
        <v>3.1933679999999999E-7</v>
      </c>
      <c r="CE61" s="8">
        <v>18717.09</v>
      </c>
      <c r="CG61" s="5">
        <v>6.58</v>
      </c>
      <c r="CI61" s="8">
        <v>-0.94175240000000005</v>
      </c>
      <c r="CK61" s="8">
        <v>-9.4175240000000005E-7</v>
      </c>
      <c r="CM61" s="8">
        <v>-2.409596E-3</v>
      </c>
      <c r="CO61" s="12">
        <v>-0.96</v>
      </c>
      <c r="CQ61" s="3">
        <v>-9.5999999999999991E-7</v>
      </c>
      <c r="CS61" s="8">
        <v>-3.284319E-3</v>
      </c>
    </row>
    <row r="62" spans="13:101" x14ac:dyDescent="0.25">
      <c r="M62">
        <f t="shared" si="15"/>
        <v>-4</v>
      </c>
      <c r="N62">
        <v>1E-4</v>
      </c>
      <c r="O62">
        <v>14.3</v>
      </c>
      <c r="P62">
        <v>0.10000000000000142</v>
      </c>
      <c r="Z62" s="1"/>
      <c r="AA62">
        <v>56</v>
      </c>
      <c r="AB62" s="6">
        <v>120</v>
      </c>
      <c r="AD62" s="8">
        <v>3.4239739999999999</v>
      </c>
      <c r="AF62" s="9">
        <v>9.9999999999999995E-7</v>
      </c>
      <c r="AH62" s="8">
        <v>3.0450140000000001E-2</v>
      </c>
      <c r="AJ62" s="7">
        <v>3.0450600000000001E-2</v>
      </c>
      <c r="AL62" s="7">
        <v>3.0449299999999999E-2</v>
      </c>
      <c r="AN62" s="8">
        <v>4.7999999999999996E-7</v>
      </c>
      <c r="AP62" s="8">
        <v>30450.14</v>
      </c>
      <c r="AR62" s="5">
        <v>3.06</v>
      </c>
      <c r="AT62" s="8">
        <v>3.4824999999999999</v>
      </c>
      <c r="AV62" s="8">
        <v>3.4825000000000001E-6</v>
      </c>
      <c r="AX62" s="8">
        <v>6.2167289999999998E-3</v>
      </c>
      <c r="AZ62" s="3">
        <v>3.4830000000000001</v>
      </c>
      <c r="BB62" s="3">
        <v>3.4829999999999999E-6</v>
      </c>
      <c r="BD62" s="8">
        <v>1.1784920000000001E-2</v>
      </c>
      <c r="BJ62" s="8">
        <f t="shared" si="11"/>
        <v>30517.0344</v>
      </c>
      <c r="BK62" s="8">
        <f t="shared" si="12"/>
        <v>2.7655999999988126</v>
      </c>
      <c r="BL62" s="13">
        <f t="shared" si="13"/>
        <v>9.0624795442076524E-5</v>
      </c>
      <c r="BN62" s="1"/>
      <c r="BP62">
        <v>56</v>
      </c>
      <c r="BQ62">
        <v>120</v>
      </c>
      <c r="BS62" s="8">
        <v>3.4239739999999999</v>
      </c>
      <c r="BU62" s="2">
        <v>9.9999999999999995E-7</v>
      </c>
      <c r="BW62" s="8">
        <v>1.872863E-2</v>
      </c>
      <c r="BY62" s="8">
        <v>1.872919E-2</v>
      </c>
      <c r="CA62" s="8">
        <v>1.8727859999999999E-2</v>
      </c>
      <c r="CC62" s="8">
        <v>5.6332579999999996E-7</v>
      </c>
      <c r="CE62" s="8">
        <v>18728.63</v>
      </c>
      <c r="CG62" s="5">
        <v>6.64</v>
      </c>
      <c r="CI62" s="8">
        <v>-0.43109999999999998</v>
      </c>
      <c r="CK62" s="8">
        <v>-4.3109999999999999E-7</v>
      </c>
      <c r="CM62" s="8">
        <v>-1.7785679999999999E-3</v>
      </c>
      <c r="CO62" s="12">
        <v>-0.57679999999999998</v>
      </c>
      <c r="CQ62" s="3">
        <v>-5.7680000000000003E-7</v>
      </c>
      <c r="CS62" s="8">
        <v>-1.6250769999999999E-3</v>
      </c>
    </row>
    <row r="63" spans="13:101" x14ac:dyDescent="0.25">
      <c r="M63">
        <f t="shared" si="15"/>
        <v>-3</v>
      </c>
      <c r="N63">
        <v>1E-4</v>
      </c>
      <c r="O63">
        <v>11.16</v>
      </c>
      <c r="P63">
        <v>0.16000000000000014</v>
      </c>
      <c r="Z63" s="1"/>
      <c r="AA63">
        <v>57</v>
      </c>
      <c r="AB63" s="6">
        <v>100</v>
      </c>
      <c r="AD63" s="8">
        <v>2.8533110000000002</v>
      </c>
      <c r="AF63" s="9">
        <v>9.9999999999999995E-7</v>
      </c>
      <c r="AH63" s="8">
        <v>3.0380500000000001E-2</v>
      </c>
      <c r="AJ63" s="7">
        <v>3.03813E-2</v>
      </c>
      <c r="AL63" s="7">
        <v>3.0379799999999998E-2</v>
      </c>
      <c r="AN63" s="8">
        <v>4.7749350000000001E-7</v>
      </c>
      <c r="AP63" s="8">
        <v>30380.5</v>
      </c>
      <c r="AR63" s="5">
        <v>2.82</v>
      </c>
      <c r="AT63" s="8">
        <v>3.48</v>
      </c>
      <c r="AV63" s="8">
        <v>3.4800000000000001E-6</v>
      </c>
      <c r="AX63" s="8">
        <v>1.178539E-2</v>
      </c>
      <c r="AZ63" s="3">
        <v>3.4820000000000002</v>
      </c>
      <c r="BB63" s="3">
        <v>3.4819999999999999E-6</v>
      </c>
      <c r="BD63" s="8">
        <v>1.177138E-2</v>
      </c>
      <c r="BJ63" s="8">
        <f t="shared" si="11"/>
        <v>30447.715199999999</v>
      </c>
      <c r="BK63" s="8">
        <f t="shared" si="12"/>
        <v>2.4248000000006869</v>
      </c>
      <c r="BL63" s="13">
        <f t="shared" si="13"/>
        <v>7.9638159516175685E-5</v>
      </c>
      <c r="BN63" s="1"/>
      <c r="BP63">
        <v>57</v>
      </c>
      <c r="BQ63">
        <v>100</v>
      </c>
      <c r="BS63" s="8">
        <v>2.8533110000000002</v>
      </c>
      <c r="BU63" s="2">
        <v>9.9999999999999995E-7</v>
      </c>
      <c r="BW63" s="8">
        <v>1.8734339999999999E-2</v>
      </c>
      <c r="BY63" s="8">
        <v>1.8734790000000001E-2</v>
      </c>
      <c r="CA63" s="8">
        <v>1.873352E-2</v>
      </c>
      <c r="CC63" s="8">
        <v>4.3453880000000001E-7</v>
      </c>
      <c r="CE63" s="8">
        <v>18734.34</v>
      </c>
      <c r="CG63" s="5">
        <v>6.67</v>
      </c>
      <c r="CI63" s="8">
        <v>-0.23100000000000001</v>
      </c>
      <c r="CK63" s="8">
        <v>-2.3099999999999999E-7</v>
      </c>
      <c r="CM63" s="8">
        <v>-2.454356E-3</v>
      </c>
      <c r="CO63" s="12">
        <v>-0.28539999999999999</v>
      </c>
      <c r="CQ63" s="3">
        <v>-2.854E-7</v>
      </c>
      <c r="CS63" s="8">
        <v>-1.0055660000000001E-3</v>
      </c>
    </row>
    <row r="64" spans="13:101" x14ac:dyDescent="0.25">
      <c r="M64">
        <f t="shared" si="15"/>
        <v>-2</v>
      </c>
      <c r="N64">
        <v>1E-4</v>
      </c>
      <c r="O64">
        <v>7.9800000000000013</v>
      </c>
      <c r="P64">
        <v>0.18000000000000149</v>
      </c>
      <c r="Z64" s="1"/>
      <c r="AA64">
        <v>58</v>
      </c>
      <c r="AB64" s="6">
        <v>80</v>
      </c>
      <c r="AD64" s="8">
        <v>2.2826490000000002</v>
      </c>
      <c r="AF64" s="9">
        <v>9.9999999999999995E-7</v>
      </c>
      <c r="AH64" s="8">
        <v>3.0310940000000001E-2</v>
      </c>
      <c r="AJ64" s="7">
        <v>3.0311299999999999E-2</v>
      </c>
      <c r="AL64" s="7">
        <v>3.0310699999999999E-2</v>
      </c>
      <c r="AN64" s="8">
        <v>1.959592E-7</v>
      </c>
      <c r="AP64" s="8">
        <v>30310.94</v>
      </c>
      <c r="AR64" s="5">
        <v>2.59</v>
      </c>
      <c r="AT64" s="8">
        <v>3.4735</v>
      </c>
      <c r="AV64" s="8">
        <v>3.4734999999999999E-6</v>
      </c>
      <c r="AX64" s="8">
        <v>1.177693E-2</v>
      </c>
      <c r="AZ64" s="3">
        <v>3.4780000000000002</v>
      </c>
      <c r="BB64" s="3">
        <v>3.478E-6</v>
      </c>
      <c r="BD64" s="8">
        <v>1.174092E-2</v>
      </c>
      <c r="BJ64" s="8">
        <f t="shared" si="11"/>
        <v>30378.396000000001</v>
      </c>
      <c r="BK64" s="8">
        <f t="shared" si="12"/>
        <v>2.1039999999993597</v>
      </c>
      <c r="BL64" s="13">
        <f t="shared" si="13"/>
        <v>6.9259746301264868E-5</v>
      </c>
      <c r="BN64" s="1"/>
      <c r="BP64">
        <v>58</v>
      </c>
      <c r="BQ64">
        <v>80</v>
      </c>
      <c r="BS64" s="8">
        <v>2.2826490000000002</v>
      </c>
      <c r="BU64" s="2">
        <v>9.9999999999999995E-7</v>
      </c>
      <c r="BW64" s="8">
        <v>1.873787E-2</v>
      </c>
      <c r="BY64" s="8">
        <v>1.8738370000000001E-2</v>
      </c>
      <c r="CA64" s="8">
        <v>1.8737259999999999E-2</v>
      </c>
      <c r="CC64" s="8">
        <v>3.5851920000000002E-7</v>
      </c>
      <c r="CE64" s="8">
        <v>18737.87</v>
      </c>
      <c r="CG64" s="5">
        <v>6.69</v>
      </c>
      <c r="CI64" s="8">
        <v>-9.9150000000000002E-2</v>
      </c>
      <c r="CK64" s="8">
        <v>-9.9149999999999998E-8</v>
      </c>
      <c r="CM64" s="8">
        <v>-1.315138E-3</v>
      </c>
      <c r="CO64" s="12">
        <v>-0.17660000000000001</v>
      </c>
      <c r="CQ64" s="3">
        <v>-1.7660000000000001E-7</v>
      </c>
      <c r="CS64" s="8">
        <v>-1.235605E-4</v>
      </c>
    </row>
    <row r="65" spans="13:97" x14ac:dyDescent="0.25">
      <c r="M65">
        <f t="shared" si="15"/>
        <v>-1</v>
      </c>
      <c r="N65">
        <v>1E-4</v>
      </c>
      <c r="O65">
        <v>4.8599999999999994</v>
      </c>
      <c r="P65">
        <v>0.1</v>
      </c>
      <c r="Z65" s="1"/>
      <c r="AA65">
        <v>59</v>
      </c>
      <c r="AB65" s="6">
        <v>60</v>
      </c>
      <c r="AD65" s="8">
        <v>1.7119869999999999</v>
      </c>
      <c r="AF65" s="9">
        <v>9.9999999999999995E-7</v>
      </c>
      <c r="AH65" s="8">
        <v>3.0241560000000001E-2</v>
      </c>
      <c r="AJ65" s="7">
        <v>3.0242499999999999E-2</v>
      </c>
      <c r="AL65" s="7">
        <v>3.0240900000000001E-2</v>
      </c>
      <c r="AN65" s="8">
        <v>5.3516350000000003E-7</v>
      </c>
      <c r="AP65" s="8">
        <v>30241.56</v>
      </c>
      <c r="AR65" s="5">
        <v>2.35</v>
      </c>
      <c r="AT65" s="8">
        <v>3.4784999999999999</v>
      </c>
      <c r="AV65" s="8">
        <v>3.4784999999999998E-6</v>
      </c>
      <c r="AX65" s="8">
        <v>1.175493E-2</v>
      </c>
      <c r="AZ65" s="3">
        <v>3.4689999999999999</v>
      </c>
      <c r="BB65" s="3">
        <v>3.4690000000000002E-6</v>
      </c>
      <c r="BD65" s="8">
        <v>1.180522E-2</v>
      </c>
      <c r="BJ65" s="8">
        <f t="shared" si="11"/>
        <v>30309.076799999999</v>
      </c>
      <c r="BK65" s="8">
        <f t="shared" si="12"/>
        <v>1.8631999999997788</v>
      </c>
      <c r="BL65" s="13">
        <f t="shared" si="13"/>
        <v>6.147333395518596E-5</v>
      </c>
      <c r="BN65" s="1"/>
      <c r="BP65">
        <v>59</v>
      </c>
      <c r="BQ65">
        <v>60</v>
      </c>
      <c r="BS65" s="8">
        <v>1.7119869999999999</v>
      </c>
      <c r="BU65" s="2">
        <v>9.9999999999999995E-7</v>
      </c>
      <c r="BW65" s="8">
        <v>1.8738299999999999E-2</v>
      </c>
      <c r="BY65" s="8">
        <v>1.8738640000000001E-2</v>
      </c>
      <c r="CA65" s="8">
        <v>1.8738040000000001E-2</v>
      </c>
      <c r="CC65" s="8">
        <v>1.9456620000000001E-7</v>
      </c>
      <c r="CE65" s="8">
        <v>18738.3</v>
      </c>
      <c r="CG65" s="5">
        <v>6.7</v>
      </c>
      <c r="CI65" s="8">
        <v>4.2500000000000003E-3</v>
      </c>
      <c r="CK65" s="8">
        <v>4.25E-9</v>
      </c>
      <c r="CM65" s="8">
        <v>-5.6448469999999999E-4</v>
      </c>
      <c r="CO65" s="12">
        <v>-2.1700000000000001E-2</v>
      </c>
      <c r="CQ65" s="3">
        <v>-2.1699999999999999E-8</v>
      </c>
      <c r="CS65" s="8">
        <v>1.7195980000000001E-4</v>
      </c>
    </row>
    <row r="66" spans="13:97" x14ac:dyDescent="0.25">
      <c r="M66">
        <f t="shared" si="15"/>
        <v>0</v>
      </c>
      <c r="N66">
        <v>1E-4</v>
      </c>
      <c r="O66">
        <v>1.69</v>
      </c>
      <c r="P66">
        <v>0.20999999999999996</v>
      </c>
      <c r="AA66">
        <v>60</v>
      </c>
      <c r="AB66" s="6">
        <v>40</v>
      </c>
      <c r="AD66" s="8">
        <v>1.1413249999999999</v>
      </c>
      <c r="AF66" s="9">
        <v>9.9999999999999995E-7</v>
      </c>
      <c r="AH66" s="8">
        <v>3.0171799999999999E-2</v>
      </c>
      <c r="AJ66" s="7">
        <v>3.0172299999999999E-2</v>
      </c>
      <c r="AL66" s="7">
        <v>3.0171199999999999E-2</v>
      </c>
      <c r="AN66" s="8">
        <v>4.6043460000000001E-7</v>
      </c>
      <c r="AP66" s="8">
        <v>30171.8</v>
      </c>
      <c r="AR66" s="5">
        <v>2.12</v>
      </c>
      <c r="AT66" s="8">
        <v>3.7080000000000002</v>
      </c>
      <c r="AV66" s="8">
        <v>3.7079999999999999E-6</v>
      </c>
      <c r="AX66" s="8">
        <v>0.1083764</v>
      </c>
      <c r="AZ66" s="3">
        <v>3.488</v>
      </c>
      <c r="BB66" s="3">
        <v>3.4879999999999999E-6</v>
      </c>
      <c r="BD66" s="8">
        <v>1.262428E-2</v>
      </c>
      <c r="BJ66" s="8">
        <f t="shared" si="11"/>
        <v>30239.757600000001</v>
      </c>
      <c r="BK66" s="8">
        <f t="shared" si="12"/>
        <v>1.8024000000004889</v>
      </c>
      <c r="BL66" s="13">
        <f t="shared" si="13"/>
        <v>5.960365237849952E-5</v>
      </c>
      <c r="BN66" s="1"/>
      <c r="BP66">
        <v>60</v>
      </c>
      <c r="BQ66">
        <v>40</v>
      </c>
      <c r="BS66" s="8">
        <v>1.1413249999999999</v>
      </c>
      <c r="BU66" s="2">
        <v>9.9999999999999995E-7</v>
      </c>
      <c r="BW66" s="8">
        <v>1.8737699999999999E-2</v>
      </c>
      <c r="BY66" s="8">
        <v>1.8738419999999999E-2</v>
      </c>
      <c r="CA66" s="8">
        <v>1.8737090000000001E-2</v>
      </c>
      <c r="CC66" s="8">
        <v>4.4404499999999998E-7</v>
      </c>
      <c r="CE66" s="8">
        <v>18737.7</v>
      </c>
      <c r="CG66" s="5">
        <v>6.69</v>
      </c>
      <c r="CI66" s="8">
        <v>0.1836545</v>
      </c>
      <c r="CK66" s="8">
        <v>1.836545E-7</v>
      </c>
      <c r="CM66" s="8">
        <v>1.551822E-3</v>
      </c>
      <c r="CO66" s="12">
        <v>3.0200000000000001E-2</v>
      </c>
      <c r="CQ66" s="3">
        <v>3.0199999999999999E-8</v>
      </c>
      <c r="CS66" s="8">
        <v>1.133113E-3</v>
      </c>
    </row>
    <row r="67" spans="13:97" x14ac:dyDescent="0.25">
      <c r="M67">
        <f t="shared" si="15"/>
        <v>1</v>
      </c>
      <c r="N67">
        <v>1E-4</v>
      </c>
      <c r="O67">
        <v>-1.4400000000000002</v>
      </c>
      <c r="P67">
        <v>0.1</v>
      </c>
      <c r="AA67">
        <v>61</v>
      </c>
      <c r="AB67" s="6">
        <v>38</v>
      </c>
      <c r="AD67" s="8">
        <v>1.0842579999999999</v>
      </c>
      <c r="AF67" s="9">
        <v>9.9999999999999995E-7</v>
      </c>
      <c r="AH67" s="8">
        <v>3.0164340000000001E-2</v>
      </c>
      <c r="AJ67" s="7">
        <v>3.0164799999999999E-2</v>
      </c>
      <c r="AL67" s="7">
        <v>3.0164E-2</v>
      </c>
      <c r="AN67" s="8">
        <v>3.773592E-7</v>
      </c>
      <c r="AP67" s="8">
        <v>30164.34</v>
      </c>
      <c r="AR67" s="5">
        <v>2.09</v>
      </c>
      <c r="AT67" s="8">
        <v>3.6850000000000001</v>
      </c>
      <c r="AV67" s="8">
        <v>3.6849999999999999E-6</v>
      </c>
      <c r="AX67" s="8">
        <v>6.5331500000000001E-2</v>
      </c>
      <c r="AZ67" s="3">
        <v>3.73</v>
      </c>
      <c r="BB67" s="3">
        <v>3.7299999999999999E-6</v>
      </c>
      <c r="BD67" s="8">
        <v>1.231967E-2</v>
      </c>
      <c r="BJ67" s="8">
        <f t="shared" si="11"/>
        <v>30170.438399999999</v>
      </c>
      <c r="BK67" s="8">
        <f t="shared" si="12"/>
        <v>1.3616000000001804</v>
      </c>
      <c r="BL67" s="13">
        <f t="shared" si="13"/>
        <v>4.513026897216649E-5</v>
      </c>
      <c r="BN67" s="1"/>
      <c r="BP67">
        <v>61</v>
      </c>
      <c r="BQ67">
        <v>38</v>
      </c>
      <c r="BS67" s="8">
        <v>1.0842579999999999</v>
      </c>
      <c r="BU67" s="2">
        <v>9.9999999999999995E-7</v>
      </c>
      <c r="BW67" s="8">
        <v>1.8737299999999998E-2</v>
      </c>
      <c r="BY67" s="8">
        <v>1.8737839999999999E-2</v>
      </c>
      <c r="CA67" s="8">
        <v>1.8736829999999999E-2</v>
      </c>
      <c r="CC67" s="8">
        <v>3.37224E-7</v>
      </c>
      <c r="CE67" s="8">
        <v>18737.3</v>
      </c>
      <c r="CG67" s="5">
        <v>6.69</v>
      </c>
      <c r="CI67" s="8">
        <v>0.55449999999999999</v>
      </c>
      <c r="CK67" s="8">
        <v>5.5450000000000005E-7</v>
      </c>
      <c r="CM67" s="8">
        <v>1.4261569999999999E-3</v>
      </c>
      <c r="CO67" s="12">
        <v>0.19900000000000001</v>
      </c>
      <c r="CQ67" s="3">
        <v>1.99E-7</v>
      </c>
      <c r="CS67" s="8">
        <v>5.1815710000000003E-3</v>
      </c>
    </row>
    <row r="68" spans="13:97" x14ac:dyDescent="0.25">
      <c r="M68">
        <f t="shared" si="15"/>
        <v>2</v>
      </c>
      <c r="N68">
        <v>1E-4</v>
      </c>
      <c r="O68">
        <v>-4.62</v>
      </c>
      <c r="P68">
        <v>0.12000000000000011</v>
      </c>
      <c r="AA68">
        <v>62</v>
      </c>
      <c r="AB68" s="6">
        <v>36</v>
      </c>
      <c r="AD68" s="8">
        <v>1.0271920000000001</v>
      </c>
      <c r="AF68" s="9">
        <v>9.9999999999999995E-7</v>
      </c>
      <c r="AH68" s="8">
        <v>3.0157059999999999E-2</v>
      </c>
      <c r="AJ68" s="7">
        <v>3.01581E-2</v>
      </c>
      <c r="AL68" s="7">
        <v>3.0156100000000002E-2</v>
      </c>
      <c r="AN68" s="8">
        <v>7.002857E-7</v>
      </c>
      <c r="AP68" s="8">
        <v>30157.06</v>
      </c>
      <c r="AR68" s="5">
        <v>2.0699999999999998</v>
      </c>
      <c r="AT68" s="8">
        <v>3.66</v>
      </c>
      <c r="AV68" s="8">
        <v>3.6600000000000001E-6</v>
      </c>
      <c r="AX68" s="8">
        <v>1.247068E-2</v>
      </c>
      <c r="AZ68" s="3">
        <v>3.64</v>
      </c>
      <c r="BB68" s="3">
        <v>3.6399999999999999E-6</v>
      </c>
      <c r="BD68" s="8">
        <v>1.245505E-2</v>
      </c>
      <c r="BJ68" s="8">
        <f t="shared" si="11"/>
        <v>30163.50648</v>
      </c>
      <c r="BK68" s="8">
        <f t="shared" si="12"/>
        <v>0.83352000000013504</v>
      </c>
      <c r="BL68" s="13">
        <f t="shared" si="13"/>
        <v>2.7633392044549027E-5</v>
      </c>
      <c r="BN68" s="1"/>
      <c r="BP68">
        <v>62</v>
      </c>
      <c r="BQ68">
        <v>36</v>
      </c>
      <c r="BS68" s="8">
        <v>1.0271920000000001</v>
      </c>
      <c r="BU68" s="2">
        <v>9.9999999999999995E-7</v>
      </c>
      <c r="BW68" s="8">
        <v>1.8735479999999999E-2</v>
      </c>
      <c r="BY68" s="8">
        <v>1.87365E-2</v>
      </c>
      <c r="CA68" s="8">
        <v>1.8734069999999999E-2</v>
      </c>
      <c r="CC68" s="8">
        <v>9.1365199999999998E-7</v>
      </c>
      <c r="CE68" s="8">
        <v>18735.48</v>
      </c>
      <c r="CG68" s="5">
        <v>6.68</v>
      </c>
      <c r="CI68" s="8">
        <v>0.39650000000000002</v>
      </c>
      <c r="CK68" s="8">
        <v>3.9649999999999998E-7</v>
      </c>
      <c r="CM68" s="8">
        <v>3.1569010000000002E-3</v>
      </c>
      <c r="CO68" s="12">
        <v>0.91</v>
      </c>
      <c r="CQ68" s="3">
        <v>9.0999999999999997E-7</v>
      </c>
      <c r="CS68" s="8">
        <v>-6.6620199999999996E-4</v>
      </c>
    </row>
    <row r="69" spans="13:97" x14ac:dyDescent="0.25">
      <c r="M69">
        <f t="shared" si="15"/>
        <v>3</v>
      </c>
      <c r="N69">
        <v>1E-4</v>
      </c>
      <c r="O69">
        <v>-7.7699999999999987</v>
      </c>
      <c r="P69">
        <v>0.1</v>
      </c>
      <c r="AA69">
        <v>63</v>
      </c>
      <c r="AB69" s="6">
        <v>34</v>
      </c>
      <c r="AD69" s="8">
        <v>0.97012580000000004</v>
      </c>
      <c r="AF69" s="9">
        <v>9.9999999999999995E-7</v>
      </c>
      <c r="AH69" s="8">
        <v>3.0149700000000001E-2</v>
      </c>
      <c r="AJ69" s="7">
        <v>3.0150099999999999E-2</v>
      </c>
      <c r="AL69" s="7">
        <v>3.01494E-2</v>
      </c>
      <c r="AN69" s="8">
        <v>2.3664319999999999E-7</v>
      </c>
      <c r="AP69" s="8">
        <v>30149.7</v>
      </c>
      <c r="AR69" s="5">
        <v>2.04</v>
      </c>
      <c r="AT69" s="8">
        <v>3.36</v>
      </c>
      <c r="AV69" s="8">
        <v>3.36E-6</v>
      </c>
      <c r="AX69" s="8">
        <v>1.2386080000000001E-2</v>
      </c>
      <c r="AZ69" s="3">
        <v>3.68</v>
      </c>
      <c r="BB69" s="3">
        <v>3.6799999999999999E-6</v>
      </c>
      <c r="BD69" s="8">
        <v>1.028896E-2</v>
      </c>
      <c r="BJ69" s="8">
        <f t="shared" si="11"/>
        <v>30156.574560000001</v>
      </c>
      <c r="BK69" s="8">
        <f t="shared" si="12"/>
        <v>0.48544000000038068</v>
      </c>
      <c r="BL69" s="13">
        <f t="shared" si="13"/>
        <v>1.6097318978803164E-5</v>
      </c>
      <c r="BN69" s="1"/>
      <c r="BP69">
        <v>63</v>
      </c>
      <c r="BQ69">
        <v>34</v>
      </c>
      <c r="BS69" s="8">
        <v>0.97012580000000004</v>
      </c>
      <c r="BU69" s="2">
        <v>9.9999999999999995E-7</v>
      </c>
      <c r="BW69" s="8">
        <v>1.8735709999999999E-2</v>
      </c>
      <c r="BY69" s="8">
        <v>1.8736269999999999E-2</v>
      </c>
      <c r="CA69" s="8">
        <v>1.8735189999999999E-2</v>
      </c>
      <c r="CC69" s="8">
        <v>3.8577710000000002E-7</v>
      </c>
      <c r="CE69" s="8">
        <v>18735.71</v>
      </c>
      <c r="CG69" s="5">
        <v>6.68</v>
      </c>
      <c r="CI69" s="8">
        <v>0.25900000000000001</v>
      </c>
      <c r="CK69" s="8">
        <v>2.5899999999999998E-7</v>
      </c>
      <c r="CM69" s="8">
        <v>2.2573699999999999E-3</v>
      </c>
      <c r="CO69" s="12">
        <v>-0.11700000000000001</v>
      </c>
      <c r="CQ69" s="3">
        <v>-1.17E-7</v>
      </c>
      <c r="CS69" s="8">
        <v>3.6157120000000001E-3</v>
      </c>
    </row>
    <row r="70" spans="13:97" x14ac:dyDescent="0.25">
      <c r="M70">
        <f t="shared" si="15"/>
        <v>4</v>
      </c>
      <c r="N70">
        <v>1E-4</v>
      </c>
      <c r="O70">
        <v>-10.900000000000002</v>
      </c>
      <c r="P70">
        <v>0.10000000000000142</v>
      </c>
      <c r="AA70">
        <v>64</v>
      </c>
      <c r="AB70" s="6">
        <v>32</v>
      </c>
      <c r="AD70" s="8">
        <v>0.91305959999999997</v>
      </c>
      <c r="AF70" s="9">
        <v>9.9999999999999995E-7</v>
      </c>
      <c r="AH70" s="8">
        <v>3.0143619999999999E-2</v>
      </c>
      <c r="AJ70" s="7">
        <v>3.0144600000000001E-2</v>
      </c>
      <c r="AL70" s="7">
        <v>3.01429E-2</v>
      </c>
      <c r="AN70" s="8">
        <v>6.1773780000000004E-7</v>
      </c>
      <c r="AP70" s="8">
        <v>30143.62</v>
      </c>
      <c r="AR70" s="5">
        <v>2.02</v>
      </c>
      <c r="AT70" s="8">
        <v>3.44</v>
      </c>
      <c r="AV70" s="8">
        <v>3.4400000000000001E-6</v>
      </c>
      <c r="AX70" s="8">
        <v>1.137083E-2</v>
      </c>
      <c r="AZ70" s="3">
        <v>3.04</v>
      </c>
      <c r="BB70" s="3">
        <v>3.0400000000000001E-6</v>
      </c>
      <c r="BD70" s="8">
        <v>1.2996580000000001E-2</v>
      </c>
      <c r="BJ70" s="8">
        <f t="shared" si="11"/>
        <v>30149.642639999998</v>
      </c>
      <c r="BK70" s="8">
        <f t="shared" si="12"/>
        <v>5.7360000002518063E-2</v>
      </c>
      <c r="BL70" s="13">
        <f t="shared" si="13"/>
        <v>1.902510112223276E-6</v>
      </c>
      <c r="BN70" s="1"/>
      <c r="BP70">
        <v>64</v>
      </c>
      <c r="BQ70">
        <v>32</v>
      </c>
      <c r="BS70" s="8">
        <v>0.91305959999999997</v>
      </c>
      <c r="BU70" s="2">
        <v>9.9999999999999995E-7</v>
      </c>
      <c r="BW70" s="8">
        <v>1.8734440000000002E-2</v>
      </c>
      <c r="BY70" s="8">
        <v>1.8734819999999999E-2</v>
      </c>
      <c r="CA70" s="8">
        <v>1.8733860000000001E-2</v>
      </c>
      <c r="CC70" s="8">
        <v>3.2751180000000002E-7</v>
      </c>
      <c r="CE70" s="8">
        <v>18734.439999999999</v>
      </c>
      <c r="CG70" s="5">
        <v>6.67</v>
      </c>
      <c r="CI70" s="8">
        <v>0.81100000000000005</v>
      </c>
      <c r="CK70" s="8">
        <v>8.1100000000000005E-7</v>
      </c>
      <c r="CM70" s="8">
        <v>1.4745489999999999E-3</v>
      </c>
      <c r="CO70" s="12">
        <v>0.63500000000000001</v>
      </c>
      <c r="CQ70" s="3">
        <v>6.3499999999999996E-7</v>
      </c>
      <c r="CS70" s="8">
        <v>5.6200119999999998E-3</v>
      </c>
    </row>
    <row r="71" spans="13:97" x14ac:dyDescent="0.25">
      <c r="M71">
        <f t="shared" si="15"/>
        <v>5</v>
      </c>
      <c r="N71">
        <v>1E-4</v>
      </c>
      <c r="O71">
        <v>-14.060000000000002</v>
      </c>
      <c r="P71">
        <v>0.1</v>
      </c>
      <c r="AA71">
        <v>65</v>
      </c>
      <c r="AB71" s="6">
        <v>30</v>
      </c>
      <c r="AD71" s="8">
        <v>0.85599340000000002</v>
      </c>
      <c r="AF71" s="9">
        <v>9.9999999999999995E-7</v>
      </c>
      <c r="AH71" s="8">
        <v>3.013594E-2</v>
      </c>
      <c r="AJ71" s="7">
        <v>3.0136099999999999E-2</v>
      </c>
      <c r="AL71" s="7">
        <v>3.01359E-2</v>
      </c>
      <c r="AN71" s="8">
        <v>8.0000000000000002E-8</v>
      </c>
      <c r="AP71" s="8">
        <v>30135.94</v>
      </c>
      <c r="AR71" s="5">
        <v>2</v>
      </c>
      <c r="AT71" s="8">
        <v>3.59</v>
      </c>
      <c r="AV71" s="8">
        <v>3.5899999999999999E-6</v>
      </c>
      <c r="AX71" s="8">
        <v>1.164156E-2</v>
      </c>
      <c r="AZ71" s="3">
        <v>3.84</v>
      </c>
      <c r="BB71" s="3">
        <v>3.8399999999999997E-6</v>
      </c>
      <c r="BD71" s="8">
        <v>1.130431E-2</v>
      </c>
      <c r="BJ71" s="8">
        <f t="shared" si="11"/>
        <v>30142.710719999999</v>
      </c>
      <c r="BK71" s="8">
        <f t="shared" si="12"/>
        <v>0.90927999999985332</v>
      </c>
      <c r="BL71" s="13">
        <f t="shared" si="13"/>
        <v>3.0165833738255552E-5</v>
      </c>
      <c r="BN71" s="1"/>
      <c r="BP71">
        <v>65</v>
      </c>
      <c r="BQ71">
        <v>30</v>
      </c>
      <c r="BS71" s="8">
        <v>0.85599340000000002</v>
      </c>
      <c r="BU71" s="2">
        <v>9.9999999999999995E-7</v>
      </c>
      <c r="BW71" s="8">
        <v>1.8732470000000001E-2</v>
      </c>
      <c r="BY71" s="8">
        <v>1.8732769999999999E-2</v>
      </c>
      <c r="CA71" s="8">
        <v>1.8732249999999999E-2</v>
      </c>
      <c r="CC71" s="8">
        <v>1.728583E-7</v>
      </c>
      <c r="CE71" s="8">
        <v>18732.47</v>
      </c>
      <c r="CG71" s="5">
        <v>6.66</v>
      </c>
      <c r="CI71" s="8">
        <v>1.236</v>
      </c>
      <c r="CK71" s="8">
        <v>1.2359999999999999E-6</v>
      </c>
      <c r="CM71" s="8">
        <v>4.6172169999999998E-3</v>
      </c>
      <c r="CO71" s="12">
        <v>0.98699999999999999</v>
      </c>
      <c r="CQ71" s="3">
        <v>9.8700000000000004E-7</v>
      </c>
      <c r="CS71" s="8">
        <v>8.4556409999999999E-3</v>
      </c>
    </row>
    <row r="72" spans="13:97" x14ac:dyDescent="0.25">
      <c r="M72">
        <f t="shared" si="15"/>
        <v>6</v>
      </c>
      <c r="N72">
        <v>1E-4</v>
      </c>
      <c r="O72">
        <v>-17.149999999999999</v>
      </c>
      <c r="P72">
        <v>0.1</v>
      </c>
      <c r="AA72">
        <v>66</v>
      </c>
      <c r="AB72" s="6">
        <v>28</v>
      </c>
      <c r="AD72" s="8">
        <v>0.79892719999999995</v>
      </c>
      <c r="AF72" s="9">
        <v>9.9999999999999995E-7</v>
      </c>
      <c r="AH72" s="8">
        <v>3.0129260000000001E-2</v>
      </c>
      <c r="AJ72" s="7">
        <v>3.0129599999999999E-2</v>
      </c>
      <c r="AL72" s="7">
        <v>3.0128800000000001E-2</v>
      </c>
      <c r="AN72" s="8">
        <v>2.6533000000000001E-7</v>
      </c>
      <c r="AP72" s="8">
        <v>30129.26</v>
      </c>
      <c r="AR72" s="5">
        <v>1.97</v>
      </c>
      <c r="AT72" s="8">
        <v>3.395</v>
      </c>
      <c r="AV72" s="8">
        <v>3.3950000000000001E-6</v>
      </c>
      <c r="AX72" s="8">
        <v>1.2149190000000001E-2</v>
      </c>
      <c r="AZ72" s="3">
        <v>3.34</v>
      </c>
      <c r="BB72" s="3">
        <v>3.3400000000000002E-6</v>
      </c>
      <c r="BD72" s="8">
        <v>1.167661E-2</v>
      </c>
      <c r="BJ72" s="8">
        <f t="shared" si="11"/>
        <v>30135.7788</v>
      </c>
      <c r="BK72" s="8">
        <f t="shared" si="12"/>
        <v>0.16119999999864376</v>
      </c>
      <c r="BL72" s="13">
        <f t="shared" si="13"/>
        <v>5.3491234146782284E-6</v>
      </c>
      <c r="BN72" s="1"/>
      <c r="BP72">
        <v>66</v>
      </c>
      <c r="BQ72">
        <v>28</v>
      </c>
      <c r="BS72" s="8">
        <v>0.79892719999999995</v>
      </c>
      <c r="BU72" s="2">
        <v>9.9999999999999995E-7</v>
      </c>
      <c r="BW72" s="8">
        <v>1.87295E-2</v>
      </c>
      <c r="BY72" s="8">
        <v>1.872971E-2</v>
      </c>
      <c r="CA72" s="8">
        <v>1.8729249999999999E-2</v>
      </c>
      <c r="CC72" s="8">
        <v>1.646815E-7</v>
      </c>
      <c r="CE72" s="8">
        <v>18729.5</v>
      </c>
      <c r="CG72" s="5">
        <v>6.65</v>
      </c>
      <c r="CI72" s="8">
        <v>1.3714999999999999</v>
      </c>
      <c r="CK72" s="8">
        <v>1.3714999999999999E-6</v>
      </c>
      <c r="CM72" s="8">
        <v>7.0368440000000004E-3</v>
      </c>
      <c r="CO72" s="12">
        <v>1.4850000000000001</v>
      </c>
      <c r="CQ72" s="3">
        <v>1.485E-6</v>
      </c>
      <c r="CS72" s="8">
        <v>7.1630950000000004E-3</v>
      </c>
    </row>
    <row r="73" spans="13:97" x14ac:dyDescent="0.25">
      <c r="M73">
        <f t="shared" si="15"/>
        <v>7</v>
      </c>
      <c r="N73">
        <v>1E-4</v>
      </c>
      <c r="O73">
        <v>-20.329999999999998</v>
      </c>
      <c r="P73">
        <v>0.17000000000000171</v>
      </c>
      <c r="AA73">
        <v>67</v>
      </c>
      <c r="AB73" s="6">
        <v>26</v>
      </c>
      <c r="AD73" s="8">
        <v>0.74186090000000005</v>
      </c>
      <c r="AF73" s="9">
        <v>9.9999999999999995E-7</v>
      </c>
      <c r="AH73" s="8">
        <v>3.0122360000000001E-2</v>
      </c>
      <c r="AJ73" s="7">
        <v>3.0122900000000001E-2</v>
      </c>
      <c r="AL73" s="7">
        <v>3.0121999999999999E-2</v>
      </c>
      <c r="AN73" s="8">
        <v>3.3823069999999998E-7</v>
      </c>
      <c r="AP73" s="8">
        <v>30122.36</v>
      </c>
      <c r="AR73" s="5">
        <v>1.95</v>
      </c>
      <c r="AT73" s="8">
        <v>3.3250000000000002</v>
      </c>
      <c r="AV73" s="8">
        <v>3.3249999999999999E-6</v>
      </c>
      <c r="AX73" s="8">
        <v>1.1489269999999999E-2</v>
      </c>
      <c r="AZ73" s="3">
        <v>3.45</v>
      </c>
      <c r="BB73" s="3">
        <v>3.45E-6</v>
      </c>
      <c r="BD73" s="8">
        <v>1.083048E-2</v>
      </c>
      <c r="BJ73" s="8">
        <f t="shared" ref="BJ73:BJ113" si="16">AB72*$BG$2+$BH$2</f>
        <v>30128.846880000001</v>
      </c>
      <c r="BK73" s="8">
        <f t="shared" ref="BK73:BK113" si="17">AP72-BJ73</f>
        <v>0.41311999999743421</v>
      </c>
      <c r="BL73" s="13">
        <f t="shared" ref="BL73:BL113" si="18">BK73/BJ73</f>
        <v>1.3711776014623039E-5</v>
      </c>
      <c r="BN73" s="1"/>
      <c r="BP73">
        <v>67</v>
      </c>
      <c r="BQ73">
        <v>26</v>
      </c>
      <c r="BS73" s="8">
        <v>0.74186090000000005</v>
      </c>
      <c r="BU73" s="2">
        <v>9.9999999999999995E-7</v>
      </c>
      <c r="BW73" s="8">
        <v>1.8726980000000001E-2</v>
      </c>
      <c r="BY73" s="8">
        <v>1.872747E-2</v>
      </c>
      <c r="CA73" s="8">
        <v>1.872646E-2</v>
      </c>
      <c r="CC73" s="8">
        <v>3.5763670000000001E-7</v>
      </c>
      <c r="CE73" s="8">
        <v>18726.98</v>
      </c>
      <c r="CG73" s="5">
        <v>6.63</v>
      </c>
      <c r="CI73" s="8">
        <v>1.9185000000000001</v>
      </c>
      <c r="CK73" s="8">
        <v>1.9184999999999999E-6</v>
      </c>
      <c r="CM73" s="8">
        <v>7.8082780000000001E-3</v>
      </c>
      <c r="CO73" s="12">
        <v>1.258</v>
      </c>
      <c r="CQ73" s="3">
        <v>1.2580000000000001E-6</v>
      </c>
      <c r="CS73" s="8">
        <v>1.4684910000000001E-2</v>
      </c>
    </row>
    <row r="74" spans="13:97" x14ac:dyDescent="0.25">
      <c r="M74">
        <f t="shared" si="15"/>
        <v>8</v>
      </c>
      <c r="N74">
        <v>1E-4</v>
      </c>
      <c r="O74">
        <v>-23.43</v>
      </c>
      <c r="P74">
        <v>0.1</v>
      </c>
      <c r="AA74">
        <v>68</v>
      </c>
      <c r="AB74" s="6">
        <v>24</v>
      </c>
      <c r="AD74" s="8">
        <v>0.68479469999999998</v>
      </c>
      <c r="AF74" s="9">
        <v>9.9999999999999995E-7</v>
      </c>
      <c r="AH74" s="8">
        <v>3.0115960000000001E-2</v>
      </c>
      <c r="AJ74" s="7">
        <v>3.0116899999999999E-2</v>
      </c>
      <c r="AL74" s="7">
        <v>3.0115300000000001E-2</v>
      </c>
      <c r="AN74" s="8">
        <v>5.9866519999999995E-7</v>
      </c>
      <c r="AP74" s="8">
        <v>30115.96</v>
      </c>
      <c r="AR74" s="5">
        <v>1.93</v>
      </c>
      <c r="AT74" s="8">
        <v>3.33</v>
      </c>
      <c r="AV74" s="8">
        <v>3.3299999999999999E-6</v>
      </c>
      <c r="AX74" s="8">
        <v>1.1252379999999999E-2</v>
      </c>
      <c r="AZ74" s="3">
        <v>3.2</v>
      </c>
      <c r="BB74" s="3">
        <v>3.1999999999999999E-6</v>
      </c>
      <c r="BD74" s="8">
        <v>1.1710460000000001E-2</v>
      </c>
      <c r="BJ74" s="8">
        <f t="shared" si="16"/>
        <v>30121.914959999998</v>
      </c>
      <c r="BK74" s="8">
        <f t="shared" si="17"/>
        <v>0.44504000000233646</v>
      </c>
      <c r="BL74" s="13">
        <f t="shared" si="18"/>
        <v>1.4774625072586571E-5</v>
      </c>
      <c r="BN74" s="1"/>
      <c r="BP74">
        <v>68</v>
      </c>
      <c r="BQ74">
        <v>24</v>
      </c>
      <c r="BS74" s="8">
        <v>0.68479469999999998</v>
      </c>
      <c r="BU74" s="2">
        <v>9.9999999999999995E-7</v>
      </c>
      <c r="BW74" s="8">
        <v>1.8721829999999998E-2</v>
      </c>
      <c r="BY74" s="8">
        <v>1.8722309999999999E-2</v>
      </c>
      <c r="CA74" s="8">
        <v>1.8721430000000001E-2</v>
      </c>
      <c r="CC74" s="8">
        <v>3.579162E-7</v>
      </c>
      <c r="CE74" s="8">
        <v>18721.830000000002</v>
      </c>
      <c r="CG74" s="5">
        <v>6.6</v>
      </c>
      <c r="CI74" s="8">
        <v>3.2475000000000001</v>
      </c>
      <c r="CK74" s="8">
        <v>3.2474999999999998E-6</v>
      </c>
      <c r="CM74" s="8">
        <v>1.092248E-2</v>
      </c>
      <c r="CO74" s="12">
        <v>2.5790000000000002</v>
      </c>
      <c r="CQ74" s="3">
        <v>2.5790000000000002E-6</v>
      </c>
      <c r="CS74" s="8">
        <v>2.2297839999999999E-2</v>
      </c>
    </row>
    <row r="75" spans="13:97" x14ac:dyDescent="0.25">
      <c r="M75">
        <v>9.0065000000000008</v>
      </c>
      <c r="N75">
        <v>6.6E-3</v>
      </c>
      <c r="O75">
        <v>-26.52</v>
      </c>
      <c r="P75">
        <v>0.17999999999999972</v>
      </c>
      <c r="AA75">
        <v>69</v>
      </c>
      <c r="AB75" s="6">
        <v>22</v>
      </c>
      <c r="AD75" s="8">
        <v>0.62772850000000002</v>
      </c>
      <c r="AF75" s="9">
        <v>9.9999999999999995E-7</v>
      </c>
      <c r="AH75" s="8">
        <v>3.010904E-2</v>
      </c>
      <c r="AJ75" s="7">
        <v>3.01096E-2</v>
      </c>
      <c r="AL75" s="7">
        <v>3.0108300000000001E-2</v>
      </c>
      <c r="AN75" s="8">
        <v>5.0833060000000001E-7</v>
      </c>
      <c r="AP75" s="8">
        <v>30109.040000000001</v>
      </c>
      <c r="AR75" s="5">
        <v>1.9</v>
      </c>
      <c r="AT75" s="8">
        <v>3.57</v>
      </c>
      <c r="AV75" s="8">
        <v>3.5700000000000001E-6</v>
      </c>
      <c r="AX75" s="8">
        <v>1.1269299999999999E-2</v>
      </c>
      <c r="AZ75" s="3">
        <v>3.46</v>
      </c>
      <c r="BB75" s="3">
        <v>3.4599999999999999E-6</v>
      </c>
      <c r="BD75" s="8">
        <v>1.245505E-2</v>
      </c>
      <c r="BJ75" s="8">
        <f t="shared" si="16"/>
        <v>30114.983039999999</v>
      </c>
      <c r="BK75" s="8">
        <f t="shared" si="17"/>
        <v>0.97695999999996275</v>
      </c>
      <c r="BL75" s="13">
        <f t="shared" si="18"/>
        <v>3.2440994527618463E-5</v>
      </c>
      <c r="BN75" s="1"/>
      <c r="BP75">
        <v>69</v>
      </c>
      <c r="BQ75">
        <v>22</v>
      </c>
      <c r="BS75" s="8">
        <v>0.62772850000000002</v>
      </c>
      <c r="BU75" s="2">
        <v>9.9999999999999995E-7</v>
      </c>
      <c r="BW75" s="8">
        <v>1.871399E-2</v>
      </c>
      <c r="BY75" s="8">
        <v>1.8714709999999999E-2</v>
      </c>
      <c r="CA75" s="8">
        <v>1.8713670000000002E-2</v>
      </c>
      <c r="CC75" s="8">
        <v>3.8307180000000002E-7</v>
      </c>
      <c r="CE75" s="8">
        <v>18713.990000000002</v>
      </c>
      <c r="CG75" s="5">
        <v>6.56</v>
      </c>
      <c r="CI75" s="8">
        <v>5.2815000000000003</v>
      </c>
      <c r="CK75" s="8">
        <v>5.2815000000000002E-6</v>
      </c>
      <c r="CM75" s="8">
        <v>1.84888E-2</v>
      </c>
      <c r="CO75" s="12">
        <v>3.9159999999999999</v>
      </c>
      <c r="CQ75" s="3">
        <v>3.9160000000000003E-6</v>
      </c>
      <c r="CS75" s="8">
        <v>3.784825E-2</v>
      </c>
    </row>
    <row r="76" spans="13:97" x14ac:dyDescent="0.25">
      <c r="M76">
        <f t="shared" si="15"/>
        <v>10.006500000000001</v>
      </c>
      <c r="N76">
        <v>6.6E-3</v>
      </c>
      <c r="O76">
        <v>-29.699999999999996</v>
      </c>
      <c r="P76">
        <v>0.20000000000000284</v>
      </c>
      <c r="AA76">
        <v>70</v>
      </c>
      <c r="AB76" s="6">
        <v>20</v>
      </c>
      <c r="AD76" s="8">
        <v>0.57066229999999996</v>
      </c>
      <c r="AF76" s="9">
        <v>9.9999999999999995E-7</v>
      </c>
      <c r="AH76" s="8">
        <v>3.0101679999999999E-2</v>
      </c>
      <c r="AJ76" s="7">
        <v>3.0102199999999999E-2</v>
      </c>
      <c r="AL76" s="7">
        <v>3.0100999999999999E-2</v>
      </c>
      <c r="AN76" s="8">
        <v>5.1923020000000001E-7</v>
      </c>
      <c r="AP76" s="8">
        <v>30101.68</v>
      </c>
      <c r="AR76" s="5">
        <v>1.88</v>
      </c>
      <c r="AT76" s="8">
        <v>3.6850000000000001</v>
      </c>
      <c r="AV76" s="8">
        <v>3.6849999999999999E-6</v>
      </c>
      <c r="AX76" s="8">
        <v>1.20815E-2</v>
      </c>
      <c r="AZ76" s="3">
        <v>3.68</v>
      </c>
      <c r="BB76" s="3">
        <v>3.6799999999999999E-6</v>
      </c>
      <c r="BD76" s="8">
        <v>1.2488900000000001E-2</v>
      </c>
      <c r="BJ76" s="8">
        <f t="shared" si="16"/>
        <v>30108.05112</v>
      </c>
      <c r="BK76" s="8">
        <f t="shared" si="17"/>
        <v>0.98888000000079046</v>
      </c>
      <c r="BL76" s="13">
        <f t="shared" si="18"/>
        <v>3.2844370964413003E-5</v>
      </c>
      <c r="BN76" s="1"/>
      <c r="BP76">
        <v>70</v>
      </c>
      <c r="BQ76">
        <v>20</v>
      </c>
      <c r="BS76" s="8">
        <v>0.57066229999999996</v>
      </c>
      <c r="BU76" s="2">
        <v>9.9999999999999995E-7</v>
      </c>
      <c r="BW76" s="8">
        <v>1.8700700000000001E-2</v>
      </c>
      <c r="BY76" s="8">
        <v>1.8701659999999998E-2</v>
      </c>
      <c r="CA76" s="8">
        <v>1.8699529999999999E-2</v>
      </c>
      <c r="CC76" s="8">
        <v>6.9656299999999996E-7</v>
      </c>
      <c r="CE76" s="8">
        <v>18700.7</v>
      </c>
      <c r="CG76" s="5">
        <v>6.48</v>
      </c>
      <c r="CI76" s="8">
        <v>9.5845000000000002</v>
      </c>
      <c r="CK76" s="8">
        <v>9.5844999999999995E-6</v>
      </c>
      <c r="CM76" s="8">
        <v>3.0068839999999999E-2</v>
      </c>
      <c r="CO76" s="12">
        <v>6.6470000000000002</v>
      </c>
      <c r="CQ76" s="3">
        <v>6.6470000000000001E-6</v>
      </c>
      <c r="CS76" s="8">
        <v>7.1300699999999995E-2</v>
      </c>
    </row>
    <row r="77" spans="13:97" x14ac:dyDescent="0.25">
      <c r="M77">
        <f t="shared" si="15"/>
        <v>11.006500000000001</v>
      </c>
      <c r="N77">
        <v>6.6E-3</v>
      </c>
      <c r="O77">
        <v>-32.820000000000007</v>
      </c>
      <c r="P77">
        <v>0.17999999999999261</v>
      </c>
      <c r="AA77">
        <v>71</v>
      </c>
      <c r="AB77" s="6">
        <v>18</v>
      </c>
      <c r="AD77" s="8">
        <v>0.51359600000000005</v>
      </c>
      <c r="AF77" s="9">
        <v>9.9999999999999995E-7</v>
      </c>
      <c r="AH77" s="8">
        <v>3.0094300000000001E-2</v>
      </c>
      <c r="AJ77" s="7">
        <v>3.0094900000000001E-2</v>
      </c>
      <c r="AL77" s="7">
        <v>3.00939E-2</v>
      </c>
      <c r="AN77" s="8">
        <v>4.5166359999999999E-7</v>
      </c>
      <c r="AP77" s="8">
        <v>30094.3</v>
      </c>
      <c r="AR77" s="5">
        <v>1.85</v>
      </c>
      <c r="AT77" s="8">
        <v>3.6549999999999998</v>
      </c>
      <c r="AV77" s="8">
        <v>3.6550000000000002E-6</v>
      </c>
      <c r="AX77" s="8">
        <v>1.247068E-2</v>
      </c>
      <c r="AZ77" s="3">
        <v>3.69</v>
      </c>
      <c r="BB77" s="3">
        <v>3.6899999999999998E-6</v>
      </c>
      <c r="BD77" s="8">
        <v>1.2251980000000001E-2</v>
      </c>
      <c r="BJ77" s="8">
        <f t="shared" si="16"/>
        <v>30101.119200000001</v>
      </c>
      <c r="BK77" s="8">
        <f t="shared" si="17"/>
        <v>0.56079999999928987</v>
      </c>
      <c r="BL77" s="13">
        <f t="shared" si="18"/>
        <v>1.8630536501755385E-5</v>
      </c>
      <c r="BN77" s="1"/>
      <c r="BP77">
        <v>71</v>
      </c>
      <c r="BQ77">
        <v>18</v>
      </c>
      <c r="BS77" s="8">
        <v>0.51359600000000005</v>
      </c>
      <c r="BU77" s="2">
        <v>9.9999999999999995E-7</v>
      </c>
      <c r="BW77" s="8">
        <v>1.867566E-2</v>
      </c>
      <c r="BY77" s="8">
        <v>1.8676189999999999E-2</v>
      </c>
      <c r="CA77" s="8">
        <v>1.8675299999999999E-2</v>
      </c>
      <c r="CC77" s="8">
        <v>2.9097080000000001E-7</v>
      </c>
      <c r="CE77" s="8">
        <v>18675.66</v>
      </c>
      <c r="CG77" s="5">
        <v>6.34</v>
      </c>
      <c r="CI77" s="8">
        <v>15.124499999999999</v>
      </c>
      <c r="CK77" s="8">
        <v>1.5124500000000001E-5</v>
      </c>
      <c r="CM77" s="8">
        <v>5.456685E-2</v>
      </c>
      <c r="CO77" s="12">
        <v>12.522</v>
      </c>
      <c r="CQ77" s="3">
        <v>1.2522E-5</v>
      </c>
      <c r="CS77" s="8">
        <v>0.1009381</v>
      </c>
    </row>
    <row r="78" spans="13:97" x14ac:dyDescent="0.25">
      <c r="M78">
        <f t="shared" si="15"/>
        <v>12.006500000000001</v>
      </c>
      <c r="N78">
        <v>6.6E-3</v>
      </c>
      <c r="O78">
        <v>-36.049999999999997</v>
      </c>
      <c r="P78">
        <v>0.15000000000000568</v>
      </c>
      <c r="AA78">
        <v>72</v>
      </c>
      <c r="AB78" s="6">
        <v>16</v>
      </c>
      <c r="AD78" s="8">
        <v>0.45652979999999999</v>
      </c>
      <c r="AF78" s="9">
        <v>9.9999999999999995E-7</v>
      </c>
      <c r="AH78" s="8">
        <v>3.0087059999999999E-2</v>
      </c>
      <c r="AJ78" s="7">
        <v>3.00875E-2</v>
      </c>
      <c r="AL78" s="7">
        <v>3.0086700000000001E-2</v>
      </c>
      <c r="AN78" s="8">
        <v>3.0066590000000001E-7</v>
      </c>
      <c r="AP78" s="8">
        <v>30087.06</v>
      </c>
      <c r="AR78" s="5">
        <v>1.83</v>
      </c>
      <c r="AT78" s="8">
        <v>3.51</v>
      </c>
      <c r="AV78" s="8">
        <v>3.5099999999999999E-6</v>
      </c>
      <c r="AX78" s="8">
        <v>1.2369160000000001E-2</v>
      </c>
      <c r="AZ78" s="3">
        <v>3.62</v>
      </c>
      <c r="BB78" s="3">
        <v>3.6200000000000001E-6</v>
      </c>
      <c r="BD78" s="8">
        <v>1.1507389999999999E-2</v>
      </c>
      <c r="BJ78" s="8">
        <f t="shared" si="16"/>
        <v>30094.187279999998</v>
      </c>
      <c r="BK78" s="8">
        <f t="shared" si="17"/>
        <v>0.11272000000099069</v>
      </c>
      <c r="BL78" s="13">
        <f t="shared" si="18"/>
        <v>3.7455738196958115E-6</v>
      </c>
      <c r="BN78" s="1"/>
      <c r="BP78">
        <v>72</v>
      </c>
      <c r="BQ78">
        <v>16</v>
      </c>
      <c r="BS78" s="8">
        <v>0.45652979999999999</v>
      </c>
      <c r="BU78" s="2">
        <v>9.9999999999999995E-7</v>
      </c>
      <c r="BW78" s="8">
        <v>1.8640199999999999E-2</v>
      </c>
      <c r="BY78" s="8">
        <v>1.8641540000000002E-2</v>
      </c>
      <c r="CA78" s="8">
        <v>1.863824E-2</v>
      </c>
      <c r="CC78" s="8">
        <v>1.090402E-6</v>
      </c>
      <c r="CE78" s="8">
        <v>18640.2</v>
      </c>
      <c r="CG78" s="5">
        <v>6.14</v>
      </c>
      <c r="CI78" s="8">
        <v>20.484999999999999</v>
      </c>
      <c r="CK78" s="8">
        <v>2.0485000000000001E-5</v>
      </c>
      <c r="CM78" s="8">
        <v>8.6107400000000001E-2</v>
      </c>
      <c r="CO78" s="12">
        <v>17.727</v>
      </c>
      <c r="CQ78" s="3">
        <v>1.7727000000000002E-5</v>
      </c>
      <c r="CS78" s="8">
        <v>0.1323464</v>
      </c>
    </row>
    <row r="79" spans="13:97" x14ac:dyDescent="0.25">
      <c r="M79">
        <f t="shared" si="15"/>
        <v>13.006500000000001</v>
      </c>
      <c r="N79">
        <v>6.6E-3</v>
      </c>
      <c r="O79">
        <v>-39.14</v>
      </c>
      <c r="P79">
        <v>0.15999999999999659</v>
      </c>
      <c r="AA79">
        <v>73</v>
      </c>
      <c r="AB79" s="6">
        <v>14</v>
      </c>
      <c r="AD79" s="8">
        <v>0.39946359999999997</v>
      </c>
      <c r="AF79" s="9">
        <v>9.9999999999999995E-7</v>
      </c>
      <c r="AH79" s="8">
        <v>3.0080260000000001E-2</v>
      </c>
      <c r="AJ79" s="7">
        <v>3.0080800000000001E-2</v>
      </c>
      <c r="AL79" s="7">
        <v>3.0079700000000001E-2</v>
      </c>
      <c r="AN79" s="8">
        <v>3.6110939999999998E-7</v>
      </c>
      <c r="AP79" s="8">
        <v>30080.26</v>
      </c>
      <c r="AR79" s="5">
        <v>1.81</v>
      </c>
      <c r="AT79" s="8">
        <v>3.4550000000000001</v>
      </c>
      <c r="AV79" s="8">
        <v>3.455E-6</v>
      </c>
      <c r="AX79" s="8">
        <v>1.187845E-2</v>
      </c>
      <c r="AZ79" s="3">
        <v>3.4</v>
      </c>
      <c r="BB79" s="3">
        <v>3.4000000000000001E-6</v>
      </c>
      <c r="BD79" s="8">
        <v>1.187968E-2</v>
      </c>
      <c r="BJ79" s="8">
        <f t="shared" si="16"/>
        <v>30087.255359999999</v>
      </c>
      <c r="BK79" s="8">
        <f t="shared" si="17"/>
        <v>-0.19535999999789055</v>
      </c>
      <c r="BL79" s="13">
        <f t="shared" si="18"/>
        <v>-6.4931146979134276E-6</v>
      </c>
      <c r="BN79" s="1"/>
      <c r="BP79">
        <v>73</v>
      </c>
      <c r="BQ79">
        <v>14</v>
      </c>
      <c r="BS79" s="8">
        <v>0.39946359999999997</v>
      </c>
      <c r="BU79" s="2">
        <v>9.9999999999999995E-7</v>
      </c>
      <c r="BW79" s="8">
        <v>1.8593720000000001E-2</v>
      </c>
      <c r="BY79" s="8">
        <v>1.8594570000000001E-2</v>
      </c>
      <c r="CA79" s="8">
        <v>1.859303E-2</v>
      </c>
      <c r="CC79" s="8">
        <v>5.3361409999999997E-7</v>
      </c>
      <c r="CE79" s="8">
        <v>18593.72</v>
      </c>
      <c r="CG79" s="5">
        <v>5.87</v>
      </c>
      <c r="CI79" s="8">
        <v>25.013500000000001</v>
      </c>
      <c r="CK79" s="8">
        <v>2.50135E-5</v>
      </c>
      <c r="CM79" s="8">
        <v>0.11662599999999999</v>
      </c>
      <c r="CO79" s="12">
        <v>23.242999999999999</v>
      </c>
      <c r="CQ79" s="3">
        <v>2.3243000000000001E-5</v>
      </c>
      <c r="CS79" s="8">
        <v>0.15250900000000001</v>
      </c>
    </row>
    <row r="80" spans="13:97" x14ac:dyDescent="0.25">
      <c r="M80">
        <f t="shared" si="15"/>
        <v>14.006500000000001</v>
      </c>
      <c r="N80">
        <v>6.6E-3</v>
      </c>
      <c r="O80">
        <v>-42.260000000000005</v>
      </c>
      <c r="P80">
        <v>0.16000000000000369</v>
      </c>
      <c r="AA80">
        <v>74</v>
      </c>
      <c r="AB80" s="6">
        <v>12</v>
      </c>
      <c r="AD80" s="8">
        <v>0.34239740000000002</v>
      </c>
      <c r="AF80" s="9">
        <v>9.9999999999999995E-7</v>
      </c>
      <c r="AH80" s="8">
        <v>3.0073240000000001E-2</v>
      </c>
      <c r="AJ80" s="7">
        <v>3.00735E-2</v>
      </c>
      <c r="AL80" s="7">
        <v>3.0072700000000001E-2</v>
      </c>
      <c r="AN80" s="8">
        <v>2.9393879999999999E-7</v>
      </c>
      <c r="AP80" s="8">
        <v>30073.24</v>
      </c>
      <c r="AR80" s="5">
        <v>1.78</v>
      </c>
      <c r="AT80" s="8">
        <v>3.28</v>
      </c>
      <c r="AV80" s="8">
        <v>3.2799999999999999E-6</v>
      </c>
      <c r="AX80" s="8">
        <v>1.1692320000000001E-2</v>
      </c>
      <c r="AZ80" s="3">
        <v>3.51</v>
      </c>
      <c r="BB80" s="3">
        <v>3.5099999999999999E-6</v>
      </c>
      <c r="BD80" s="8">
        <v>1.03228E-2</v>
      </c>
      <c r="BJ80" s="8">
        <f t="shared" si="16"/>
        <v>30080.32344</v>
      </c>
      <c r="BK80" s="8">
        <f t="shared" si="17"/>
        <v>-6.3440000001719454E-2</v>
      </c>
      <c r="BL80" s="13">
        <f t="shared" si="18"/>
        <v>-2.1090198756758932E-6</v>
      </c>
      <c r="BN80" s="1"/>
      <c r="BP80">
        <v>74</v>
      </c>
      <c r="BQ80">
        <v>12</v>
      </c>
      <c r="BS80" s="8">
        <v>0.34239740000000002</v>
      </c>
      <c r="BU80" s="2">
        <v>9.9999999999999995E-7</v>
      </c>
      <c r="BW80" s="8">
        <v>1.8540149999999998E-2</v>
      </c>
      <c r="BY80" s="8">
        <v>1.8540689999999999E-2</v>
      </c>
      <c r="CA80" s="8">
        <v>1.8539759999999999E-2</v>
      </c>
      <c r="CC80" s="8">
        <v>3.0353909999999999E-7</v>
      </c>
      <c r="CE80" s="8">
        <v>18540.150000000001</v>
      </c>
      <c r="CG80" s="5">
        <v>5.57</v>
      </c>
      <c r="CI80" s="8">
        <v>27.445499999999999</v>
      </c>
      <c r="CK80" s="8">
        <v>2.74455E-5</v>
      </c>
      <c r="CM80" s="8">
        <v>0.1424078</v>
      </c>
      <c r="CO80" s="12">
        <v>26.783999999999999</v>
      </c>
      <c r="CQ80" s="3">
        <v>2.6784E-5</v>
      </c>
      <c r="CS80" s="8">
        <v>0.1600422</v>
      </c>
    </row>
    <row r="81" spans="13:97" x14ac:dyDescent="0.25">
      <c r="M81">
        <f t="shared" si="15"/>
        <v>15.006500000000001</v>
      </c>
      <c r="N81">
        <v>6.6E-3</v>
      </c>
      <c r="O81">
        <v>-45.4</v>
      </c>
      <c r="P81">
        <v>0.20000000000000284</v>
      </c>
      <c r="AA81">
        <v>75</v>
      </c>
      <c r="AB81" s="6">
        <v>10</v>
      </c>
      <c r="AD81" s="8">
        <v>0.2853311</v>
      </c>
      <c r="AF81" s="9">
        <v>9.9999999999999995E-7</v>
      </c>
      <c r="AH81" s="8">
        <v>3.0067139999999999E-2</v>
      </c>
      <c r="AJ81" s="7">
        <v>3.0068000000000001E-2</v>
      </c>
      <c r="AL81" s="7">
        <v>3.00659E-2</v>
      </c>
      <c r="AN81" s="8">
        <v>7.4188949999999997E-7</v>
      </c>
      <c r="AP81" s="8">
        <v>30067.14</v>
      </c>
      <c r="AR81" s="5">
        <v>1.76</v>
      </c>
      <c r="AT81" s="8">
        <v>3.2949999999999999</v>
      </c>
      <c r="AV81" s="8">
        <v>3.2949999999999998E-6</v>
      </c>
      <c r="AX81" s="8">
        <v>1.110009E-2</v>
      </c>
      <c r="AZ81" s="3">
        <v>3.05</v>
      </c>
      <c r="BB81" s="3">
        <v>3.05E-6</v>
      </c>
      <c r="BD81" s="8">
        <v>1.1981220000000001E-2</v>
      </c>
      <c r="BJ81" s="8">
        <f t="shared" si="16"/>
        <v>30073.391520000001</v>
      </c>
      <c r="BK81" s="8">
        <f t="shared" si="17"/>
        <v>-0.15151999999943655</v>
      </c>
      <c r="BL81" s="13">
        <f t="shared" si="18"/>
        <v>-5.0383409499613543E-6</v>
      </c>
      <c r="BN81" s="1"/>
      <c r="BP81">
        <v>75</v>
      </c>
      <c r="BQ81">
        <v>10</v>
      </c>
      <c r="BS81" s="8">
        <v>0.2853311</v>
      </c>
      <c r="BU81" s="2">
        <v>9.9999999999999995E-7</v>
      </c>
      <c r="BW81" s="8">
        <v>1.8483929999999999E-2</v>
      </c>
      <c r="BY81" s="8">
        <v>1.848487E-2</v>
      </c>
      <c r="CA81" s="8">
        <v>1.8483320000000001E-2</v>
      </c>
      <c r="CC81" s="8">
        <v>5.3563419999999997E-7</v>
      </c>
      <c r="CE81" s="8">
        <v>18483.93</v>
      </c>
      <c r="CG81" s="5">
        <v>5.25</v>
      </c>
      <c r="CI81" s="8">
        <v>29.523499999999999</v>
      </c>
      <c r="CK81" s="8">
        <v>2.9523499999999999E-5</v>
      </c>
      <c r="CM81" s="8">
        <v>0.1562538</v>
      </c>
      <c r="CO81" s="12">
        <v>28.106999999999999</v>
      </c>
      <c r="CQ81" s="3">
        <v>2.8107E-5</v>
      </c>
      <c r="CS81" s="8">
        <v>0.17617340000000001</v>
      </c>
    </row>
    <row r="82" spans="13:97" x14ac:dyDescent="0.25">
      <c r="M82">
        <f t="shared" si="15"/>
        <v>16.006500000000003</v>
      </c>
      <c r="N82">
        <v>6.6E-3</v>
      </c>
      <c r="O82">
        <v>-48.52</v>
      </c>
      <c r="P82">
        <v>0.27999999999999403</v>
      </c>
      <c r="AA82">
        <v>76</v>
      </c>
      <c r="AB82" s="6">
        <v>8</v>
      </c>
      <c r="AD82" s="8">
        <v>0.22826489999999999</v>
      </c>
      <c r="AF82" s="9">
        <v>9.9999999999999995E-7</v>
      </c>
      <c r="AH82" s="8">
        <v>3.006006E-2</v>
      </c>
      <c r="AJ82" s="7">
        <v>3.0060799999999999E-2</v>
      </c>
      <c r="AL82" s="7">
        <v>3.0059599999999999E-2</v>
      </c>
      <c r="AN82" s="8">
        <v>4.7159299999999998E-7</v>
      </c>
      <c r="AP82" s="8">
        <v>30060.06</v>
      </c>
      <c r="AR82" s="5">
        <v>1.74</v>
      </c>
      <c r="AT82" s="8">
        <v>3.395</v>
      </c>
      <c r="AV82" s="8">
        <v>3.3950000000000001E-6</v>
      </c>
      <c r="AX82" s="8">
        <v>1.115086E-2</v>
      </c>
      <c r="AZ82" s="3">
        <v>3.54</v>
      </c>
      <c r="BB82" s="3">
        <v>3.54E-6</v>
      </c>
      <c r="BD82" s="8">
        <v>1.0999709999999999E-2</v>
      </c>
      <c r="BJ82" s="8">
        <f t="shared" si="16"/>
        <v>30066.459599999998</v>
      </c>
      <c r="BK82" s="8">
        <f t="shared" si="17"/>
        <v>0.68040000000110012</v>
      </c>
      <c r="BL82" s="13">
        <f t="shared" si="18"/>
        <v>2.2629867601741182E-5</v>
      </c>
      <c r="BN82" s="1"/>
      <c r="BP82">
        <v>76</v>
      </c>
      <c r="BQ82">
        <v>8</v>
      </c>
      <c r="BS82" s="8">
        <v>0.22826489999999999</v>
      </c>
      <c r="BU82" s="2">
        <v>9.9999999999999995E-7</v>
      </c>
      <c r="BW82" s="8">
        <v>1.8422049999999999E-2</v>
      </c>
      <c r="BY82" s="8">
        <v>1.8422600000000001E-2</v>
      </c>
      <c r="CA82" s="8">
        <v>1.8420820000000001E-2</v>
      </c>
      <c r="CC82" s="8">
        <v>6.4123629999999996E-7</v>
      </c>
      <c r="CE82" s="8">
        <v>18422.05</v>
      </c>
      <c r="CG82" s="5">
        <v>4.9000000000000004</v>
      </c>
      <c r="CI82" s="8">
        <v>30.454499999999999</v>
      </c>
      <c r="CK82" s="8">
        <v>3.0454500000000001E-5</v>
      </c>
      <c r="CM82" s="8">
        <v>0.16808439999999999</v>
      </c>
      <c r="CO82" s="12">
        <v>30.94</v>
      </c>
      <c r="CQ82" s="3">
        <v>3.0939999999999999E-5</v>
      </c>
      <c r="CS82" s="8">
        <v>0.1706445</v>
      </c>
    </row>
    <row r="83" spans="13:97" x14ac:dyDescent="0.25">
      <c r="M83">
        <f t="shared" si="15"/>
        <v>17.006500000000003</v>
      </c>
      <c r="N83">
        <v>6.6E-3</v>
      </c>
      <c r="O83">
        <v>-51.680000000000007</v>
      </c>
      <c r="P83">
        <v>0.21999999999999176</v>
      </c>
      <c r="AA83">
        <v>77</v>
      </c>
      <c r="AB83" s="6">
        <v>6</v>
      </c>
      <c r="AD83" s="8">
        <v>0.17119870000000001</v>
      </c>
      <c r="AF83" s="9">
        <v>9.9999999999999995E-7</v>
      </c>
      <c r="AH83" s="8">
        <v>3.005356E-2</v>
      </c>
      <c r="AJ83" s="7">
        <v>3.0053900000000001E-2</v>
      </c>
      <c r="AL83" s="7">
        <v>3.0053099999999999E-2</v>
      </c>
      <c r="AN83" s="8">
        <v>3.4409299999999998E-7</v>
      </c>
      <c r="AP83" s="8">
        <v>30053.56</v>
      </c>
      <c r="AR83" s="5">
        <v>1.72</v>
      </c>
      <c r="AT83" s="8">
        <v>3.2450000000000001</v>
      </c>
      <c r="AV83" s="8">
        <v>3.2449999999999998E-6</v>
      </c>
      <c r="AX83" s="8">
        <v>1.1489269999999999E-2</v>
      </c>
      <c r="AZ83" s="3">
        <v>3.25</v>
      </c>
      <c r="BB83" s="3">
        <v>3.2499999999999998E-6</v>
      </c>
      <c r="BD83" s="8">
        <v>1.0965859999999999E-2</v>
      </c>
      <c r="BJ83" s="8">
        <f t="shared" si="16"/>
        <v>30059.527679999999</v>
      </c>
      <c r="BK83" s="8">
        <f t="shared" si="17"/>
        <v>0.53232000000207336</v>
      </c>
      <c r="BL83" s="13">
        <f t="shared" si="18"/>
        <v>1.7708861086205642E-5</v>
      </c>
      <c r="BN83" s="1"/>
      <c r="BP83">
        <v>77</v>
      </c>
      <c r="BQ83">
        <v>6</v>
      </c>
      <c r="BS83" s="8">
        <v>0.17119870000000001</v>
      </c>
      <c r="BU83" s="2">
        <v>9.9999999999999995E-7</v>
      </c>
      <c r="BW83" s="8">
        <v>1.8362119999999999E-2</v>
      </c>
      <c r="BY83" s="8">
        <v>1.8362650000000001E-2</v>
      </c>
      <c r="CA83" s="8">
        <v>1.8361929999999999E-2</v>
      </c>
      <c r="CC83" s="8">
        <v>2.7419699999999998E-7</v>
      </c>
      <c r="CE83" s="8">
        <v>18362.12</v>
      </c>
      <c r="CG83" s="5">
        <v>4.55</v>
      </c>
      <c r="CI83" s="8">
        <v>29.719000000000001</v>
      </c>
      <c r="CK83" s="8">
        <v>2.9719000000000001E-5</v>
      </c>
      <c r="CM83" s="8">
        <v>0.17338480000000001</v>
      </c>
      <c r="CO83" s="12">
        <v>29.969000000000001</v>
      </c>
      <c r="CQ83" s="3">
        <v>2.9969000000000001E-5</v>
      </c>
      <c r="CS83" s="8">
        <v>0.16779749999999999</v>
      </c>
    </row>
    <row r="84" spans="13:97" x14ac:dyDescent="0.25">
      <c r="M84">
        <f t="shared" si="15"/>
        <v>18.006500000000003</v>
      </c>
      <c r="N84">
        <v>6.6E-3</v>
      </c>
      <c r="O84">
        <v>-54.85</v>
      </c>
      <c r="P84">
        <v>0.25</v>
      </c>
      <c r="AA84">
        <v>78</v>
      </c>
      <c r="AB84" s="6">
        <v>4</v>
      </c>
      <c r="AD84" s="8">
        <v>0.1141325</v>
      </c>
      <c r="AF84" s="9">
        <v>9.9999999999999995E-7</v>
      </c>
      <c r="AH84" s="8">
        <v>3.004708E-2</v>
      </c>
      <c r="AJ84" s="7">
        <v>3.0047600000000001E-2</v>
      </c>
      <c r="AL84" s="7">
        <v>3.0046699999999999E-2</v>
      </c>
      <c r="AN84" s="8">
        <v>3.5440089999999998E-7</v>
      </c>
      <c r="AP84" s="8">
        <v>30047.08</v>
      </c>
      <c r="AR84" s="5">
        <v>1.7</v>
      </c>
      <c r="AT84" s="8">
        <v>3.52</v>
      </c>
      <c r="AV84" s="8">
        <v>3.5200000000000002E-6</v>
      </c>
      <c r="AX84" s="8">
        <v>1.0981650000000001E-2</v>
      </c>
      <c r="AZ84" s="3">
        <v>3.24</v>
      </c>
      <c r="BB84" s="3">
        <v>3.2399999999999999E-6</v>
      </c>
      <c r="BD84" s="8">
        <v>1.28612E-2</v>
      </c>
      <c r="BJ84" s="8">
        <f t="shared" si="16"/>
        <v>30052.59576</v>
      </c>
      <c r="BK84" s="8">
        <f t="shared" si="17"/>
        <v>0.96424000000115484</v>
      </c>
      <c r="BL84" s="13">
        <f t="shared" si="18"/>
        <v>3.2085082024247571E-5</v>
      </c>
      <c r="BN84" s="1"/>
      <c r="BP84">
        <v>78</v>
      </c>
      <c r="BQ84">
        <v>4</v>
      </c>
      <c r="BS84" s="8">
        <v>0.1141325</v>
      </c>
      <c r="BU84" s="2">
        <v>9.9999999999999995E-7</v>
      </c>
      <c r="BW84" s="8">
        <v>1.8303179999999999E-2</v>
      </c>
      <c r="BY84" s="8">
        <v>1.8304299999999999E-2</v>
      </c>
      <c r="CA84" s="8">
        <v>1.830209E-2</v>
      </c>
      <c r="CC84" s="8">
        <v>8.2149619999999997E-7</v>
      </c>
      <c r="CE84" s="8">
        <v>18303.18</v>
      </c>
      <c r="CG84" s="5">
        <v>4.22</v>
      </c>
      <c r="CI84" s="8">
        <v>29.637499999999999</v>
      </c>
      <c r="CK84" s="8">
        <v>2.9637499999999999E-5</v>
      </c>
      <c r="CM84" s="8">
        <v>0.1691974</v>
      </c>
      <c r="CO84" s="12">
        <v>29.469000000000001</v>
      </c>
      <c r="CQ84" s="3">
        <v>2.9468999999999999E-5</v>
      </c>
      <c r="CS84" s="8">
        <v>0.16971639999999999</v>
      </c>
    </row>
    <row r="85" spans="13:97" x14ac:dyDescent="0.25">
      <c r="M85">
        <f t="shared" si="15"/>
        <v>19.006500000000003</v>
      </c>
      <c r="N85">
        <v>6.6E-3</v>
      </c>
      <c r="O85">
        <v>-58</v>
      </c>
      <c r="P85">
        <v>0.20000000000000284</v>
      </c>
      <c r="AA85">
        <v>79</v>
      </c>
      <c r="AB85" s="6">
        <v>2</v>
      </c>
      <c r="AD85" s="8">
        <v>5.7066230000000003E-2</v>
      </c>
      <c r="AF85" s="9">
        <v>9.9999999999999995E-7</v>
      </c>
      <c r="AH85" s="8">
        <v>3.003948E-2</v>
      </c>
      <c r="AJ85" s="7">
        <v>3.0040399999999998E-2</v>
      </c>
      <c r="AL85" s="7">
        <v>3.0038200000000001E-2</v>
      </c>
      <c r="AN85" s="8">
        <v>7.6785419999999997E-7</v>
      </c>
      <c r="AP85" s="8">
        <v>30039.48</v>
      </c>
      <c r="AR85" s="5">
        <v>1.67</v>
      </c>
      <c r="AT85" s="8">
        <v>4.07</v>
      </c>
      <c r="AV85" s="8">
        <v>4.07E-6</v>
      </c>
      <c r="AX85" s="8">
        <v>1.1912300000000001E-2</v>
      </c>
      <c r="AZ85" s="3">
        <v>3.8</v>
      </c>
      <c r="BB85" s="3">
        <v>3.8E-6</v>
      </c>
      <c r="BD85" s="8">
        <v>1.468884E-2</v>
      </c>
      <c r="BJ85" s="8">
        <f t="shared" si="16"/>
        <v>30045.663840000001</v>
      </c>
      <c r="BK85" s="8">
        <f t="shared" si="17"/>
        <v>1.4161600000006729</v>
      </c>
      <c r="BL85" s="13">
        <f t="shared" si="18"/>
        <v>4.7133589976312295E-5</v>
      </c>
      <c r="BN85" s="1"/>
      <c r="BP85">
        <v>79</v>
      </c>
      <c r="BQ85">
        <v>2</v>
      </c>
      <c r="BS85" s="8">
        <v>5.7066230000000003E-2</v>
      </c>
      <c r="BU85" s="2">
        <v>9.9999999999999995E-7</v>
      </c>
      <c r="BW85" s="8">
        <v>1.8243570000000001E-2</v>
      </c>
      <c r="BY85" s="8">
        <v>1.8244110000000001E-2</v>
      </c>
      <c r="CA85" s="8">
        <v>1.824311E-2</v>
      </c>
      <c r="CC85" s="8">
        <v>3.9827630000000002E-7</v>
      </c>
      <c r="CE85" s="8">
        <v>18243.57</v>
      </c>
      <c r="CG85" s="5">
        <v>3.88</v>
      </c>
      <c r="CI85" s="8">
        <v>29.628499999999999</v>
      </c>
      <c r="CK85" s="8">
        <v>2.9628499999999999E-5</v>
      </c>
      <c r="CM85" s="8">
        <v>0.16873340000000001</v>
      </c>
      <c r="CO85" s="12">
        <v>29.806000000000001</v>
      </c>
      <c r="CQ85" s="3">
        <v>2.9805999999999999E-5</v>
      </c>
      <c r="CS85" s="8">
        <v>0.16769500000000001</v>
      </c>
    </row>
    <row r="86" spans="13:97" x14ac:dyDescent="0.25">
      <c r="AA86">
        <v>80</v>
      </c>
      <c r="AB86" s="6">
        <v>0</v>
      </c>
      <c r="AD86" s="8">
        <v>0</v>
      </c>
      <c r="AF86" s="9">
        <v>9.9999999999999995E-7</v>
      </c>
      <c r="AH86" s="8">
        <v>3.00308E-2</v>
      </c>
      <c r="AJ86" s="7">
        <v>3.0034999999999999E-2</v>
      </c>
      <c r="AL86" s="7">
        <v>3.0022199999999999E-2</v>
      </c>
      <c r="AN86" s="8">
        <v>4.557192E-6</v>
      </c>
      <c r="AP86" s="8">
        <v>30030.799999999999</v>
      </c>
      <c r="AR86" s="5">
        <v>1.64</v>
      </c>
      <c r="AT86" s="8">
        <v>3.2949999999999999</v>
      </c>
      <c r="AV86" s="8">
        <v>3.2949999999999998E-6</v>
      </c>
      <c r="AX86" s="8">
        <v>1.377359E-2</v>
      </c>
      <c r="AZ86" s="3">
        <v>4.34</v>
      </c>
      <c r="BB86" s="3">
        <v>4.34E-6</v>
      </c>
      <c r="BD86" s="8">
        <v>7.6151819999999999E-3</v>
      </c>
      <c r="BJ86" s="8">
        <f t="shared" si="16"/>
        <v>30038.731919999998</v>
      </c>
      <c r="BK86" s="8">
        <f t="shared" si="17"/>
        <v>0.74808000000120956</v>
      </c>
      <c r="BL86" s="13">
        <f t="shared" si="18"/>
        <v>2.4903847539021202E-5</v>
      </c>
      <c r="BN86" s="1"/>
      <c r="BP86">
        <v>80</v>
      </c>
      <c r="BQ86">
        <v>0</v>
      </c>
      <c r="BS86" s="8">
        <v>0</v>
      </c>
      <c r="BU86" s="2">
        <v>9.9999999999999995E-7</v>
      </c>
      <c r="BW86" s="8">
        <v>1.8184659999999998E-2</v>
      </c>
      <c r="BY86" s="8">
        <v>1.8184929999999998E-2</v>
      </c>
      <c r="CA86" s="8">
        <v>1.818434E-2</v>
      </c>
      <c r="CC86" s="8">
        <v>2.069396E-7</v>
      </c>
      <c r="CE86" s="8">
        <v>18184.66</v>
      </c>
      <c r="CG86" s="5">
        <v>3.54</v>
      </c>
      <c r="CI86" s="8">
        <v>29.159500000000001</v>
      </c>
      <c r="CK86" s="8">
        <v>2.9159500000000001E-5</v>
      </c>
      <c r="CM86" s="8">
        <v>0.1686821</v>
      </c>
      <c r="CO86" s="12">
        <v>29.451000000000001</v>
      </c>
      <c r="CQ86" s="3">
        <v>2.9451E-5</v>
      </c>
      <c r="CS86" s="8">
        <v>0.1643754</v>
      </c>
    </row>
    <row r="87" spans="13:97" x14ac:dyDescent="0.25">
      <c r="AA87">
        <v>81</v>
      </c>
      <c r="AB87" s="6">
        <v>-2</v>
      </c>
      <c r="AD87" s="8">
        <v>-5.7066230000000003E-2</v>
      </c>
      <c r="AF87" s="9">
        <v>9.9999999999999995E-7</v>
      </c>
      <c r="AH87" s="8">
        <v>3.0026299999999999E-2</v>
      </c>
      <c r="AJ87" s="7">
        <v>3.00273E-2</v>
      </c>
      <c r="AL87" s="7">
        <v>3.0025400000000001E-2</v>
      </c>
      <c r="AN87" s="8">
        <v>6.4807409999999995E-7</v>
      </c>
      <c r="AP87" s="8">
        <v>30026.3</v>
      </c>
      <c r="AR87" s="5">
        <v>1.62</v>
      </c>
      <c r="AT87" s="8">
        <v>3.2050000000000001</v>
      </c>
      <c r="AV87" s="8">
        <v>3.2049999999999998E-6</v>
      </c>
      <c r="AX87" s="8">
        <v>1.115086E-2</v>
      </c>
      <c r="AZ87" s="3">
        <v>2.25</v>
      </c>
      <c r="BB87" s="3">
        <v>2.2500000000000001E-6</v>
      </c>
      <c r="BD87" s="8">
        <v>1.4079629999999999E-2</v>
      </c>
      <c r="BJ87" s="8">
        <f t="shared" si="16"/>
        <v>30031.8</v>
      </c>
      <c r="BK87" s="8">
        <f t="shared" si="17"/>
        <v>-1</v>
      </c>
      <c r="BL87" s="13">
        <f t="shared" si="18"/>
        <v>-3.3298037413674838E-5</v>
      </c>
      <c r="BN87" s="1"/>
      <c r="BP87">
        <v>81</v>
      </c>
      <c r="BQ87">
        <v>-2</v>
      </c>
      <c r="BS87" s="8">
        <v>-5.7066230000000003E-2</v>
      </c>
      <c r="BU87" s="2">
        <v>9.9999999999999995E-7</v>
      </c>
      <c r="BW87" s="8">
        <v>1.8126929999999999E-2</v>
      </c>
      <c r="BY87" s="8">
        <v>1.8127770000000001E-2</v>
      </c>
      <c r="CA87" s="8">
        <v>1.8126070000000001E-2</v>
      </c>
      <c r="CC87" s="8">
        <v>5.6950500000000004E-7</v>
      </c>
      <c r="CE87" s="8">
        <v>18126.93</v>
      </c>
      <c r="CG87" s="5">
        <v>3.22</v>
      </c>
      <c r="CI87" s="8">
        <v>29.552499999999998</v>
      </c>
      <c r="CK87" s="8">
        <v>2.9552499999999999E-5</v>
      </c>
      <c r="CM87" s="8">
        <v>0.16601199999999999</v>
      </c>
      <c r="CO87" s="12">
        <v>28.867999999999999</v>
      </c>
      <c r="CQ87" s="3">
        <v>2.8867999999999999E-5</v>
      </c>
      <c r="CS87" s="8">
        <v>0.1721705</v>
      </c>
    </row>
    <row r="88" spans="13:97" x14ac:dyDescent="0.25">
      <c r="AA88">
        <v>82</v>
      </c>
      <c r="AB88" s="6">
        <v>-4</v>
      </c>
      <c r="AD88" s="8">
        <v>-0.1141325</v>
      </c>
      <c r="AF88" s="9">
        <v>9.9999999999999995E-7</v>
      </c>
      <c r="AH88" s="8">
        <v>3.001798E-2</v>
      </c>
      <c r="AJ88" s="7">
        <v>3.0019000000000001E-2</v>
      </c>
      <c r="AL88" s="7">
        <v>3.0016999999999999E-2</v>
      </c>
      <c r="AN88" s="8">
        <v>7.6000000000000003E-7</v>
      </c>
      <c r="AP88" s="8">
        <v>30017.98</v>
      </c>
      <c r="AR88" s="5">
        <v>1.6</v>
      </c>
      <c r="AT88" s="8">
        <v>3.7149999999999999</v>
      </c>
      <c r="AV88" s="8">
        <v>3.715E-6</v>
      </c>
      <c r="AX88" s="8">
        <v>1.084628E-2</v>
      </c>
      <c r="AZ88" s="3">
        <v>4.16</v>
      </c>
      <c r="BB88" s="3">
        <v>4.16E-6</v>
      </c>
      <c r="BD88" s="8">
        <v>1.10674E-2</v>
      </c>
      <c r="BJ88" s="8">
        <f t="shared" si="16"/>
        <v>30024.86808</v>
      </c>
      <c r="BK88" s="8">
        <f t="shared" si="17"/>
        <v>1.4319199999990815</v>
      </c>
      <c r="BL88" s="13">
        <f t="shared" si="18"/>
        <v>4.769113376897413E-5</v>
      </c>
      <c r="BN88" s="1"/>
      <c r="BP88">
        <v>82</v>
      </c>
      <c r="BQ88">
        <v>-4</v>
      </c>
      <c r="BS88" s="8">
        <v>-0.1141325</v>
      </c>
      <c r="BU88" s="2">
        <v>9.9999999999999995E-7</v>
      </c>
      <c r="BW88" s="8">
        <v>1.8066450000000001E-2</v>
      </c>
      <c r="BY88" s="8">
        <v>1.8066760000000001E-2</v>
      </c>
      <c r="CA88" s="8">
        <v>1.8066200000000001E-2</v>
      </c>
      <c r="CC88" s="8">
        <v>1.9489479999999999E-7</v>
      </c>
      <c r="CE88" s="8">
        <v>18066.45</v>
      </c>
      <c r="CG88" s="5">
        <v>2.87</v>
      </c>
      <c r="CI88" s="8">
        <v>30.3795</v>
      </c>
      <c r="CK88" s="8">
        <v>3.0379499999999999E-5</v>
      </c>
      <c r="CM88" s="8">
        <v>0.1682495</v>
      </c>
      <c r="CO88" s="12">
        <v>30.236999999999998</v>
      </c>
      <c r="CQ88" s="3">
        <v>3.0236999999999999E-5</v>
      </c>
      <c r="CS88" s="8">
        <v>0.17379330000000001</v>
      </c>
    </row>
    <row r="89" spans="13:97" x14ac:dyDescent="0.25">
      <c r="AA89">
        <v>83</v>
      </c>
      <c r="AB89" s="6">
        <v>-6</v>
      </c>
      <c r="AD89" s="8">
        <v>-0.17119870000000001</v>
      </c>
      <c r="AF89" s="9">
        <v>9.9999999999999995E-7</v>
      </c>
      <c r="AH89" s="8">
        <v>3.001144E-2</v>
      </c>
      <c r="AJ89" s="7">
        <v>3.0011800000000002E-2</v>
      </c>
      <c r="AL89" s="7">
        <v>3.0011199999999998E-2</v>
      </c>
      <c r="AN89" s="8">
        <v>2.059126E-7</v>
      </c>
      <c r="AP89" s="8">
        <v>30011.439999999999</v>
      </c>
      <c r="AR89" s="5">
        <v>1.57</v>
      </c>
      <c r="AT89" s="8">
        <v>3.45</v>
      </c>
      <c r="AV89" s="8">
        <v>3.45E-6</v>
      </c>
      <c r="AX89" s="8">
        <v>1.257221E-2</v>
      </c>
      <c r="AZ89" s="3">
        <v>3.27</v>
      </c>
      <c r="BB89" s="3">
        <v>3.27E-6</v>
      </c>
      <c r="BD89" s="8">
        <v>1.2285829999999999E-2</v>
      </c>
      <c r="BJ89" s="8">
        <f t="shared" si="16"/>
        <v>30017.936159999997</v>
      </c>
      <c r="BK89" s="8">
        <f t="shared" si="17"/>
        <v>4.3840000002091983E-2</v>
      </c>
      <c r="BL89" s="13">
        <f t="shared" si="18"/>
        <v>1.4604601651631998E-6</v>
      </c>
      <c r="BN89" s="1"/>
      <c r="BP89">
        <v>83</v>
      </c>
      <c r="BQ89">
        <v>-6</v>
      </c>
      <c r="BS89" s="8">
        <v>-0.17119870000000001</v>
      </c>
      <c r="BU89" s="2">
        <v>9.9999999999999995E-7</v>
      </c>
      <c r="BW89" s="8">
        <v>1.8005409999999999E-2</v>
      </c>
      <c r="BY89" s="8">
        <v>1.8005589999999998E-2</v>
      </c>
      <c r="CA89" s="8">
        <v>1.8005230000000001E-2</v>
      </c>
      <c r="CC89" s="8">
        <v>1.3784050000000001E-7</v>
      </c>
      <c r="CE89" s="8">
        <v>18005.41</v>
      </c>
      <c r="CG89" s="5">
        <v>2.52</v>
      </c>
      <c r="CI89" s="8">
        <v>30.697500000000002</v>
      </c>
      <c r="CK89" s="8">
        <v>3.0697500000000002E-5</v>
      </c>
      <c r="CM89" s="8">
        <v>0.17295779999999999</v>
      </c>
      <c r="CO89" s="12">
        <v>30.521999999999998</v>
      </c>
      <c r="CQ89" s="3">
        <v>3.0521999999999997E-5</v>
      </c>
      <c r="CS89" s="8">
        <v>0.1757919</v>
      </c>
    </row>
    <row r="90" spans="13:97" x14ac:dyDescent="0.25">
      <c r="AA90">
        <v>84</v>
      </c>
      <c r="AB90" s="6">
        <v>-8</v>
      </c>
      <c r="AD90" s="8">
        <v>-0.22826489999999999</v>
      </c>
      <c r="AF90" s="9">
        <v>9.9999999999999995E-7</v>
      </c>
      <c r="AH90" s="8">
        <v>3.0004179999999998E-2</v>
      </c>
      <c r="AJ90" s="7">
        <v>3.0004800000000002E-2</v>
      </c>
      <c r="AL90" s="7">
        <v>3.0003499999999999E-2</v>
      </c>
      <c r="AN90" s="8">
        <v>4.8332179999999998E-7</v>
      </c>
      <c r="AP90" s="8">
        <v>30004.18</v>
      </c>
      <c r="AR90" s="5">
        <v>1.55</v>
      </c>
      <c r="AT90" s="8">
        <v>3.46</v>
      </c>
      <c r="AV90" s="8">
        <v>3.4599999999999999E-6</v>
      </c>
      <c r="AX90" s="8">
        <v>1.1675400000000001E-2</v>
      </c>
      <c r="AZ90" s="3">
        <v>3.63</v>
      </c>
      <c r="BB90" s="3">
        <v>3.63E-6</v>
      </c>
      <c r="BD90" s="8">
        <v>1.113509E-2</v>
      </c>
      <c r="BJ90" s="8">
        <f t="shared" si="16"/>
        <v>30011.004239999998</v>
      </c>
      <c r="BK90" s="8">
        <f t="shared" si="17"/>
        <v>0.43576000000030035</v>
      </c>
      <c r="BL90" s="13">
        <f t="shared" si="18"/>
        <v>1.4520007278513529E-5</v>
      </c>
      <c r="BN90" s="1"/>
      <c r="BP90">
        <v>84</v>
      </c>
      <c r="BQ90">
        <v>-8</v>
      </c>
      <c r="BS90" s="8">
        <v>-0.22826489999999999</v>
      </c>
      <c r="BU90" s="2">
        <v>9.9999999999999995E-7</v>
      </c>
      <c r="BW90" s="8">
        <v>1.794366E-2</v>
      </c>
      <c r="BY90" s="8">
        <v>1.7944450000000001E-2</v>
      </c>
      <c r="CA90" s="8">
        <v>1.7943259999999999E-2</v>
      </c>
      <c r="CC90" s="8">
        <v>4.288869E-7</v>
      </c>
      <c r="CE90" s="8">
        <v>17943.66</v>
      </c>
      <c r="CG90" s="5">
        <v>2.17</v>
      </c>
      <c r="CI90" s="8">
        <v>30.840499999999999</v>
      </c>
      <c r="CK90" s="8">
        <v>3.0840499999999997E-5</v>
      </c>
      <c r="CM90" s="8">
        <v>0.17476820000000001</v>
      </c>
      <c r="CO90" s="12">
        <v>30.873000000000001</v>
      </c>
      <c r="CQ90" s="3">
        <v>3.0873000000000001E-5</v>
      </c>
      <c r="CS90" s="8">
        <v>0.17542179999999999</v>
      </c>
    </row>
    <row r="91" spans="13:97" x14ac:dyDescent="0.25">
      <c r="AA91">
        <v>85</v>
      </c>
      <c r="AB91" s="6">
        <v>-10</v>
      </c>
      <c r="AD91" s="8">
        <v>-0.2853311</v>
      </c>
      <c r="AF91" s="9">
        <v>9.9999999999999995E-7</v>
      </c>
      <c r="AH91" s="8">
        <v>2.9997599999999999E-2</v>
      </c>
      <c r="AJ91" s="7">
        <v>2.9998400000000001E-2</v>
      </c>
      <c r="AL91" s="7">
        <v>2.9996800000000001E-2</v>
      </c>
      <c r="AN91" s="8">
        <v>5.3291650000000005E-7</v>
      </c>
      <c r="AP91" s="8">
        <v>29997.599999999999</v>
      </c>
      <c r="AR91" s="5">
        <v>1.53</v>
      </c>
      <c r="AT91" s="8">
        <v>3.2850000000000001</v>
      </c>
      <c r="AV91" s="8">
        <v>3.2849999999999999E-6</v>
      </c>
      <c r="AX91" s="8">
        <v>1.1709249999999999E-2</v>
      </c>
      <c r="AZ91" s="3">
        <v>3.29</v>
      </c>
      <c r="BB91" s="3">
        <v>3.2899999999999998E-6</v>
      </c>
      <c r="BD91" s="8">
        <v>1.110124E-2</v>
      </c>
      <c r="BJ91" s="8">
        <f t="shared" si="16"/>
        <v>30004.072319999999</v>
      </c>
      <c r="BK91" s="8">
        <f t="shared" si="17"/>
        <v>0.10768000000098255</v>
      </c>
      <c r="BL91" s="13">
        <f t="shared" si="18"/>
        <v>3.5888461690317158E-6</v>
      </c>
      <c r="BN91" s="1"/>
      <c r="BP91">
        <v>85</v>
      </c>
      <c r="BQ91">
        <v>-10</v>
      </c>
      <c r="BS91" s="8">
        <v>-0.2853311</v>
      </c>
      <c r="BU91" s="2">
        <v>9.9999999999999995E-7</v>
      </c>
      <c r="BW91" s="8">
        <v>1.788205E-2</v>
      </c>
      <c r="BY91" s="8">
        <v>1.788232E-2</v>
      </c>
      <c r="CA91" s="8">
        <v>1.7881399999999999E-2</v>
      </c>
      <c r="CC91" s="8">
        <v>3.3289039999999998E-7</v>
      </c>
      <c r="CE91" s="8">
        <v>17882.05</v>
      </c>
      <c r="CG91" s="5">
        <v>1.82</v>
      </c>
      <c r="CI91" s="8">
        <v>28.7775</v>
      </c>
      <c r="CK91" s="8">
        <v>2.87775E-5</v>
      </c>
      <c r="CM91" s="8">
        <v>0.1755824</v>
      </c>
      <c r="CO91" s="12">
        <v>30.808</v>
      </c>
      <c r="CQ91" s="3">
        <v>3.0808E-5</v>
      </c>
      <c r="CS91" s="8">
        <v>0.1522983</v>
      </c>
    </row>
    <row r="92" spans="13:97" x14ac:dyDescent="0.25">
      <c r="AA92">
        <v>86</v>
      </c>
      <c r="AB92" s="6">
        <v>-12</v>
      </c>
      <c r="AD92" s="8">
        <v>-0.34239740000000002</v>
      </c>
      <c r="AF92" s="9">
        <v>9.9999999999999995E-7</v>
      </c>
      <c r="AH92" s="8">
        <v>2.999104E-2</v>
      </c>
      <c r="AJ92" s="7">
        <v>2.9992000000000001E-2</v>
      </c>
      <c r="AL92" s="7">
        <v>2.99904E-2</v>
      </c>
      <c r="AN92" s="8">
        <v>5.6780279999999998E-7</v>
      </c>
      <c r="AP92" s="8">
        <v>29991.040000000001</v>
      </c>
      <c r="AR92" s="5">
        <v>1.51</v>
      </c>
      <c r="AT92" s="8">
        <v>3.4049999999999998</v>
      </c>
      <c r="AV92" s="8">
        <v>3.405E-6</v>
      </c>
      <c r="AX92" s="8">
        <v>1.111701E-2</v>
      </c>
      <c r="AZ92" s="3">
        <v>3.28</v>
      </c>
      <c r="BB92" s="3">
        <v>3.2799999999999999E-6</v>
      </c>
      <c r="BD92" s="8">
        <v>1.1947370000000001E-2</v>
      </c>
      <c r="BJ92" s="8">
        <f t="shared" si="16"/>
        <v>29997.1404</v>
      </c>
      <c r="BK92" s="8">
        <f t="shared" si="17"/>
        <v>0.4595999999983178</v>
      </c>
      <c r="BL92" s="13">
        <f t="shared" si="18"/>
        <v>1.5321460441553216E-5</v>
      </c>
      <c r="BN92" s="1"/>
      <c r="BP92">
        <v>86</v>
      </c>
      <c r="BQ92">
        <v>-12</v>
      </c>
      <c r="BS92" s="8">
        <v>-0.34239740000000002</v>
      </c>
      <c r="BU92" s="2">
        <v>9.9999999999999995E-7</v>
      </c>
      <c r="BW92" s="8">
        <v>1.7828549999999999E-2</v>
      </c>
      <c r="BY92" s="8">
        <v>1.7828900000000002E-2</v>
      </c>
      <c r="CA92" s="8">
        <v>1.7828199999999999E-2</v>
      </c>
      <c r="CC92" s="8">
        <v>2.4294859999999999E-7</v>
      </c>
      <c r="CE92" s="8">
        <v>17828.55</v>
      </c>
      <c r="CG92" s="5">
        <v>1.52</v>
      </c>
      <c r="CI92" s="8">
        <v>23.706499999999998</v>
      </c>
      <c r="CK92" s="8">
        <v>2.3706500000000001E-5</v>
      </c>
      <c r="CM92" s="8">
        <v>0.16383719999999999</v>
      </c>
      <c r="CO92" s="12">
        <v>26.747</v>
      </c>
      <c r="CQ92" s="3">
        <v>2.6747E-5</v>
      </c>
      <c r="CS92" s="8">
        <v>0.1176729</v>
      </c>
    </row>
    <row r="93" spans="13:97" x14ac:dyDescent="0.25">
      <c r="AA93">
        <v>87</v>
      </c>
      <c r="AB93" s="6">
        <v>-14</v>
      </c>
      <c r="AD93" s="8">
        <v>-0.39946359999999997</v>
      </c>
      <c r="AF93" s="9">
        <v>9.9999999999999995E-7</v>
      </c>
      <c r="AH93" s="8">
        <v>2.998398E-2</v>
      </c>
      <c r="AJ93" s="7">
        <v>2.99846E-2</v>
      </c>
      <c r="AL93" s="7">
        <v>2.9983200000000002E-2</v>
      </c>
      <c r="AN93" s="8">
        <v>4.5782089999999999E-7</v>
      </c>
      <c r="AP93" s="8">
        <v>29983.98</v>
      </c>
      <c r="AR93" s="5">
        <v>1.48</v>
      </c>
      <c r="AT93" s="8">
        <v>3.55</v>
      </c>
      <c r="AV93" s="8">
        <v>3.5499999999999999E-6</v>
      </c>
      <c r="AX93" s="8">
        <v>1.152312E-2</v>
      </c>
      <c r="AZ93" s="3">
        <v>3.53</v>
      </c>
      <c r="BB93" s="3">
        <v>3.5300000000000001E-6</v>
      </c>
      <c r="BD93" s="8">
        <v>1.208276E-2</v>
      </c>
      <c r="BJ93" s="8">
        <f t="shared" si="16"/>
        <v>29990.208479999998</v>
      </c>
      <c r="BK93" s="8">
        <f t="shared" si="17"/>
        <v>0.83152000000336557</v>
      </c>
      <c r="BL93" s="13">
        <f t="shared" si="18"/>
        <v>2.7726382781163169E-5</v>
      </c>
      <c r="BN93" s="1"/>
      <c r="BP93">
        <v>87</v>
      </c>
      <c r="BQ93">
        <v>-14</v>
      </c>
      <c r="BS93" s="8">
        <v>-0.39946359999999997</v>
      </c>
      <c r="BU93" s="2">
        <v>9.9999999999999995E-7</v>
      </c>
      <c r="BW93" s="8">
        <v>1.7787219999999999E-2</v>
      </c>
      <c r="BY93" s="8">
        <v>1.778772E-2</v>
      </c>
      <c r="CA93" s="8">
        <v>1.7786860000000002E-2</v>
      </c>
      <c r="CC93" s="8">
        <v>2.8617480000000002E-7</v>
      </c>
      <c r="CE93" s="8">
        <v>17787.22</v>
      </c>
      <c r="CG93" s="5">
        <v>1.28</v>
      </c>
      <c r="CI93" s="8">
        <v>17.334</v>
      </c>
      <c r="CK93" s="8">
        <v>1.7334E-5</v>
      </c>
      <c r="CM93" s="8">
        <v>0.1349668</v>
      </c>
      <c r="CO93" s="12">
        <v>20.666</v>
      </c>
      <c r="CQ93" s="3">
        <v>2.0665999999999998E-5</v>
      </c>
      <c r="CS93" s="8">
        <v>7.9727870000000006E-2</v>
      </c>
    </row>
    <row r="94" spans="13:97" x14ac:dyDescent="0.25">
      <c r="AA94">
        <v>88</v>
      </c>
      <c r="AB94" s="6">
        <v>-16</v>
      </c>
      <c r="AD94" s="8">
        <v>-0.45652979999999999</v>
      </c>
      <c r="AF94" s="9">
        <v>9.9999999999999995E-7</v>
      </c>
      <c r="AH94" s="8">
        <v>2.9976840000000001E-2</v>
      </c>
      <c r="AJ94" s="7">
        <v>2.99776E-2</v>
      </c>
      <c r="AL94" s="7">
        <v>2.9976099999999999E-2</v>
      </c>
      <c r="AN94" s="8">
        <v>5.4258640000000001E-7</v>
      </c>
      <c r="AP94" s="8">
        <v>29976.84</v>
      </c>
      <c r="AR94" s="5">
        <v>1.46</v>
      </c>
      <c r="AT94" s="8">
        <v>3.48</v>
      </c>
      <c r="AV94" s="8">
        <v>3.4800000000000001E-6</v>
      </c>
      <c r="AX94" s="8">
        <v>1.201382E-2</v>
      </c>
      <c r="AZ94" s="3">
        <v>3.57</v>
      </c>
      <c r="BB94" s="3">
        <v>3.5700000000000001E-6</v>
      </c>
      <c r="BD94" s="8">
        <v>1.1473540000000001E-2</v>
      </c>
      <c r="BJ94" s="8">
        <f t="shared" si="16"/>
        <v>29983.276559999998</v>
      </c>
      <c r="BK94" s="8">
        <f t="shared" si="17"/>
        <v>0.70344000000113738</v>
      </c>
      <c r="BL94" s="13">
        <f t="shared" si="18"/>
        <v>2.3461078331231503E-5</v>
      </c>
      <c r="BN94" s="1"/>
      <c r="BP94">
        <v>88</v>
      </c>
      <c r="BQ94">
        <v>-16</v>
      </c>
      <c r="BS94" s="8">
        <v>-0.45652979999999999</v>
      </c>
      <c r="BU94" s="2">
        <v>9.9999999999999995E-7</v>
      </c>
      <c r="BW94" s="8">
        <v>1.7759219999999999E-2</v>
      </c>
      <c r="BY94" s="8">
        <v>1.7761470000000001E-2</v>
      </c>
      <c r="CA94" s="8">
        <v>1.7757800000000001E-2</v>
      </c>
      <c r="CC94" s="8">
        <v>1.543624E-6</v>
      </c>
      <c r="CE94" s="8">
        <v>17759.22</v>
      </c>
      <c r="CG94" s="5">
        <v>1.1200000000000001</v>
      </c>
      <c r="CI94" s="8">
        <v>11.997999999999999</v>
      </c>
      <c r="CK94" s="8">
        <v>1.1997999999999999E-5</v>
      </c>
      <c r="CM94" s="8">
        <v>9.8686620000000003E-2</v>
      </c>
      <c r="CO94" s="12">
        <v>14.002000000000001</v>
      </c>
      <c r="CQ94" s="3">
        <v>1.4002000000000001E-5</v>
      </c>
      <c r="CS94" s="8">
        <v>5.6906180000000001E-2</v>
      </c>
    </row>
    <row r="95" spans="13:97" x14ac:dyDescent="0.25">
      <c r="AA95">
        <v>89</v>
      </c>
      <c r="AB95" s="6">
        <v>-18</v>
      </c>
      <c r="AD95" s="8">
        <v>-0.51359600000000005</v>
      </c>
      <c r="AF95" s="9">
        <v>9.9999999999999995E-7</v>
      </c>
      <c r="AH95" s="8">
        <v>2.997006E-2</v>
      </c>
      <c r="AJ95" s="7">
        <v>2.9970900000000002E-2</v>
      </c>
      <c r="AL95" s="7">
        <v>2.9969300000000001E-2</v>
      </c>
      <c r="AN95" s="8">
        <v>5.8172159999999998E-7</v>
      </c>
      <c r="AP95" s="8">
        <v>29970.06</v>
      </c>
      <c r="AR95" s="5">
        <v>1.43</v>
      </c>
      <c r="AT95" s="8">
        <v>3.42</v>
      </c>
      <c r="AV95" s="8">
        <v>3.4199999999999999E-6</v>
      </c>
      <c r="AX95" s="8">
        <v>1.177693E-2</v>
      </c>
      <c r="AZ95" s="3">
        <v>3.39</v>
      </c>
      <c r="BB95" s="3">
        <v>3.3900000000000002E-6</v>
      </c>
      <c r="BD95" s="8">
        <v>1.167661E-2</v>
      </c>
      <c r="BJ95" s="8">
        <f t="shared" si="16"/>
        <v>29976.344639999999</v>
      </c>
      <c r="BK95" s="8">
        <f t="shared" si="17"/>
        <v>0.49536000000080094</v>
      </c>
      <c r="BL95" s="13">
        <f t="shared" si="18"/>
        <v>1.652503018462764E-5</v>
      </c>
      <c r="BN95" s="1"/>
      <c r="BP95">
        <v>89</v>
      </c>
      <c r="BQ95">
        <v>-18</v>
      </c>
      <c r="BS95" s="8">
        <v>-0.51359600000000005</v>
      </c>
      <c r="BU95" s="2">
        <v>9.9999999999999995E-7</v>
      </c>
      <c r="BW95" s="8">
        <v>1.7739230000000002E-2</v>
      </c>
      <c r="BY95" s="8">
        <v>1.773978E-2</v>
      </c>
      <c r="CA95" s="8">
        <v>1.773866E-2</v>
      </c>
      <c r="CC95" s="8">
        <v>3.7963140000000001E-7</v>
      </c>
      <c r="CE95" s="8">
        <v>17739.23</v>
      </c>
      <c r="CG95" s="5">
        <v>1.01</v>
      </c>
      <c r="CI95" s="8">
        <v>8.8294999999999995</v>
      </c>
      <c r="CK95" s="8">
        <v>8.8295000000000008E-6</v>
      </c>
      <c r="CM95" s="8">
        <v>6.8307489999999998E-2</v>
      </c>
      <c r="CO95" s="12">
        <v>9.9939999999999998</v>
      </c>
      <c r="CQ95" s="3">
        <v>9.9939999999999995E-6</v>
      </c>
      <c r="CS95" s="8">
        <v>4.3644769999999999E-2</v>
      </c>
    </row>
    <row r="96" spans="13:97" x14ac:dyDescent="0.25">
      <c r="AA96">
        <v>90</v>
      </c>
      <c r="AB96" s="6">
        <v>-20</v>
      </c>
      <c r="AD96" s="8">
        <v>-0.57066229999999996</v>
      </c>
      <c r="AF96" s="9">
        <v>9.9999999999999995E-7</v>
      </c>
      <c r="AH96" s="8">
        <v>2.9963159999999999E-2</v>
      </c>
      <c r="AJ96" s="7">
        <v>2.9963500000000001E-2</v>
      </c>
      <c r="AL96" s="7">
        <v>2.9962699999999998E-2</v>
      </c>
      <c r="AN96" s="8">
        <v>3.773592E-7</v>
      </c>
      <c r="AP96" s="8">
        <v>29963.16</v>
      </c>
      <c r="AR96" s="5">
        <v>1.41</v>
      </c>
      <c r="AT96" s="8">
        <v>3.4249999999999998</v>
      </c>
      <c r="AV96" s="8">
        <v>3.4249999999999998E-6</v>
      </c>
      <c r="AX96" s="8">
        <v>1.157388E-2</v>
      </c>
      <c r="AZ96" s="3">
        <v>3.45</v>
      </c>
      <c r="BB96" s="3">
        <v>3.45E-6</v>
      </c>
      <c r="BD96" s="8">
        <v>1.1507389999999999E-2</v>
      </c>
      <c r="BJ96" s="8">
        <f t="shared" si="16"/>
        <v>29969.41272</v>
      </c>
      <c r="BK96" s="8">
        <f t="shared" si="17"/>
        <v>0.64728000000104657</v>
      </c>
      <c r="BL96" s="13">
        <f t="shared" si="18"/>
        <v>2.1598020823714246E-5</v>
      </c>
      <c r="BN96" s="1"/>
      <c r="BP96">
        <v>90</v>
      </c>
      <c r="BQ96">
        <v>-20</v>
      </c>
      <c r="BS96" s="8">
        <v>-0.57066229999999996</v>
      </c>
      <c r="BU96" s="2">
        <v>9.9999999999999995E-7</v>
      </c>
      <c r="BW96" s="8">
        <v>1.7723900000000001E-2</v>
      </c>
      <c r="BY96" s="8">
        <v>1.7724770000000001E-2</v>
      </c>
      <c r="CA96" s="8">
        <v>1.7723200000000001E-2</v>
      </c>
      <c r="CC96" s="8">
        <v>6.0988519999999997E-7</v>
      </c>
      <c r="CE96" s="8">
        <v>17723.900000000001</v>
      </c>
      <c r="CG96" s="5">
        <v>0.92</v>
      </c>
      <c r="CI96" s="8">
        <v>7.2605000000000004</v>
      </c>
      <c r="CK96" s="8">
        <v>7.2605000000000002E-6</v>
      </c>
      <c r="CM96" s="8">
        <v>5.0268460000000001E-2</v>
      </c>
      <c r="CO96" s="12">
        <v>7.665</v>
      </c>
      <c r="CQ96" s="3">
        <v>7.6650000000000003E-6</v>
      </c>
      <c r="CS96" s="8">
        <v>3.9038299999999998E-2</v>
      </c>
    </row>
    <row r="97" spans="27:97" x14ac:dyDescent="0.25">
      <c r="AA97">
        <v>91</v>
      </c>
      <c r="AB97" s="6">
        <v>-22</v>
      </c>
      <c r="AD97" s="8">
        <v>-0.62772850000000002</v>
      </c>
      <c r="AF97" s="9">
        <v>9.9999999999999995E-7</v>
      </c>
      <c r="AH97" s="8">
        <v>2.9956360000000001E-2</v>
      </c>
      <c r="AJ97" s="7">
        <v>2.9956799999999999E-2</v>
      </c>
      <c r="AL97" s="7">
        <v>2.9955900000000001E-2</v>
      </c>
      <c r="AN97" s="8">
        <v>3.2000000000000001E-7</v>
      </c>
      <c r="AP97" s="8">
        <v>29956.36</v>
      </c>
      <c r="AR97" s="5">
        <v>1.39</v>
      </c>
      <c r="AT97" s="8">
        <v>3.55</v>
      </c>
      <c r="AV97" s="8">
        <v>3.5499999999999999E-6</v>
      </c>
      <c r="AX97" s="8">
        <v>1.15908E-2</v>
      </c>
      <c r="AZ97" s="3">
        <v>3.4</v>
      </c>
      <c r="BB97" s="3">
        <v>3.4000000000000001E-6</v>
      </c>
      <c r="BD97" s="8">
        <v>1.2522739999999999E-2</v>
      </c>
      <c r="BJ97" s="8">
        <f t="shared" si="16"/>
        <v>29962.480799999998</v>
      </c>
      <c r="BK97" s="8">
        <f t="shared" si="17"/>
        <v>0.67920000000231084</v>
      </c>
      <c r="BL97" s="13">
        <f t="shared" si="18"/>
        <v>2.2668349945252562E-5</v>
      </c>
      <c r="BN97" s="1"/>
      <c r="BP97">
        <v>91</v>
      </c>
      <c r="BQ97">
        <v>-22</v>
      </c>
      <c r="BS97" s="8">
        <v>-0.62772850000000002</v>
      </c>
      <c r="BU97" s="2">
        <v>9.9999999999999995E-7</v>
      </c>
      <c r="BW97" s="8">
        <v>1.7710190000000001E-2</v>
      </c>
      <c r="BY97" s="8">
        <v>1.771058E-2</v>
      </c>
      <c r="CA97" s="8">
        <v>1.770979E-2</v>
      </c>
      <c r="CC97" s="8">
        <v>2.6301329999999998E-7</v>
      </c>
      <c r="CE97" s="8">
        <v>17710.189999999999</v>
      </c>
      <c r="CG97" s="5">
        <v>0.84</v>
      </c>
      <c r="CI97" s="8">
        <v>6.4814999999999996</v>
      </c>
      <c r="CK97" s="8">
        <v>6.4814999999999997E-6</v>
      </c>
      <c r="CM97" s="8">
        <v>4.1335770000000001E-2</v>
      </c>
      <c r="CO97" s="12">
        <v>6.8559999999999999</v>
      </c>
      <c r="CQ97" s="3">
        <v>6.8560000000000001E-6</v>
      </c>
      <c r="CS97" s="8">
        <v>3.4773470000000001E-2</v>
      </c>
    </row>
    <row r="98" spans="27:97" x14ac:dyDescent="0.25">
      <c r="AA98">
        <v>92</v>
      </c>
      <c r="AB98" s="6">
        <v>-24</v>
      </c>
      <c r="AD98" s="8">
        <v>-0.68479469999999998</v>
      </c>
      <c r="AF98" s="9">
        <v>9.9999999999999995E-7</v>
      </c>
      <c r="AH98" s="8">
        <v>2.994896E-2</v>
      </c>
      <c r="AJ98" s="7">
        <v>2.99496E-2</v>
      </c>
      <c r="AL98" s="7">
        <v>2.9948300000000001E-2</v>
      </c>
      <c r="AN98" s="8">
        <v>5.1613949999999995E-7</v>
      </c>
      <c r="AP98" s="8">
        <v>29948.959999999999</v>
      </c>
      <c r="AR98" s="5">
        <v>1.36</v>
      </c>
      <c r="AT98" s="8">
        <v>3.5150000000000001</v>
      </c>
      <c r="AV98" s="8">
        <v>3.5149999999999998E-6</v>
      </c>
      <c r="AX98" s="8">
        <v>1.201382E-2</v>
      </c>
      <c r="AZ98" s="3">
        <v>3.7</v>
      </c>
      <c r="BB98" s="3">
        <v>3.7000000000000002E-6</v>
      </c>
      <c r="BD98" s="8">
        <v>1.1270469999999999E-2</v>
      </c>
      <c r="BJ98" s="8">
        <f t="shared" si="16"/>
        <v>29955.548879999998</v>
      </c>
      <c r="BK98" s="8">
        <f t="shared" si="17"/>
        <v>0.81112000000211992</v>
      </c>
      <c r="BL98" s="13">
        <f t="shared" si="18"/>
        <v>2.7077454105461877E-5</v>
      </c>
      <c r="BN98" s="1"/>
      <c r="BP98">
        <v>92</v>
      </c>
      <c r="BQ98">
        <v>-24</v>
      </c>
      <c r="BS98" s="8">
        <v>-0.68479469999999998</v>
      </c>
      <c r="BU98" s="2">
        <v>9.9999999999999995E-7</v>
      </c>
      <c r="BW98" s="8">
        <v>1.769797E-2</v>
      </c>
      <c r="BY98" s="8">
        <v>1.769828E-2</v>
      </c>
      <c r="CA98" s="8">
        <v>1.76977E-2</v>
      </c>
      <c r="CC98" s="8">
        <v>2.211425E-7</v>
      </c>
      <c r="CE98" s="8">
        <v>17697.97</v>
      </c>
      <c r="CG98" s="5">
        <v>0.77</v>
      </c>
      <c r="CI98" s="8">
        <v>5.2605000000000004</v>
      </c>
      <c r="CK98" s="8">
        <v>5.2604999999999999E-6</v>
      </c>
      <c r="CM98" s="8">
        <v>3.690073E-2</v>
      </c>
      <c r="CO98" s="12">
        <v>6.1070000000000002</v>
      </c>
      <c r="CQ98" s="3">
        <v>6.1070000000000001E-6</v>
      </c>
      <c r="CS98" s="8">
        <v>2.5133470000000002E-2</v>
      </c>
    </row>
    <row r="99" spans="27:97" x14ac:dyDescent="0.25">
      <c r="AA99">
        <v>93</v>
      </c>
      <c r="AB99" s="6">
        <v>-26</v>
      </c>
      <c r="AD99" s="8">
        <v>-0.74186090000000005</v>
      </c>
      <c r="AF99" s="9">
        <v>9.9999999999999995E-7</v>
      </c>
      <c r="AH99" s="8">
        <v>2.9942300000000002E-2</v>
      </c>
      <c r="AJ99" s="7">
        <v>2.99425E-2</v>
      </c>
      <c r="AL99" s="7">
        <v>2.9941800000000001E-2</v>
      </c>
      <c r="AN99" s="8">
        <v>2.5298220000000002E-7</v>
      </c>
      <c r="AP99" s="8">
        <v>29942.3</v>
      </c>
      <c r="AR99" s="5">
        <v>1.34</v>
      </c>
      <c r="AT99" s="8">
        <v>3.4550000000000001</v>
      </c>
      <c r="AV99" s="8">
        <v>3.455E-6</v>
      </c>
      <c r="AX99" s="8">
        <v>1.1895370000000001E-2</v>
      </c>
      <c r="AZ99" s="3">
        <v>3.33</v>
      </c>
      <c r="BB99" s="3">
        <v>3.3299999999999999E-6</v>
      </c>
      <c r="BD99" s="8">
        <v>1.21166E-2</v>
      </c>
      <c r="BJ99" s="8">
        <f t="shared" si="16"/>
        <v>29948.616959999999</v>
      </c>
      <c r="BK99" s="8">
        <f t="shared" si="17"/>
        <v>0.34303999999974621</v>
      </c>
      <c r="BL99" s="13">
        <f t="shared" si="18"/>
        <v>1.1454285199811319E-5</v>
      </c>
      <c r="BN99" s="1"/>
      <c r="BP99">
        <v>93</v>
      </c>
      <c r="BQ99">
        <v>-26</v>
      </c>
      <c r="BS99" s="8">
        <v>-0.74186090000000005</v>
      </c>
      <c r="BU99" s="2">
        <v>9.9999999999999995E-7</v>
      </c>
      <c r="BW99" s="8">
        <v>1.7689150000000001E-2</v>
      </c>
      <c r="BY99" s="8">
        <v>1.7689670000000001E-2</v>
      </c>
      <c r="CA99" s="8">
        <v>1.7688659999999998E-2</v>
      </c>
      <c r="CC99" s="8">
        <v>4.1379219999999999E-7</v>
      </c>
      <c r="CE99" s="8">
        <v>17689.150000000001</v>
      </c>
      <c r="CG99" s="5">
        <v>0.72</v>
      </c>
      <c r="CI99" s="8">
        <v>4.3339999999999996</v>
      </c>
      <c r="CK99" s="8">
        <v>4.3340000000000003E-6</v>
      </c>
      <c r="CM99" s="8">
        <v>2.994929E-2</v>
      </c>
      <c r="CO99" s="12">
        <v>4.4139999999999997</v>
      </c>
      <c r="CQ99" s="3">
        <v>4.4139999999999996E-6</v>
      </c>
      <c r="CS99" s="8">
        <v>2.4222420000000001E-2</v>
      </c>
    </row>
    <row r="100" spans="27:97" x14ac:dyDescent="0.25">
      <c r="AA100">
        <v>94</v>
      </c>
      <c r="AB100" s="6">
        <v>-28</v>
      </c>
      <c r="AD100" s="8">
        <v>-0.79892719999999995</v>
      </c>
      <c r="AF100" s="9">
        <v>9.9999999999999995E-7</v>
      </c>
      <c r="AH100" s="8">
        <v>2.9935139999999999E-2</v>
      </c>
      <c r="AJ100" s="7">
        <v>2.9935300000000001E-2</v>
      </c>
      <c r="AL100" s="7">
        <v>2.99349E-2</v>
      </c>
      <c r="AN100" s="8">
        <v>1.624808E-7</v>
      </c>
      <c r="AP100" s="8">
        <v>29935.14</v>
      </c>
      <c r="AR100" s="5">
        <v>1.32</v>
      </c>
      <c r="AT100" s="8">
        <v>3.45</v>
      </c>
      <c r="AV100" s="8">
        <v>3.45E-6</v>
      </c>
      <c r="AX100" s="8">
        <v>1.1692320000000001E-2</v>
      </c>
      <c r="AZ100" s="3">
        <v>3.58</v>
      </c>
      <c r="BB100" s="3">
        <v>3.58E-6</v>
      </c>
      <c r="BD100" s="8">
        <v>1.1236619999999999E-2</v>
      </c>
      <c r="BJ100" s="8">
        <f t="shared" si="16"/>
        <v>29941.68504</v>
      </c>
      <c r="BK100" s="8">
        <f t="shared" si="17"/>
        <v>0.61495999999897322</v>
      </c>
      <c r="BL100" s="13">
        <f t="shared" si="18"/>
        <v>2.0538590235567225E-5</v>
      </c>
      <c r="BN100" s="1"/>
      <c r="BP100">
        <v>94</v>
      </c>
      <c r="BQ100">
        <v>-28</v>
      </c>
      <c r="BS100" s="8">
        <v>-0.79892719999999995</v>
      </c>
      <c r="BU100" s="2">
        <v>9.9999999999999995E-7</v>
      </c>
      <c r="BW100" s="8">
        <v>1.7680640000000001E-2</v>
      </c>
      <c r="BY100" s="8">
        <v>1.7681599999999999E-2</v>
      </c>
      <c r="CA100" s="8">
        <v>1.7680089999999999E-2</v>
      </c>
      <c r="CC100" s="8">
        <v>5.4722569999999998E-7</v>
      </c>
      <c r="CE100" s="8">
        <v>17680.64</v>
      </c>
      <c r="CG100" s="5">
        <v>0.67</v>
      </c>
      <c r="CI100" s="8">
        <v>3.7635000000000001</v>
      </c>
      <c r="CK100" s="8">
        <v>3.7635000000000001E-6</v>
      </c>
      <c r="CM100" s="8">
        <v>2.4674499999999999E-2</v>
      </c>
      <c r="CO100" s="12">
        <v>4.2539999999999996</v>
      </c>
      <c r="CQ100" s="3">
        <v>4.2540000000000003E-6</v>
      </c>
      <c r="CS100" s="8">
        <v>1.8636570000000002E-2</v>
      </c>
    </row>
    <row r="101" spans="27:97" x14ac:dyDescent="0.25">
      <c r="AA101">
        <v>95</v>
      </c>
      <c r="AB101" s="6">
        <v>-30</v>
      </c>
      <c r="AD101" s="8">
        <v>-0.85599340000000002</v>
      </c>
      <c r="AF101" s="9">
        <v>9.9999999999999995E-7</v>
      </c>
      <c r="AH101" s="8">
        <v>2.99285E-2</v>
      </c>
      <c r="AJ101" s="7">
        <v>2.9930100000000001E-2</v>
      </c>
      <c r="AL101" s="7">
        <v>2.99273E-2</v>
      </c>
      <c r="AN101" s="8">
        <v>9.9398189999999991E-7</v>
      </c>
      <c r="AP101" s="8">
        <v>29928.5</v>
      </c>
      <c r="AR101" s="5">
        <v>1.29</v>
      </c>
      <c r="AT101" s="8">
        <v>3.16</v>
      </c>
      <c r="AV101" s="8">
        <v>3.1599999999999998E-6</v>
      </c>
      <c r="AX101" s="8">
        <v>1.1675400000000001E-2</v>
      </c>
      <c r="AZ101" s="3">
        <v>3.32</v>
      </c>
      <c r="BB101" s="3">
        <v>3.32E-6</v>
      </c>
      <c r="BD101" s="8">
        <v>1.0153580000000001E-2</v>
      </c>
      <c r="BJ101" s="8">
        <f t="shared" si="16"/>
        <v>29934.753119999998</v>
      </c>
      <c r="BK101" s="8">
        <f t="shared" si="17"/>
        <v>0.3868800000018382</v>
      </c>
      <c r="BL101" s="13">
        <f t="shared" si="18"/>
        <v>1.2924108592141889E-5</v>
      </c>
      <c r="BN101" s="1"/>
      <c r="BP101">
        <v>95</v>
      </c>
      <c r="BQ101">
        <v>-30</v>
      </c>
      <c r="BS101" s="8">
        <v>-0.85599340000000002</v>
      </c>
      <c r="BU101" s="2">
        <v>9.9999999999999995E-7</v>
      </c>
      <c r="BW101" s="8">
        <v>1.767409E-2</v>
      </c>
      <c r="BY101" s="8">
        <v>1.767461E-2</v>
      </c>
      <c r="CA101" s="8">
        <v>1.7673270000000001E-2</v>
      </c>
      <c r="CC101" s="8">
        <v>5.5159410000000003E-7</v>
      </c>
      <c r="CE101" s="8">
        <v>17674.09</v>
      </c>
      <c r="CG101" s="5">
        <v>0.64</v>
      </c>
      <c r="CI101" s="8">
        <v>3.5670000000000002</v>
      </c>
      <c r="CK101" s="8">
        <v>3.5669999999999999E-6</v>
      </c>
      <c r="CM101" s="8">
        <v>2.1426509999999999E-2</v>
      </c>
      <c r="CO101" s="12">
        <v>3.2730000000000001</v>
      </c>
      <c r="CQ101" s="3">
        <v>3.2729999999999998E-6</v>
      </c>
      <c r="CS101" s="8">
        <v>2.1984670000000001E-2</v>
      </c>
    </row>
    <row r="102" spans="27:97" x14ac:dyDescent="0.25">
      <c r="AA102">
        <v>96</v>
      </c>
      <c r="AB102" s="6">
        <v>-32</v>
      </c>
      <c r="AD102" s="8">
        <v>-0.91305959999999997</v>
      </c>
      <c r="AF102" s="9">
        <v>9.9999999999999995E-7</v>
      </c>
      <c r="AH102" s="8">
        <v>2.9922500000000001E-2</v>
      </c>
      <c r="AJ102" s="7">
        <v>2.9925899999999998E-2</v>
      </c>
      <c r="AL102" s="7">
        <v>2.99197E-2</v>
      </c>
      <c r="AN102" s="8">
        <v>2.0366640000000002E-6</v>
      </c>
      <c r="AP102" s="8">
        <v>29922.5</v>
      </c>
      <c r="AR102" s="5">
        <v>1.27</v>
      </c>
      <c r="AT102" s="8">
        <v>3.47</v>
      </c>
      <c r="AV102" s="8">
        <v>3.4699999999999998E-6</v>
      </c>
      <c r="AX102" s="8">
        <v>1.069399E-2</v>
      </c>
      <c r="AZ102" s="3">
        <v>3</v>
      </c>
      <c r="BB102" s="3">
        <v>3.0000000000000001E-6</v>
      </c>
      <c r="BD102" s="8">
        <v>1.3335029999999999E-2</v>
      </c>
      <c r="BJ102" s="8">
        <f t="shared" si="16"/>
        <v>29927.821199999998</v>
      </c>
      <c r="BK102" s="8">
        <f t="shared" si="17"/>
        <v>0.67880000000150176</v>
      </c>
      <c r="BL102" s="13">
        <f t="shared" si="18"/>
        <v>2.2681236815244733E-5</v>
      </c>
      <c r="BN102" s="1"/>
      <c r="BP102">
        <v>96</v>
      </c>
      <c r="BQ102">
        <v>-32</v>
      </c>
      <c r="BS102" s="8">
        <v>-0.91305959999999997</v>
      </c>
      <c r="BU102" s="2">
        <v>9.9999999999999995E-7</v>
      </c>
      <c r="BW102" s="8">
        <v>1.7666370000000001E-2</v>
      </c>
      <c r="BY102" s="8">
        <v>1.766674E-2</v>
      </c>
      <c r="CA102" s="8">
        <v>1.766558E-2</v>
      </c>
      <c r="CC102" s="8">
        <v>4.147288E-7</v>
      </c>
      <c r="CE102" s="8">
        <v>17666.37</v>
      </c>
      <c r="CG102" s="5">
        <v>0.59</v>
      </c>
      <c r="CI102" s="8">
        <v>3.4115000000000002</v>
      </c>
      <c r="CK102" s="8">
        <v>3.4114999999999999E-6</v>
      </c>
      <c r="CM102" s="8">
        <v>2.0307789999999999E-2</v>
      </c>
      <c r="CO102" s="12">
        <v>3.8610000000000002</v>
      </c>
      <c r="CQ102" s="3">
        <v>3.861E-6</v>
      </c>
      <c r="CS102" s="8">
        <v>1.6865729999999999E-2</v>
      </c>
    </row>
    <row r="103" spans="27:97" x14ac:dyDescent="0.25">
      <c r="AA103">
        <v>97</v>
      </c>
      <c r="AB103" s="6">
        <v>-34</v>
      </c>
      <c r="AD103" s="8">
        <v>-0.97012580000000004</v>
      </c>
      <c r="AF103" s="9">
        <v>9.9999999999999995E-7</v>
      </c>
      <c r="AH103" s="8">
        <v>2.9914619999999999E-2</v>
      </c>
      <c r="AJ103" s="7">
        <v>2.9915899999999999E-2</v>
      </c>
      <c r="AL103" s="7">
        <v>2.9913599999999999E-2</v>
      </c>
      <c r="AN103" s="8">
        <v>7.3593480000000005E-7</v>
      </c>
      <c r="AP103" s="8">
        <v>29914.62</v>
      </c>
      <c r="AR103" s="5">
        <v>1.25</v>
      </c>
      <c r="AT103" s="8">
        <v>3.6349999999999998</v>
      </c>
      <c r="AV103" s="8">
        <v>3.6349999999999999E-6</v>
      </c>
      <c r="AX103" s="8">
        <v>1.1743089999999999E-2</v>
      </c>
      <c r="AZ103" s="3">
        <v>3.94</v>
      </c>
      <c r="BB103" s="3">
        <v>3.9400000000000004E-6</v>
      </c>
      <c r="BD103" s="8">
        <v>1.1270469999999999E-2</v>
      </c>
      <c r="BJ103" s="8">
        <f t="shared" si="16"/>
        <v>29920.889279999999</v>
      </c>
      <c r="BK103" s="8">
        <f t="shared" si="17"/>
        <v>1.6107200000005832</v>
      </c>
      <c r="BL103" s="13">
        <f t="shared" si="18"/>
        <v>5.3832624589712167E-5</v>
      </c>
      <c r="BN103" s="1"/>
      <c r="BP103">
        <v>97</v>
      </c>
      <c r="BQ103">
        <v>-34</v>
      </c>
      <c r="BS103" s="8">
        <v>-0.97012580000000004</v>
      </c>
      <c r="BU103" s="2">
        <v>9.9999999999999995E-7</v>
      </c>
      <c r="BW103" s="8">
        <v>1.7660450000000001E-2</v>
      </c>
      <c r="BY103" s="8">
        <v>1.766117E-2</v>
      </c>
      <c r="CA103" s="8">
        <v>1.7659089999999999E-2</v>
      </c>
      <c r="CC103" s="8">
        <v>7.0952379999999998E-7</v>
      </c>
      <c r="CE103" s="8">
        <v>17660.45</v>
      </c>
      <c r="CG103" s="5">
        <v>0.56000000000000005</v>
      </c>
      <c r="CI103" s="8">
        <v>3.0790000000000002</v>
      </c>
      <c r="CK103" s="8">
        <v>3.0790000000000001E-6</v>
      </c>
      <c r="CM103" s="8">
        <v>1.9422490000000001E-2</v>
      </c>
      <c r="CO103" s="12">
        <v>2.9620000000000002</v>
      </c>
      <c r="CQ103" s="3">
        <v>2.9620000000000002E-6</v>
      </c>
      <c r="CS103" s="8">
        <v>1.819813E-2</v>
      </c>
    </row>
    <row r="104" spans="27:97" x14ac:dyDescent="0.25">
      <c r="AA104">
        <v>98</v>
      </c>
      <c r="AB104" s="6">
        <v>-36</v>
      </c>
      <c r="AD104" s="8">
        <v>-1.0271920000000001</v>
      </c>
      <c r="AF104" s="9">
        <v>9.9999999999999995E-7</v>
      </c>
      <c r="AH104" s="8">
        <v>2.9907960000000001E-2</v>
      </c>
      <c r="AJ104" s="7">
        <v>2.99092E-2</v>
      </c>
      <c r="AL104" s="7">
        <v>2.99069E-2</v>
      </c>
      <c r="AN104" s="8">
        <v>8.3090309999999998E-7</v>
      </c>
      <c r="AP104" s="8">
        <v>29907.96</v>
      </c>
      <c r="AR104" s="5">
        <v>1.22</v>
      </c>
      <c r="AT104" s="8">
        <v>3.5150000000000001</v>
      </c>
      <c r="AV104" s="8">
        <v>3.5149999999999998E-6</v>
      </c>
      <c r="AX104" s="8">
        <v>1.230148E-2</v>
      </c>
      <c r="AZ104" s="3">
        <v>3.33</v>
      </c>
      <c r="BB104" s="3">
        <v>3.3299999999999999E-6</v>
      </c>
      <c r="BD104" s="8">
        <v>1.2522739999999999E-2</v>
      </c>
      <c r="BJ104" s="8">
        <f t="shared" si="16"/>
        <v>29913.95736</v>
      </c>
      <c r="BK104" s="8">
        <f t="shared" si="17"/>
        <v>0.66263999999864609</v>
      </c>
      <c r="BL104" s="13">
        <f t="shared" si="18"/>
        <v>2.2151532544627725E-5</v>
      </c>
      <c r="BN104" s="1"/>
      <c r="BP104">
        <v>98</v>
      </c>
      <c r="BQ104">
        <v>-36</v>
      </c>
      <c r="BS104" s="8">
        <v>-1.0271920000000001</v>
      </c>
      <c r="BU104" s="2">
        <v>9.9999999999999995E-7</v>
      </c>
      <c r="BW104" s="8">
        <v>1.7654050000000001E-2</v>
      </c>
      <c r="BY104" s="8">
        <v>1.7654409999999999E-2</v>
      </c>
      <c r="CA104" s="8">
        <v>1.76533E-2</v>
      </c>
      <c r="CC104" s="8">
        <v>4.3130499999999998E-7</v>
      </c>
      <c r="CE104" s="8">
        <v>17654.05</v>
      </c>
      <c r="CG104" s="5">
        <v>0.52</v>
      </c>
      <c r="CI104" s="8">
        <v>2.5289999999999999</v>
      </c>
      <c r="CK104" s="8">
        <v>2.5289999999999998E-6</v>
      </c>
      <c r="CM104" s="8">
        <v>1.752948E-2</v>
      </c>
      <c r="CO104" s="12">
        <v>3.1960000000000002</v>
      </c>
      <c r="CQ104" s="3">
        <v>3.196E-6</v>
      </c>
      <c r="CS104" s="8">
        <v>1.060229E-2</v>
      </c>
    </row>
    <row r="105" spans="27:97" x14ac:dyDescent="0.25">
      <c r="AA105">
        <v>99</v>
      </c>
      <c r="AB105" s="6">
        <v>-38</v>
      </c>
      <c r="AD105" s="8">
        <v>-1.0842579999999999</v>
      </c>
      <c r="AF105" s="9">
        <v>9.9999999999999995E-7</v>
      </c>
      <c r="AH105" s="8">
        <v>2.990056E-2</v>
      </c>
      <c r="AJ105" s="7">
        <v>2.9901299999999999E-2</v>
      </c>
      <c r="AL105" s="7">
        <v>2.98999E-2</v>
      </c>
      <c r="AN105" s="8">
        <v>4.543127E-7</v>
      </c>
      <c r="AP105" s="8">
        <v>29900.560000000001</v>
      </c>
      <c r="AR105" s="5">
        <v>1.2</v>
      </c>
      <c r="AT105" s="8">
        <v>3.7450000000000001</v>
      </c>
      <c r="AV105" s="8">
        <v>3.7450000000000001E-6</v>
      </c>
      <c r="AX105" s="8">
        <v>1.1895370000000001E-2</v>
      </c>
      <c r="AZ105" s="3">
        <v>3.7</v>
      </c>
      <c r="BB105" s="3">
        <v>3.7000000000000002E-6</v>
      </c>
      <c r="BD105" s="8">
        <v>1.282735E-2</v>
      </c>
      <c r="BJ105" s="8">
        <f t="shared" si="16"/>
        <v>29907.025439999998</v>
      </c>
      <c r="BK105" s="8">
        <f t="shared" si="17"/>
        <v>0.93456000000151107</v>
      </c>
      <c r="BL105" s="13">
        <f t="shared" si="18"/>
        <v>3.1248844920282756E-5</v>
      </c>
      <c r="BN105" s="1"/>
      <c r="BP105">
        <v>99</v>
      </c>
      <c r="BQ105">
        <v>-38</v>
      </c>
      <c r="BS105" s="8">
        <v>-1.0842579999999999</v>
      </c>
      <c r="BU105" s="2">
        <v>9.9999999999999995E-7</v>
      </c>
      <c r="BW105" s="8">
        <v>1.7650329999999999E-2</v>
      </c>
      <c r="BY105" s="8">
        <v>1.7650699999999998E-2</v>
      </c>
      <c r="CA105" s="8">
        <v>1.7649829999999998E-2</v>
      </c>
      <c r="CC105" s="8">
        <v>3.3015150000000002E-7</v>
      </c>
      <c r="CE105" s="8">
        <v>17650.330000000002</v>
      </c>
      <c r="CG105" s="5">
        <v>0.5</v>
      </c>
      <c r="CI105" s="8">
        <v>2.2685</v>
      </c>
      <c r="CK105" s="8">
        <v>2.2685E-6</v>
      </c>
      <c r="CM105" s="8">
        <v>1.43982E-2</v>
      </c>
      <c r="CO105" s="12">
        <v>1.8620000000000001</v>
      </c>
      <c r="CQ105" s="3">
        <v>1.8619999999999999E-6</v>
      </c>
      <c r="CS105" s="8">
        <v>1.523154E-2</v>
      </c>
    </row>
    <row r="106" spans="27:97" x14ac:dyDescent="0.25">
      <c r="AA106">
        <v>100</v>
      </c>
      <c r="AB106" s="6">
        <v>-40</v>
      </c>
      <c r="AD106" s="8">
        <v>-1.1413249999999999</v>
      </c>
      <c r="AF106" s="9">
        <v>9.9999999999999995E-7</v>
      </c>
      <c r="AH106" s="8">
        <v>2.989298E-2</v>
      </c>
      <c r="AJ106" s="7">
        <v>2.9893800000000002E-2</v>
      </c>
      <c r="AL106" s="7">
        <v>2.9892499999999999E-2</v>
      </c>
      <c r="AN106" s="8">
        <v>4.621688E-7</v>
      </c>
      <c r="AP106" s="8">
        <v>29892.98</v>
      </c>
      <c r="AR106" s="5">
        <v>1.17</v>
      </c>
      <c r="AT106" s="8">
        <v>3.3833329999999999</v>
      </c>
      <c r="AV106" s="8">
        <v>3.3833330000000001E-6</v>
      </c>
      <c r="AX106" s="8">
        <v>2.1275180000000001E-2</v>
      </c>
      <c r="AZ106" s="3">
        <v>3.79</v>
      </c>
      <c r="BB106" s="3">
        <v>3.7900000000000001E-6</v>
      </c>
      <c r="BD106" s="8">
        <v>1.076279E-2</v>
      </c>
      <c r="BJ106" s="8">
        <f t="shared" si="16"/>
        <v>29900.093519999999</v>
      </c>
      <c r="BK106" s="8">
        <f t="shared" si="17"/>
        <v>0.46648000000277534</v>
      </c>
      <c r="BL106" s="13">
        <f t="shared" si="18"/>
        <v>1.5601288995659816E-5</v>
      </c>
      <c r="BN106" s="1"/>
      <c r="BP106">
        <v>100</v>
      </c>
      <c r="BQ106">
        <v>-40</v>
      </c>
      <c r="BS106" s="8">
        <v>-1.1413249999999999</v>
      </c>
      <c r="BU106" s="2">
        <v>9.9999999999999995E-7</v>
      </c>
      <c r="BW106" s="8">
        <v>1.7644980000000001E-2</v>
      </c>
      <c r="BY106" s="8">
        <v>1.7645439999999998E-2</v>
      </c>
      <c r="CA106" s="8">
        <v>1.764454E-2</v>
      </c>
      <c r="CC106" s="8">
        <v>3.1093409999999999E-7</v>
      </c>
      <c r="CE106" s="8">
        <v>17644.98</v>
      </c>
      <c r="CG106" s="5">
        <v>0.47</v>
      </c>
      <c r="CI106" s="8">
        <v>2.581</v>
      </c>
      <c r="CK106" s="8">
        <v>2.5809999999999999E-6</v>
      </c>
      <c r="CM106" s="8">
        <v>2.3839490000000001E-2</v>
      </c>
      <c r="CO106" s="12">
        <v>2.6749999999999998</v>
      </c>
      <c r="CQ106" s="3">
        <v>2.6749999999999998E-6</v>
      </c>
      <c r="CS106" s="8">
        <v>1.4428679999999999E-2</v>
      </c>
    </row>
    <row r="107" spans="27:97" x14ac:dyDescent="0.25">
      <c r="AA107">
        <v>101</v>
      </c>
      <c r="AB107" s="6">
        <v>-41</v>
      </c>
      <c r="AD107" s="8">
        <v>-1.1698580000000001</v>
      </c>
      <c r="AF107" s="9">
        <v>9.9999999999999995E-7</v>
      </c>
      <c r="AH107" s="8">
        <v>2.9889800000000001E-2</v>
      </c>
      <c r="AJ107" s="7">
        <v>2.9890199999999999E-2</v>
      </c>
      <c r="AL107" s="7">
        <v>2.9889499999999999E-2</v>
      </c>
      <c r="AN107" s="8">
        <v>2.8982749999999998E-7</v>
      </c>
      <c r="AP107" s="8">
        <v>29889.8</v>
      </c>
      <c r="AR107" s="5">
        <v>1.1599999999999999</v>
      </c>
      <c r="AT107" s="8">
        <v>3.1960950000000001</v>
      </c>
      <c r="AV107" s="8">
        <v>3.1960949999999998E-6</v>
      </c>
      <c r="AX107" s="8">
        <v>2.4456140000000001E-2</v>
      </c>
      <c r="AZ107" s="3">
        <v>3.18</v>
      </c>
      <c r="BB107" s="3">
        <v>3.18E-6</v>
      </c>
      <c r="BD107" s="8">
        <v>1.1906760000000001E-2</v>
      </c>
      <c r="BJ107" s="8">
        <f t="shared" si="16"/>
        <v>29893.161599999999</v>
      </c>
      <c r="BK107" s="8">
        <f t="shared" si="17"/>
        <v>-0.18159999999988941</v>
      </c>
      <c r="BL107" s="13">
        <f t="shared" si="18"/>
        <v>-6.0749679953521348E-6</v>
      </c>
      <c r="BN107" s="1"/>
      <c r="BP107">
        <v>101</v>
      </c>
      <c r="BQ107">
        <v>-41</v>
      </c>
      <c r="BS107" s="8">
        <v>-1.1698580000000001</v>
      </c>
      <c r="BU107" s="2">
        <v>9.9999999999999995E-7</v>
      </c>
      <c r="BW107" s="8">
        <v>1.764245E-2</v>
      </c>
      <c r="BY107" s="8">
        <v>1.7642850000000002E-2</v>
      </c>
      <c r="CA107" s="8">
        <v>1.7641879999999999E-2</v>
      </c>
      <c r="CC107" s="8">
        <v>3.1891059999999999E-7</v>
      </c>
      <c r="CE107" s="8">
        <v>17642.45</v>
      </c>
      <c r="CG107" s="5">
        <v>0.46</v>
      </c>
      <c r="CI107" s="8">
        <v>2.4900519999999999</v>
      </c>
      <c r="CK107" s="8">
        <v>2.490052E-6</v>
      </c>
      <c r="CM107" s="8">
        <v>2.9042760000000001E-2</v>
      </c>
      <c r="CO107" s="12">
        <v>2.5339999999999998</v>
      </c>
      <c r="CQ107" s="3">
        <v>2.5339999999999998E-6</v>
      </c>
      <c r="CS107" s="8">
        <v>9.1736590000000007E-3</v>
      </c>
    </row>
    <row r="108" spans="27:97" x14ac:dyDescent="0.25">
      <c r="AA108">
        <v>102</v>
      </c>
      <c r="AB108" s="6">
        <v>-61</v>
      </c>
      <c r="AD108" s="8">
        <v>-1.7405200000000001</v>
      </c>
      <c r="AF108" s="9">
        <v>9.9999999999999995E-7</v>
      </c>
      <c r="AH108" s="8">
        <v>2.9819439999999999E-2</v>
      </c>
      <c r="AJ108" s="7">
        <v>2.9820800000000001E-2</v>
      </c>
      <c r="AL108" s="7">
        <v>2.9818000000000001E-2</v>
      </c>
      <c r="AN108" s="8">
        <v>1.0091579999999999E-6</v>
      </c>
      <c r="AP108" s="8">
        <v>29819.439999999999</v>
      </c>
      <c r="AR108" s="5">
        <v>0.92</v>
      </c>
      <c r="AT108" s="8">
        <v>3.46</v>
      </c>
      <c r="AV108" s="8">
        <v>3.4599999999999999E-6</v>
      </c>
      <c r="AX108" s="8">
        <v>6.2218059999999999E-3</v>
      </c>
      <c r="AZ108" s="3">
        <v>3.5179999999999998</v>
      </c>
      <c r="BB108" s="3">
        <v>3.518E-6</v>
      </c>
      <c r="BD108" s="8">
        <v>1.1514160000000001E-2</v>
      </c>
      <c r="BJ108" s="8">
        <f t="shared" si="16"/>
        <v>29889.695639999998</v>
      </c>
      <c r="BK108" s="8">
        <f t="shared" si="17"/>
        <v>0.10436000000117929</v>
      </c>
      <c r="BL108" s="13">
        <f t="shared" si="18"/>
        <v>3.4915042715095139E-6</v>
      </c>
      <c r="BN108" s="1"/>
      <c r="BP108">
        <v>102</v>
      </c>
      <c r="BQ108">
        <v>-61</v>
      </c>
      <c r="BS108" s="8">
        <v>-1.7405200000000001</v>
      </c>
      <c r="BU108" s="2">
        <v>9.9999999999999995E-7</v>
      </c>
      <c r="BW108" s="8">
        <v>1.7610219999999999E-2</v>
      </c>
      <c r="BY108" s="8">
        <v>1.7611390000000001E-2</v>
      </c>
      <c r="CA108" s="8">
        <v>1.7608749999999999E-2</v>
      </c>
      <c r="CC108" s="8">
        <v>8.6513810000000002E-7</v>
      </c>
      <c r="CE108" s="8">
        <v>17610.22</v>
      </c>
      <c r="CG108" s="5">
        <v>0.27</v>
      </c>
      <c r="CI108" s="8">
        <v>1.2254499999999999</v>
      </c>
      <c r="CK108" s="8">
        <v>1.2254500000000001E-6</v>
      </c>
      <c r="CM108" s="8">
        <v>4.9468560000000003E-3</v>
      </c>
      <c r="CO108" s="12">
        <v>1.6111</v>
      </c>
      <c r="CQ108" s="3">
        <v>1.6110999999999999E-6</v>
      </c>
      <c r="CS108" s="8">
        <v>4.7818499999999998E-3</v>
      </c>
    </row>
    <row r="109" spans="27:97" x14ac:dyDescent="0.25">
      <c r="AA109">
        <v>103</v>
      </c>
      <c r="AB109" s="6">
        <v>-81</v>
      </c>
      <c r="AD109" s="8">
        <v>-2.3111820000000001</v>
      </c>
      <c r="AF109" s="9">
        <v>9.9999999999999995E-7</v>
      </c>
      <c r="AH109" s="8">
        <v>2.9751400000000001E-2</v>
      </c>
      <c r="AJ109" s="7">
        <v>2.9752299999999999E-2</v>
      </c>
      <c r="AL109" s="7">
        <v>2.97504E-2</v>
      </c>
      <c r="AN109" s="8">
        <v>6.0332409999999998E-7</v>
      </c>
      <c r="AP109" s="8">
        <v>29751.4</v>
      </c>
      <c r="AR109" s="5">
        <v>0.69</v>
      </c>
      <c r="AT109" s="8">
        <v>3.4355000000000002</v>
      </c>
      <c r="AV109" s="8">
        <v>3.4355E-6</v>
      </c>
      <c r="AX109" s="8">
        <v>1.1709249999999999E-2</v>
      </c>
      <c r="AZ109" s="3">
        <v>3.4020000000000001</v>
      </c>
      <c r="BB109" s="3">
        <v>3.4020000000000002E-6</v>
      </c>
      <c r="BD109" s="8">
        <v>1.174092E-2</v>
      </c>
      <c r="BJ109" s="8">
        <f t="shared" si="16"/>
        <v>29820.37644</v>
      </c>
      <c r="BK109" s="8">
        <f t="shared" si="17"/>
        <v>-0.936440000001312</v>
      </c>
      <c r="BL109" s="13">
        <f t="shared" si="18"/>
        <v>-3.1402688758321795E-5</v>
      </c>
      <c r="BP109">
        <v>103</v>
      </c>
      <c r="BQ109">
        <v>-81</v>
      </c>
      <c r="BS109" s="8">
        <v>-2.3111820000000001</v>
      </c>
      <c r="BU109" s="2">
        <v>9.9999999999999995E-7</v>
      </c>
      <c r="BW109" s="8">
        <v>1.759343E-2</v>
      </c>
      <c r="BY109" s="8">
        <v>1.759411E-2</v>
      </c>
      <c r="CA109" s="8">
        <v>1.7592719999999999E-2</v>
      </c>
      <c r="CC109" s="8">
        <v>5.7818339999999995E-7</v>
      </c>
      <c r="CE109" s="8">
        <v>17593.43</v>
      </c>
      <c r="CG109" s="5">
        <v>0.18</v>
      </c>
      <c r="CI109" s="8">
        <v>0.74129999999999996</v>
      </c>
      <c r="CK109" s="8">
        <v>7.413E-7</v>
      </c>
      <c r="CM109" s="8">
        <v>6.9767800000000001E-3</v>
      </c>
      <c r="CO109" s="12">
        <v>0.83979999999999999</v>
      </c>
      <c r="CQ109" s="3">
        <v>8.3979999999999999E-7</v>
      </c>
      <c r="CS109" s="8">
        <v>3.6601250000000002E-3</v>
      </c>
    </row>
    <row r="110" spans="27:97" x14ac:dyDescent="0.25">
      <c r="AA110">
        <v>104</v>
      </c>
      <c r="AB110" s="6">
        <v>-101</v>
      </c>
      <c r="AD110" s="8">
        <v>-2.8818440000000001</v>
      </c>
      <c r="AF110" s="9">
        <v>9.9999999999999995E-7</v>
      </c>
      <c r="AH110" s="8">
        <v>2.968202E-2</v>
      </c>
      <c r="AJ110" s="7">
        <v>2.9683000000000001E-2</v>
      </c>
      <c r="AL110" s="7">
        <v>2.9681699999999998E-2</v>
      </c>
      <c r="AN110" s="8">
        <v>4.9152819999999999E-7</v>
      </c>
      <c r="AP110" s="8">
        <v>29682.02</v>
      </c>
      <c r="AR110" s="5">
        <v>0.46</v>
      </c>
      <c r="AT110" s="8">
        <v>3.4415</v>
      </c>
      <c r="AV110" s="8">
        <v>3.4415E-6</v>
      </c>
      <c r="AX110" s="8">
        <v>1.1626330000000001E-2</v>
      </c>
      <c r="AZ110" s="3">
        <v>3.4689999999999999</v>
      </c>
      <c r="BB110" s="3">
        <v>3.4690000000000002E-6</v>
      </c>
      <c r="BD110" s="8">
        <v>1.1554770000000001E-2</v>
      </c>
      <c r="BJ110" s="8">
        <f t="shared" si="16"/>
        <v>29751.057239999998</v>
      </c>
      <c r="BK110" s="8">
        <f t="shared" si="17"/>
        <v>0.34276000000318163</v>
      </c>
      <c r="BL110" s="13">
        <f t="shared" si="18"/>
        <v>1.1520935112932534E-5</v>
      </c>
      <c r="BP110">
        <v>104</v>
      </c>
      <c r="BQ110">
        <v>-101</v>
      </c>
      <c r="BS110" s="8">
        <v>-2.8818440000000001</v>
      </c>
      <c r="BU110" s="2">
        <v>9.9999999999999995E-7</v>
      </c>
      <c r="BW110" s="8">
        <v>1.758057E-2</v>
      </c>
      <c r="BY110" s="8">
        <v>1.7581340000000001E-2</v>
      </c>
      <c r="CA110" s="8">
        <v>1.7579629999999999E-2</v>
      </c>
      <c r="CC110" s="8">
        <v>5.696455E-7</v>
      </c>
      <c r="CE110" s="8">
        <v>17580.57</v>
      </c>
      <c r="CG110" s="5">
        <v>0.1</v>
      </c>
      <c r="CI110" s="8">
        <v>0.57394999999999996</v>
      </c>
      <c r="CK110" s="8">
        <v>5.7395000000000003E-7</v>
      </c>
      <c r="CM110" s="8">
        <v>4.2203989999999997E-3</v>
      </c>
      <c r="CO110" s="12">
        <v>0.64280000000000004</v>
      </c>
      <c r="CQ110" s="3">
        <v>6.4280000000000001E-7</v>
      </c>
      <c r="CS110" s="8">
        <v>2.876057E-3</v>
      </c>
    </row>
    <row r="111" spans="27:97" x14ac:dyDescent="0.25">
      <c r="AA111">
        <v>105</v>
      </c>
      <c r="AB111" s="6">
        <v>-121</v>
      </c>
      <c r="AD111" s="8">
        <v>-3.4525070000000002</v>
      </c>
      <c r="AF111" s="9">
        <v>9.9999999999999995E-7</v>
      </c>
      <c r="AH111" s="8">
        <v>2.961374E-2</v>
      </c>
      <c r="AJ111" s="7">
        <v>2.9613799999999999E-2</v>
      </c>
      <c r="AL111" s="7">
        <v>2.96136E-2</v>
      </c>
      <c r="AN111" s="8">
        <v>8.0000000000000002E-8</v>
      </c>
      <c r="AP111" s="8">
        <v>29613.74</v>
      </c>
      <c r="AR111" s="5">
        <v>0.23</v>
      </c>
      <c r="AT111" s="8">
        <v>3.3944999999999999</v>
      </c>
      <c r="AV111" s="8">
        <v>3.3944999999999999E-6</v>
      </c>
      <c r="AX111" s="8">
        <v>1.1488770000000001E-2</v>
      </c>
      <c r="AZ111" s="3">
        <v>3.4140000000000001</v>
      </c>
      <c r="BB111" s="3">
        <v>3.4139999999999998E-6</v>
      </c>
      <c r="BD111" s="8">
        <v>1.142277E-2</v>
      </c>
      <c r="BJ111" s="8">
        <f t="shared" si="16"/>
        <v>29681.73804</v>
      </c>
      <c r="BK111" s="8">
        <f t="shared" si="17"/>
        <v>0.28196000000025379</v>
      </c>
      <c r="BL111" s="13">
        <f t="shared" si="18"/>
        <v>9.499443719241644E-6</v>
      </c>
      <c r="BP111">
        <v>105</v>
      </c>
      <c r="BQ111">
        <v>-121</v>
      </c>
      <c r="BS111" s="8">
        <v>-3.4525070000000002</v>
      </c>
      <c r="BU111" s="2">
        <v>9.9999999999999995E-7</v>
      </c>
      <c r="BW111" s="8">
        <v>1.7570470000000001E-2</v>
      </c>
      <c r="BY111" s="8">
        <v>1.7571050000000001E-2</v>
      </c>
      <c r="CA111" s="8">
        <v>1.7570039999999999E-2</v>
      </c>
      <c r="CC111" s="8">
        <v>3.626017E-7</v>
      </c>
      <c r="CE111" s="8">
        <v>17570.47</v>
      </c>
      <c r="CG111" s="5">
        <v>0.05</v>
      </c>
      <c r="CI111" s="8">
        <v>0.45829999999999999</v>
      </c>
      <c r="CK111" s="8">
        <v>4.5830000000000002E-7</v>
      </c>
      <c r="CM111" s="8">
        <v>2.6095760000000002E-3</v>
      </c>
      <c r="CO111" s="12">
        <v>0.50509999999999999</v>
      </c>
      <c r="CQ111" s="3">
        <v>5.0510000000000004E-7</v>
      </c>
      <c r="CS111" s="8">
        <v>2.3430949999999999E-3</v>
      </c>
    </row>
    <row r="112" spans="27:97" x14ac:dyDescent="0.25">
      <c r="AA112">
        <v>106</v>
      </c>
      <c r="AB112" s="6">
        <v>-141</v>
      </c>
      <c r="AD112" s="8">
        <v>-4.0231690000000002</v>
      </c>
      <c r="AF112" s="9">
        <v>9.9999999999999995E-7</v>
      </c>
      <c r="AH112" s="8">
        <v>2.9546240000000001E-2</v>
      </c>
      <c r="AJ112" s="7">
        <v>2.9547E-2</v>
      </c>
      <c r="AL112" s="7">
        <v>2.9545200000000001E-2</v>
      </c>
      <c r="AN112" s="8">
        <v>6.8585709999999999E-7</v>
      </c>
      <c r="AP112" s="8">
        <v>29546.240000000002</v>
      </c>
      <c r="AR112" s="5">
        <v>0</v>
      </c>
      <c r="AT112" s="8"/>
      <c r="AZ112" s="3">
        <v>3.375</v>
      </c>
      <c r="BB112" s="3">
        <v>3.3749999999999999E-6</v>
      </c>
      <c r="BD112" s="8">
        <v>1.142277E-2</v>
      </c>
      <c r="BJ112" s="8">
        <f t="shared" si="16"/>
        <v>29612.418839999998</v>
      </c>
      <c r="BK112" s="8">
        <f t="shared" si="17"/>
        <v>1.3211600000031467</v>
      </c>
      <c r="BL112" s="13">
        <f t="shared" si="18"/>
        <v>4.4615065292084286E-5</v>
      </c>
      <c r="BP112">
        <v>106</v>
      </c>
      <c r="BQ112">
        <v>-141</v>
      </c>
      <c r="BS112" s="8">
        <v>-4.0231690000000002</v>
      </c>
      <c r="BU112" s="2">
        <v>9.9999999999999995E-7</v>
      </c>
      <c r="BW112" s="8">
        <v>1.756224E-2</v>
      </c>
      <c r="BY112" s="8">
        <v>1.756311E-2</v>
      </c>
      <c r="CA112" s="8">
        <v>1.7561509999999999E-2</v>
      </c>
      <c r="CC112" s="8">
        <v>5.4266010000000001E-7</v>
      </c>
      <c r="CE112" s="8">
        <v>17562.240000000002</v>
      </c>
      <c r="CG112" s="5">
        <v>0</v>
      </c>
      <c r="CI112" s="8"/>
      <c r="CK112" s="8"/>
      <c r="CO112" s="12">
        <v>0.41149999999999998</v>
      </c>
      <c r="CQ112" s="3">
        <v>4.115E-7</v>
      </c>
      <c r="CS112" s="8">
        <v>2.3430949999999999E-3</v>
      </c>
    </row>
    <row r="113" spans="27:97" x14ac:dyDescent="0.25">
      <c r="AA113">
        <v>107</v>
      </c>
      <c r="AB113" s="6">
        <v>-141</v>
      </c>
      <c r="AD113" s="8">
        <v>-4.0231690000000002</v>
      </c>
      <c r="AF113" s="9">
        <v>9.9999999999999995E-7</v>
      </c>
      <c r="AH113" s="8">
        <v>2.9546240000000001E-2</v>
      </c>
      <c r="AJ113" s="7">
        <v>2.9547E-2</v>
      </c>
      <c r="AL113" s="7">
        <v>2.9545200000000001E-2</v>
      </c>
      <c r="AN113" s="8">
        <v>6.8585709999999999E-7</v>
      </c>
      <c r="AP113" s="8">
        <v>29546.240000000002</v>
      </c>
      <c r="AR113" s="5">
        <v>0</v>
      </c>
      <c r="BJ113" s="8">
        <f t="shared" si="16"/>
        <v>29543.09964</v>
      </c>
      <c r="BK113" s="8">
        <f t="shared" si="17"/>
        <v>3.1403600000012375</v>
      </c>
      <c r="BL113" s="13">
        <f t="shared" si="18"/>
        <v>1.0629758008700395E-4</v>
      </c>
      <c r="BP113">
        <v>107</v>
      </c>
      <c r="BQ113">
        <v>-141</v>
      </c>
      <c r="BS113" s="8">
        <v>-4.0231690000000002</v>
      </c>
      <c r="BU113" s="2">
        <v>9.9999999999999995E-7</v>
      </c>
      <c r="BW113" s="8">
        <v>1.756224E-2</v>
      </c>
      <c r="BY113" s="8">
        <v>1.756311E-2</v>
      </c>
      <c r="CA113" s="8">
        <v>1.7561509999999999E-2</v>
      </c>
      <c r="CC113" s="8">
        <v>5.4266010000000001E-7</v>
      </c>
      <c r="CE113" s="8">
        <v>17562.240000000002</v>
      </c>
      <c r="CG113" s="5">
        <v>0</v>
      </c>
      <c r="CI113" s="8"/>
      <c r="CO113" s="12"/>
      <c r="CS113" s="8"/>
    </row>
    <row r="117" spans="27:97" x14ac:dyDescent="0.25">
      <c r="AB117" t="s">
        <v>15</v>
      </c>
      <c r="AC117" t="s">
        <v>17</v>
      </c>
    </row>
    <row r="118" spans="27:97" x14ac:dyDescent="0.25">
      <c r="AB118" s="8">
        <v>-4.0231690000000002</v>
      </c>
      <c r="AC118" s="8">
        <v>2.9549300000000001E-2</v>
      </c>
      <c r="AD118" s="2"/>
    </row>
    <row r="119" spans="27:97" x14ac:dyDescent="0.25">
      <c r="AB119" s="8">
        <v>-3.4525070000000002</v>
      </c>
      <c r="AC119" s="8">
        <v>2.961548E-2</v>
      </c>
      <c r="AD119" s="2"/>
      <c r="BS119" t="s">
        <v>14</v>
      </c>
      <c r="BT119" t="s">
        <v>15</v>
      </c>
      <c r="BU119" t="s">
        <v>17</v>
      </c>
    </row>
    <row r="120" spans="27:97" x14ac:dyDescent="0.25">
      <c r="AB120" s="8">
        <v>-2.8818440000000001</v>
      </c>
      <c r="AC120" s="8">
        <v>2.9683279999999999E-2</v>
      </c>
      <c r="AD120" s="2"/>
      <c r="BS120">
        <v>-141</v>
      </c>
      <c r="BT120" s="8">
        <v>-4.0231690000000002</v>
      </c>
      <c r="BU120" s="8">
        <v>1.7564690000000001E-2</v>
      </c>
    </row>
    <row r="121" spans="27:97" x14ac:dyDescent="0.25">
      <c r="AB121" s="8">
        <v>-2.3111820000000001</v>
      </c>
      <c r="AC121" s="8">
        <v>2.9751639999999999E-2</v>
      </c>
      <c r="AD121" s="2"/>
      <c r="BS121">
        <v>-121</v>
      </c>
      <c r="BT121" s="8">
        <v>-3.4525070000000002</v>
      </c>
      <c r="BU121" s="8">
        <v>1.7572129999999998E-2</v>
      </c>
    </row>
    <row r="122" spans="27:97" x14ac:dyDescent="0.25">
      <c r="AB122" s="8">
        <v>-1.7405200000000001</v>
      </c>
      <c r="AC122" s="8">
        <v>2.98199E-2</v>
      </c>
      <c r="AD122" s="2"/>
      <c r="BS122">
        <v>-101</v>
      </c>
      <c r="BT122" s="8">
        <v>-2.8818440000000001</v>
      </c>
      <c r="BU122" s="8">
        <v>1.758125E-2</v>
      </c>
    </row>
    <row r="123" spans="27:97" x14ac:dyDescent="0.25">
      <c r="AB123" s="8">
        <v>-1.1698580000000001</v>
      </c>
      <c r="AC123" s="8">
        <v>2.9889140000000002E-2</v>
      </c>
      <c r="AD123" s="2"/>
      <c r="BS123">
        <v>-81</v>
      </c>
      <c r="BT123" s="8">
        <v>-2.3111820000000001</v>
      </c>
      <c r="BU123" s="8">
        <v>1.7593729999999998E-2</v>
      </c>
    </row>
    <row r="124" spans="27:97" x14ac:dyDescent="0.25">
      <c r="AB124" s="8">
        <v>-1.1413249999999999</v>
      </c>
      <c r="AC124" s="8">
        <v>2.9892539999999999E-2</v>
      </c>
      <c r="AD124" s="2"/>
      <c r="BS124">
        <v>-61</v>
      </c>
      <c r="BT124" s="8">
        <v>-1.7405200000000001</v>
      </c>
      <c r="BU124" s="8">
        <v>1.761074E-2</v>
      </c>
    </row>
    <row r="125" spans="27:97" x14ac:dyDescent="0.25">
      <c r="AB125" s="8">
        <v>-1.0842579999999999</v>
      </c>
      <c r="AC125" s="8">
        <v>2.98994E-2</v>
      </c>
      <c r="AD125" s="2"/>
      <c r="BS125">
        <v>-41</v>
      </c>
      <c r="BT125" s="8">
        <v>-1.1698580000000001</v>
      </c>
      <c r="BU125" s="8">
        <v>1.763963E-2</v>
      </c>
    </row>
    <row r="126" spans="27:97" x14ac:dyDescent="0.25">
      <c r="AB126" s="8">
        <v>-1.0271920000000001</v>
      </c>
      <c r="AC126" s="8">
        <v>2.9906160000000001E-2</v>
      </c>
      <c r="AD126" s="2"/>
      <c r="BS126">
        <v>-40</v>
      </c>
      <c r="BT126" s="8">
        <v>-1.1413249999999999</v>
      </c>
      <c r="BU126" s="8">
        <v>1.7642310000000001E-2</v>
      </c>
    </row>
    <row r="127" spans="27:97" x14ac:dyDescent="0.25">
      <c r="AB127" s="8">
        <v>-0.97012580000000004</v>
      </c>
      <c r="AC127" s="8">
        <v>2.991508E-2</v>
      </c>
      <c r="AD127" s="2"/>
      <c r="BS127">
        <v>-38</v>
      </c>
      <c r="BT127" s="8">
        <v>-1.0842579999999999</v>
      </c>
      <c r="BU127" s="8">
        <v>1.7644730000000001E-2</v>
      </c>
    </row>
    <row r="128" spans="27:97" x14ac:dyDescent="0.25">
      <c r="AB128" s="8">
        <v>-0.91305959999999997</v>
      </c>
      <c r="AC128" s="8">
        <v>2.9919899999999999E-2</v>
      </c>
      <c r="AD128" s="2"/>
      <c r="BS128">
        <v>-36</v>
      </c>
      <c r="BT128" s="8">
        <v>-1.0271920000000001</v>
      </c>
      <c r="BU128" s="8">
        <v>1.764926E-2</v>
      </c>
    </row>
    <row r="129" spans="28:73" x14ac:dyDescent="0.25">
      <c r="AB129" s="8">
        <v>-0.85599340000000002</v>
      </c>
      <c r="AC129" s="8">
        <v>2.9926500000000002E-2</v>
      </c>
      <c r="AD129" s="2"/>
      <c r="BS129">
        <v>-34</v>
      </c>
      <c r="BT129" s="8">
        <v>-0.97012580000000004</v>
      </c>
      <c r="BU129" s="8">
        <v>1.7654719999999999E-2</v>
      </c>
    </row>
    <row r="130" spans="28:73" x14ac:dyDescent="0.25">
      <c r="AB130" s="8">
        <v>-0.79892719999999995</v>
      </c>
      <c r="AC130" s="8">
        <v>2.993376E-2</v>
      </c>
      <c r="AD130" s="2"/>
      <c r="BS130">
        <v>-32</v>
      </c>
      <c r="BT130" s="8">
        <v>-0.91305959999999997</v>
      </c>
      <c r="BU130" s="8">
        <v>1.766154E-2</v>
      </c>
    </row>
    <row r="131" spans="28:73" x14ac:dyDescent="0.25">
      <c r="AB131" s="8">
        <v>-0.74186090000000005</v>
      </c>
      <c r="AC131" s="8">
        <v>2.994084E-2</v>
      </c>
      <c r="AD131" s="2"/>
      <c r="BS131">
        <v>-30</v>
      </c>
      <c r="BT131" s="8">
        <v>-0.85599340000000002</v>
      </c>
      <c r="BU131" s="8">
        <v>1.7667829999999999E-2</v>
      </c>
    </row>
    <row r="132" spans="28:73" x14ac:dyDescent="0.25">
      <c r="AB132" s="8">
        <v>-0.68479469999999998</v>
      </c>
      <c r="AC132" s="8">
        <v>2.994726E-2</v>
      </c>
      <c r="AD132" s="2"/>
      <c r="BS132">
        <v>-28</v>
      </c>
      <c r="BT132" s="8">
        <v>-0.79892719999999995</v>
      </c>
      <c r="BU132" s="8">
        <v>1.767531E-2</v>
      </c>
    </row>
    <row r="133" spans="28:73" x14ac:dyDescent="0.25">
      <c r="AB133" s="8">
        <v>-0.62772850000000002</v>
      </c>
      <c r="AC133" s="8">
        <v>2.9954060000000001E-2</v>
      </c>
      <c r="AD133" s="2"/>
      <c r="BS133">
        <v>-26</v>
      </c>
      <c r="BT133" s="8">
        <v>-0.74186090000000005</v>
      </c>
      <c r="BU133" s="8">
        <v>1.768279E-2</v>
      </c>
    </row>
    <row r="134" spans="28:73" x14ac:dyDescent="0.25">
      <c r="AB134" s="8">
        <v>-0.57066229999999996</v>
      </c>
      <c r="AC134" s="8">
        <v>2.9960179999999999E-2</v>
      </c>
      <c r="AD134" s="2"/>
      <c r="BS134">
        <v>-24</v>
      </c>
      <c r="BT134" s="8">
        <v>-0.68479469999999998</v>
      </c>
      <c r="BU134" s="8">
        <v>1.7693E-2</v>
      </c>
    </row>
    <row r="135" spans="28:73" x14ac:dyDescent="0.25">
      <c r="AB135" s="8">
        <v>-0.51359600000000005</v>
      </c>
      <c r="AC135" s="8">
        <v>2.9967980000000002E-2</v>
      </c>
      <c r="AD135" s="2"/>
      <c r="BS135">
        <v>-22</v>
      </c>
      <c r="BT135" s="8">
        <v>-0.62772850000000002</v>
      </c>
      <c r="BU135" s="8">
        <v>1.7703130000000001E-2</v>
      </c>
    </row>
    <row r="136" spans="28:73" x14ac:dyDescent="0.25">
      <c r="AB136" s="8">
        <v>-0.45652979999999999</v>
      </c>
      <c r="AC136" s="8">
        <v>2.9975399999999999E-2</v>
      </c>
      <c r="AD136" s="2"/>
      <c r="BS136">
        <v>-20</v>
      </c>
      <c r="BT136" s="8">
        <v>-0.57066229999999996</v>
      </c>
      <c r="BU136" s="8">
        <v>1.7714400000000002E-2</v>
      </c>
    </row>
    <row r="137" spans="28:73" x14ac:dyDescent="0.25">
      <c r="AB137" s="8">
        <v>-0.39946359999999997</v>
      </c>
      <c r="AC137" s="8">
        <v>2.998118E-2</v>
      </c>
      <c r="AD137" s="2"/>
      <c r="BS137">
        <v>-18</v>
      </c>
      <c r="BT137" s="8">
        <v>-0.51359600000000005</v>
      </c>
      <c r="BU137" s="8">
        <v>1.772756E-2</v>
      </c>
    </row>
    <row r="138" spans="28:73" x14ac:dyDescent="0.25">
      <c r="AB138" s="8">
        <v>-0.34239740000000002</v>
      </c>
      <c r="AC138" s="8">
        <v>2.9989160000000001E-2</v>
      </c>
      <c r="AD138" s="2"/>
      <c r="BS138">
        <v>-16</v>
      </c>
      <c r="BT138" s="8">
        <v>-0.45652979999999999</v>
      </c>
      <c r="BU138" s="8">
        <v>1.7744119999999999E-2</v>
      </c>
    </row>
    <row r="139" spans="28:73" x14ac:dyDescent="0.25">
      <c r="AB139" s="8">
        <v>-0.2853311</v>
      </c>
      <c r="AC139" s="8">
        <v>2.9996100000000001E-2</v>
      </c>
      <c r="AD139" s="2"/>
      <c r="BS139">
        <v>-14</v>
      </c>
      <c r="BT139" s="8">
        <v>-0.39946359999999997</v>
      </c>
      <c r="BU139" s="8">
        <v>1.7767160000000001E-2</v>
      </c>
    </row>
    <row r="140" spans="28:73" x14ac:dyDescent="0.25">
      <c r="AB140" s="8">
        <v>-0.22826489999999999</v>
      </c>
      <c r="AC140" s="8">
        <v>3.0002959999999999E-2</v>
      </c>
      <c r="AD140" s="2"/>
      <c r="BS140">
        <v>-12</v>
      </c>
      <c r="BT140" s="8">
        <v>-0.34239740000000002</v>
      </c>
      <c r="BU140" s="8">
        <v>1.779932E-2</v>
      </c>
    </row>
    <row r="141" spans="28:73" x14ac:dyDescent="0.25">
      <c r="AB141" s="8">
        <v>-0.17119870000000001</v>
      </c>
      <c r="AC141" s="8">
        <v>3.00097E-2</v>
      </c>
      <c r="AD141" s="2"/>
      <c r="BS141">
        <v>-10</v>
      </c>
      <c r="BT141" s="8">
        <v>-0.2853311</v>
      </c>
      <c r="BU141" s="8">
        <v>1.784502E-2</v>
      </c>
    </row>
    <row r="142" spans="28:73" x14ac:dyDescent="0.25">
      <c r="AB142" s="8">
        <v>-0.1141325</v>
      </c>
      <c r="AC142" s="8">
        <v>3.0016040000000001E-2</v>
      </c>
      <c r="AD142" s="2"/>
      <c r="BS142">
        <v>-8</v>
      </c>
      <c r="BT142" s="8">
        <v>-0.22826489999999999</v>
      </c>
      <c r="BU142" s="8">
        <v>1.790106E-2</v>
      </c>
    </row>
    <row r="143" spans="28:73" x14ac:dyDescent="0.25">
      <c r="AB143" s="8">
        <v>-5.7066230000000003E-2</v>
      </c>
      <c r="AC143" s="8">
        <v>3.0023379999999999E-2</v>
      </c>
      <c r="AD143" s="2"/>
      <c r="BS143">
        <v>-6</v>
      </c>
      <c r="BT143" s="8">
        <v>-0.17119870000000001</v>
      </c>
      <c r="BU143" s="8">
        <v>1.7960919999999998E-2</v>
      </c>
    </row>
    <row r="144" spans="28:73" x14ac:dyDescent="0.25">
      <c r="AB144" s="8">
        <v>0</v>
      </c>
      <c r="AC144" s="8">
        <v>3.0029480000000001E-2</v>
      </c>
      <c r="AD144" s="2"/>
      <c r="BS144">
        <v>-4</v>
      </c>
      <c r="BT144" s="8">
        <v>-0.1141325</v>
      </c>
      <c r="BU144" s="8">
        <v>1.8022659999999999E-2</v>
      </c>
    </row>
    <row r="145" spans="28:73" x14ac:dyDescent="0.25">
      <c r="AB145" s="8">
        <v>5.7066230000000003E-2</v>
      </c>
      <c r="AC145" s="8">
        <v>3.0037700000000001E-2</v>
      </c>
      <c r="AD145" s="2"/>
      <c r="BS145">
        <v>-2</v>
      </c>
      <c r="BT145" s="8">
        <v>-5.7066230000000003E-2</v>
      </c>
      <c r="BU145" s="8">
        <v>1.8084119999999999E-2</v>
      </c>
    </row>
    <row r="146" spans="28:73" x14ac:dyDescent="0.25">
      <c r="AB146" s="8">
        <v>0.1141325</v>
      </c>
      <c r="AC146" s="8">
        <v>3.0044399999999999E-2</v>
      </c>
      <c r="AD146" s="2"/>
      <c r="BS146">
        <v>0</v>
      </c>
      <c r="BT146" s="8">
        <v>0</v>
      </c>
      <c r="BU146" s="8">
        <v>1.8142990000000001E-2</v>
      </c>
    </row>
    <row r="147" spans="28:73" x14ac:dyDescent="0.25">
      <c r="AB147" s="8">
        <v>0.17119870000000001</v>
      </c>
      <c r="AC147" s="8">
        <v>3.0051359999999999E-2</v>
      </c>
      <c r="AD147" s="2"/>
      <c r="BS147">
        <v>2</v>
      </c>
      <c r="BT147" s="8">
        <v>5.7066230000000003E-2</v>
      </c>
      <c r="BU147" s="8">
        <v>1.8202860000000001E-2</v>
      </c>
    </row>
    <row r="148" spans="28:73" x14ac:dyDescent="0.25">
      <c r="AB148" s="8">
        <v>0.22826489999999999</v>
      </c>
      <c r="AC148" s="8">
        <v>3.0058439999999999E-2</v>
      </c>
      <c r="AD148" s="2"/>
      <c r="BS148">
        <v>4</v>
      </c>
      <c r="BT148" s="8">
        <v>0.1141325</v>
      </c>
      <c r="BU148" s="8">
        <v>1.8262549999999999E-2</v>
      </c>
    </row>
    <row r="149" spans="28:73" x14ac:dyDescent="0.25">
      <c r="AB149" s="8">
        <v>0.2853311</v>
      </c>
      <c r="AC149" s="8">
        <v>3.006524E-2</v>
      </c>
      <c r="AD149" s="2"/>
      <c r="BS149">
        <v>6</v>
      </c>
      <c r="BT149" s="8">
        <v>0.17119870000000001</v>
      </c>
      <c r="BU149" s="8">
        <v>1.8322649999999999E-2</v>
      </c>
    </row>
    <row r="150" spans="28:73" x14ac:dyDescent="0.25">
      <c r="AB150" s="8">
        <v>0.34239740000000002</v>
      </c>
      <c r="AC150" s="8">
        <v>3.0071879999999999E-2</v>
      </c>
      <c r="AD150" s="2"/>
      <c r="BS150">
        <v>8</v>
      </c>
      <c r="BT150" s="8">
        <v>0.22826489999999999</v>
      </c>
      <c r="BU150" s="8">
        <v>1.838031E-2</v>
      </c>
    </row>
    <row r="151" spans="28:73" x14ac:dyDescent="0.25">
      <c r="AB151" s="8">
        <v>0.39946359999999997</v>
      </c>
      <c r="AC151" s="8">
        <v>3.0078400000000002E-2</v>
      </c>
      <c r="AD151" s="2"/>
      <c r="BS151">
        <v>10</v>
      </c>
      <c r="BT151" s="8">
        <v>0.2853311</v>
      </c>
      <c r="BU151" s="8">
        <v>1.844113E-2</v>
      </c>
    </row>
    <row r="152" spans="28:73" x14ac:dyDescent="0.25">
      <c r="AB152" s="8">
        <v>0.45652979999999999</v>
      </c>
      <c r="AC152" s="8">
        <v>3.008506E-2</v>
      </c>
      <c r="AD152" s="2"/>
      <c r="BS152">
        <v>12</v>
      </c>
      <c r="BT152" s="8">
        <v>0.34239740000000002</v>
      </c>
      <c r="BU152" s="8">
        <v>1.8498089999999998E-2</v>
      </c>
    </row>
    <row r="153" spans="28:73" x14ac:dyDescent="0.25">
      <c r="AB153" s="8">
        <v>0.51359600000000005</v>
      </c>
      <c r="AC153" s="8">
        <v>3.0092259999999999E-2</v>
      </c>
      <c r="AD153" s="2"/>
      <c r="BS153">
        <v>14</v>
      </c>
      <c r="BT153" s="8">
        <v>0.39946359999999997</v>
      </c>
      <c r="BU153" s="8">
        <v>1.8552180000000001E-2</v>
      </c>
    </row>
    <row r="154" spans="28:73" x14ac:dyDescent="0.25">
      <c r="AB154" s="8">
        <v>0.57066229999999996</v>
      </c>
      <c r="AC154" s="8">
        <v>3.0099259999999999E-2</v>
      </c>
      <c r="AD154" s="2"/>
      <c r="BS154">
        <v>16</v>
      </c>
      <c r="BT154" s="8">
        <v>0.45652979999999999</v>
      </c>
      <c r="BU154" s="8">
        <v>1.860415E-2</v>
      </c>
    </row>
    <row r="155" spans="28:73" x14ac:dyDescent="0.25">
      <c r="AB155" s="8">
        <v>0.62772850000000002</v>
      </c>
      <c r="AC155" s="8">
        <v>3.0105960000000001E-2</v>
      </c>
      <c r="AD155" s="2"/>
      <c r="BS155">
        <v>18</v>
      </c>
      <c r="BT155" s="8">
        <v>0.51359600000000005</v>
      </c>
      <c r="BU155" s="8">
        <v>1.8650179999999999E-2</v>
      </c>
    </row>
    <row r="156" spans="28:73" x14ac:dyDescent="0.25">
      <c r="AB156" s="8">
        <v>0.68479469999999998</v>
      </c>
      <c r="AC156" s="8">
        <v>3.0112779999999999E-2</v>
      </c>
      <c r="AD156" s="2"/>
      <c r="BS156">
        <v>20</v>
      </c>
      <c r="BT156" s="8">
        <v>0.57066229999999996</v>
      </c>
      <c r="BU156" s="8">
        <v>1.8686910000000001E-2</v>
      </c>
    </row>
    <row r="157" spans="28:73" x14ac:dyDescent="0.25">
      <c r="AB157" s="8">
        <v>0.74186090000000005</v>
      </c>
      <c r="AC157" s="8">
        <v>3.0119920000000001E-2</v>
      </c>
      <c r="AD157" s="2"/>
      <c r="BS157">
        <v>22</v>
      </c>
      <c r="BT157" s="8">
        <v>0.62772850000000002</v>
      </c>
      <c r="BU157" s="8">
        <v>1.870724E-2</v>
      </c>
    </row>
    <row r="158" spans="28:73" x14ac:dyDescent="0.25">
      <c r="AB158" s="8">
        <v>0.79892719999999995</v>
      </c>
      <c r="AC158" s="8">
        <v>3.012656E-2</v>
      </c>
      <c r="AD158" s="2"/>
      <c r="BS158">
        <v>24</v>
      </c>
      <c r="BT158" s="8">
        <v>0.68479469999999998</v>
      </c>
      <c r="BU158" s="8">
        <v>1.8719019999999999E-2</v>
      </c>
    </row>
    <row r="159" spans="28:73" x14ac:dyDescent="0.25">
      <c r="AB159" s="8">
        <v>0.85599340000000002</v>
      </c>
      <c r="AC159" s="8">
        <v>3.0133360000000001E-2</v>
      </c>
      <c r="AD159" s="2"/>
      <c r="BS159">
        <v>26</v>
      </c>
      <c r="BT159" s="8">
        <v>0.74186090000000005</v>
      </c>
      <c r="BU159" s="8">
        <v>1.8725929999999998E-2</v>
      </c>
    </row>
    <row r="160" spans="28:73" x14ac:dyDescent="0.25">
      <c r="AB160" s="8">
        <v>0.91305959999999997</v>
      </c>
      <c r="AC160" s="8">
        <v>3.0140119999999999E-2</v>
      </c>
      <c r="AD160" s="2"/>
      <c r="BS160">
        <v>28</v>
      </c>
      <c r="BT160" s="8">
        <v>0.79892719999999995</v>
      </c>
      <c r="BU160" s="8">
        <v>1.87289E-2</v>
      </c>
    </row>
    <row r="161" spans="28:73" x14ac:dyDescent="0.25">
      <c r="AB161" s="8">
        <v>0.97012580000000004</v>
      </c>
      <c r="AC161" s="8">
        <v>3.0147159999999999E-2</v>
      </c>
      <c r="AD161" s="2"/>
      <c r="BS161">
        <v>30</v>
      </c>
      <c r="BT161" s="8">
        <v>0.85599340000000002</v>
      </c>
      <c r="BU161" s="8">
        <v>1.8727870000000001E-2</v>
      </c>
    </row>
    <row r="162" spans="28:73" x14ac:dyDescent="0.25">
      <c r="AB162" s="8">
        <v>1.0271920000000001</v>
      </c>
      <c r="AC162" s="8">
        <v>3.015408E-2</v>
      </c>
      <c r="AD162" s="2"/>
      <c r="BS162">
        <v>32</v>
      </c>
      <c r="BT162" s="8">
        <v>0.91305959999999997</v>
      </c>
      <c r="BU162" s="8">
        <v>1.8729300000000001E-2</v>
      </c>
    </row>
    <row r="163" spans="28:73" x14ac:dyDescent="0.25">
      <c r="AB163" s="8">
        <v>1.0842579999999999</v>
      </c>
      <c r="AC163" s="8">
        <v>3.016172E-2</v>
      </c>
      <c r="AD163" s="2"/>
      <c r="BS163">
        <v>34</v>
      </c>
      <c r="BT163" s="8">
        <v>0.97012580000000004</v>
      </c>
      <c r="BU163" s="8">
        <v>1.8728600000000001E-2</v>
      </c>
    </row>
    <row r="164" spans="28:73" x14ac:dyDescent="0.25">
      <c r="AB164" s="8">
        <v>1.1413249999999999</v>
      </c>
      <c r="AC164" s="8">
        <v>3.0168799999999999E-2</v>
      </c>
      <c r="AD164" s="2"/>
      <c r="BS164">
        <v>36</v>
      </c>
      <c r="BT164" s="8">
        <v>1.0271920000000001</v>
      </c>
      <c r="BU164" s="8">
        <v>1.873031E-2</v>
      </c>
    </row>
    <row r="165" spans="28:73" x14ac:dyDescent="0.25">
      <c r="AB165" s="8">
        <v>1.7119869999999999</v>
      </c>
      <c r="AC165" s="8">
        <v>3.0239499999999999E-2</v>
      </c>
      <c r="AD165" s="2"/>
      <c r="BS165">
        <v>38</v>
      </c>
      <c r="BT165" s="8">
        <v>1.0842579999999999</v>
      </c>
      <c r="BU165" s="8">
        <v>1.873323E-2</v>
      </c>
    </row>
    <row r="166" spans="28:73" x14ac:dyDescent="0.25">
      <c r="AB166" s="8">
        <v>2.2826490000000002</v>
      </c>
      <c r="AC166" s="8">
        <v>3.0309659999999999E-2</v>
      </c>
      <c r="AD166" s="2"/>
      <c r="BS166">
        <v>40</v>
      </c>
      <c r="BT166" s="8">
        <v>1.1413249999999999</v>
      </c>
      <c r="BU166" s="8">
        <v>1.8735600000000002E-2</v>
      </c>
    </row>
    <row r="167" spans="28:73" x14ac:dyDescent="0.25">
      <c r="AB167" s="8">
        <v>2.8533110000000002</v>
      </c>
      <c r="AC167" s="8">
        <v>3.03796E-2</v>
      </c>
      <c r="AD167" s="2"/>
      <c r="BS167">
        <v>60</v>
      </c>
      <c r="BT167" s="8">
        <v>1.7119869999999999</v>
      </c>
      <c r="BU167" s="8">
        <v>1.8740389999999999E-2</v>
      </c>
    </row>
    <row r="168" spans="28:73" x14ac:dyDescent="0.25">
      <c r="AB168" s="8">
        <v>3.4239739999999999</v>
      </c>
      <c r="AC168" s="8">
        <v>3.044964E-2</v>
      </c>
      <c r="AD168" s="2"/>
      <c r="BS168">
        <v>80</v>
      </c>
      <c r="BT168" s="8">
        <v>2.2826490000000002</v>
      </c>
      <c r="BU168" s="8">
        <v>1.8739740000000001E-2</v>
      </c>
    </row>
    <row r="169" spans="28:73" x14ac:dyDescent="0.25">
      <c r="AB169" s="8">
        <v>3.9946359999999999</v>
      </c>
      <c r="AC169" s="8">
        <v>3.0519879999999999E-2</v>
      </c>
      <c r="AD169" s="2"/>
      <c r="BS169">
        <v>100</v>
      </c>
      <c r="BT169" s="8">
        <v>2.8533110000000002</v>
      </c>
      <c r="BU169" s="8">
        <v>1.8737549999999999E-2</v>
      </c>
    </row>
    <row r="170" spans="28:73" x14ac:dyDescent="0.25">
      <c r="AB170" s="8">
        <v>4.0231690000000002</v>
      </c>
      <c r="AC170" s="8">
        <v>3.052436E-2</v>
      </c>
      <c r="AD170" s="2"/>
      <c r="BS170">
        <v>120</v>
      </c>
      <c r="BT170" s="8">
        <v>3.4239739999999999</v>
      </c>
      <c r="BU170" s="8">
        <v>1.872948E-2</v>
      </c>
    </row>
    <row r="171" spans="28:73" x14ac:dyDescent="0.25">
      <c r="AB171" s="8">
        <v>4.0231690000000002</v>
      </c>
      <c r="AC171" s="8">
        <v>3.0523620000000001E-2</v>
      </c>
      <c r="AD171" s="2"/>
      <c r="BS171">
        <v>140</v>
      </c>
      <c r="BT171" s="8">
        <v>3.9946359999999999</v>
      </c>
      <c r="BU171" s="8">
        <v>1.87177E-2</v>
      </c>
    </row>
    <row r="172" spans="28:73" x14ac:dyDescent="0.25">
      <c r="AB172" s="8">
        <v>3.9946359999999999</v>
      </c>
      <c r="AC172" s="8">
        <v>3.05198E-2</v>
      </c>
      <c r="AD172" s="2"/>
      <c r="BS172">
        <v>141</v>
      </c>
      <c r="BT172" s="8">
        <v>4.0231690000000002</v>
      </c>
      <c r="BU172" s="8">
        <v>1.871569E-2</v>
      </c>
    </row>
    <row r="173" spans="28:73" x14ac:dyDescent="0.25">
      <c r="AB173" s="8">
        <v>3.4239739999999999</v>
      </c>
      <c r="AC173" s="8">
        <v>3.0450140000000001E-2</v>
      </c>
      <c r="AD173" s="2"/>
      <c r="BS173">
        <v>141</v>
      </c>
      <c r="BT173" s="8">
        <v>4.0231690000000002</v>
      </c>
      <c r="BU173" s="8">
        <v>1.8716130000000001E-2</v>
      </c>
    </row>
    <row r="174" spans="28:73" x14ac:dyDescent="0.25">
      <c r="AB174" s="8">
        <v>2.8533110000000002</v>
      </c>
      <c r="AC174" s="8">
        <v>3.0380500000000001E-2</v>
      </c>
      <c r="AD174" s="2"/>
      <c r="BS174">
        <v>140</v>
      </c>
      <c r="BT174" s="8">
        <v>3.9946359999999999</v>
      </c>
      <c r="BU174" s="8">
        <v>1.8717089999999999E-2</v>
      </c>
    </row>
    <row r="175" spans="28:73" x14ac:dyDescent="0.25">
      <c r="AB175" s="8">
        <v>2.2826490000000002</v>
      </c>
      <c r="AC175" s="8">
        <v>3.0310940000000001E-2</v>
      </c>
      <c r="AD175" s="2"/>
      <c r="BS175">
        <v>120</v>
      </c>
      <c r="BT175" s="8">
        <v>3.4239739999999999</v>
      </c>
      <c r="BU175" s="8">
        <v>1.872863E-2</v>
      </c>
    </row>
    <row r="176" spans="28:73" x14ac:dyDescent="0.25">
      <c r="AB176" s="8">
        <v>1.7119869999999999</v>
      </c>
      <c r="AC176" s="8">
        <v>3.0241560000000001E-2</v>
      </c>
      <c r="AD176" s="2"/>
      <c r="BS176">
        <v>100</v>
      </c>
      <c r="BT176" s="8">
        <v>2.8533110000000002</v>
      </c>
      <c r="BU176" s="8">
        <v>1.8734339999999999E-2</v>
      </c>
    </row>
    <row r="177" spans="28:73" x14ac:dyDescent="0.25">
      <c r="AB177" s="8">
        <v>1.1413249999999999</v>
      </c>
      <c r="AC177" s="8">
        <v>3.0171799999999999E-2</v>
      </c>
      <c r="AD177" s="2"/>
      <c r="BS177">
        <v>80</v>
      </c>
      <c r="BT177" s="8">
        <v>2.2826490000000002</v>
      </c>
      <c r="BU177" s="8">
        <v>1.873787E-2</v>
      </c>
    </row>
    <row r="178" spans="28:73" x14ac:dyDescent="0.25">
      <c r="AB178" s="8">
        <v>1.0842579999999999</v>
      </c>
      <c r="AC178" s="8">
        <v>3.0164340000000001E-2</v>
      </c>
      <c r="AD178" s="2"/>
      <c r="BS178">
        <v>60</v>
      </c>
      <c r="BT178" s="8">
        <v>1.7119869999999999</v>
      </c>
      <c r="BU178" s="8">
        <v>1.8738299999999999E-2</v>
      </c>
    </row>
    <row r="179" spans="28:73" x14ac:dyDescent="0.25">
      <c r="AB179" s="8">
        <v>1.0271920000000001</v>
      </c>
      <c r="AC179" s="8">
        <v>3.0157059999999999E-2</v>
      </c>
      <c r="AD179" s="2"/>
      <c r="BS179">
        <v>40</v>
      </c>
      <c r="BT179" s="8">
        <v>1.1413249999999999</v>
      </c>
      <c r="BU179" s="8">
        <v>1.8737699999999999E-2</v>
      </c>
    </row>
    <row r="180" spans="28:73" x14ac:dyDescent="0.25">
      <c r="AB180" s="8">
        <v>0.97012580000000004</v>
      </c>
      <c r="AC180" s="8">
        <v>3.0149700000000001E-2</v>
      </c>
      <c r="AD180" s="2"/>
      <c r="BS180">
        <v>38</v>
      </c>
      <c r="BT180" s="8">
        <v>1.0842579999999999</v>
      </c>
      <c r="BU180" s="8">
        <v>1.8737299999999998E-2</v>
      </c>
    </row>
    <row r="181" spans="28:73" x14ac:dyDescent="0.25">
      <c r="AB181" s="8">
        <v>0.91305959999999997</v>
      </c>
      <c r="AC181" s="8">
        <v>3.0143619999999999E-2</v>
      </c>
      <c r="AD181" s="2"/>
      <c r="BS181">
        <v>36</v>
      </c>
      <c r="BT181" s="8">
        <v>1.0271920000000001</v>
      </c>
      <c r="BU181" s="8">
        <v>1.8735479999999999E-2</v>
      </c>
    </row>
    <row r="182" spans="28:73" x14ac:dyDescent="0.25">
      <c r="AB182" s="8">
        <v>0.85599340000000002</v>
      </c>
      <c r="AC182" s="8">
        <v>3.013594E-2</v>
      </c>
      <c r="AD182" s="2"/>
      <c r="BS182">
        <v>34</v>
      </c>
      <c r="BT182" s="8">
        <v>0.97012580000000004</v>
      </c>
      <c r="BU182" s="8">
        <v>1.8735709999999999E-2</v>
      </c>
    </row>
    <row r="183" spans="28:73" x14ac:dyDescent="0.25">
      <c r="AB183" s="8">
        <v>0.79892719999999995</v>
      </c>
      <c r="AC183" s="8">
        <v>3.0129260000000001E-2</v>
      </c>
      <c r="AD183" s="2"/>
      <c r="BS183">
        <v>32</v>
      </c>
      <c r="BT183" s="8">
        <v>0.91305959999999997</v>
      </c>
      <c r="BU183" s="8">
        <v>1.8734440000000002E-2</v>
      </c>
    </row>
    <row r="184" spans="28:73" x14ac:dyDescent="0.25">
      <c r="AB184" s="8">
        <v>0.74186090000000005</v>
      </c>
      <c r="AC184" s="8">
        <v>3.0122360000000001E-2</v>
      </c>
      <c r="AD184" s="2"/>
      <c r="BS184">
        <v>30</v>
      </c>
      <c r="BT184" s="8">
        <v>0.85599340000000002</v>
      </c>
      <c r="BU184" s="8">
        <v>1.8732470000000001E-2</v>
      </c>
    </row>
    <row r="185" spans="28:73" x14ac:dyDescent="0.25">
      <c r="AB185" s="8">
        <v>0.68479469999999998</v>
      </c>
      <c r="AC185" s="8">
        <v>3.0115960000000001E-2</v>
      </c>
      <c r="AD185" s="2"/>
      <c r="BS185">
        <v>28</v>
      </c>
      <c r="BT185" s="8">
        <v>0.79892719999999995</v>
      </c>
      <c r="BU185" s="8">
        <v>1.87295E-2</v>
      </c>
    </row>
    <row r="186" spans="28:73" x14ac:dyDescent="0.25">
      <c r="AB186" s="8">
        <v>0.62772850000000002</v>
      </c>
      <c r="AC186" s="8">
        <v>3.010904E-2</v>
      </c>
      <c r="AD186" s="2"/>
      <c r="BS186">
        <v>26</v>
      </c>
      <c r="BT186" s="8">
        <v>0.74186090000000005</v>
      </c>
      <c r="BU186" s="8">
        <v>1.8726980000000001E-2</v>
      </c>
    </row>
    <row r="187" spans="28:73" x14ac:dyDescent="0.25">
      <c r="AB187" s="8">
        <v>0.57066229999999996</v>
      </c>
      <c r="AC187" s="8">
        <v>3.0101679999999999E-2</v>
      </c>
      <c r="AD187" s="2"/>
      <c r="BS187">
        <v>24</v>
      </c>
      <c r="BT187" s="8">
        <v>0.68479469999999998</v>
      </c>
      <c r="BU187" s="8">
        <v>1.8721829999999998E-2</v>
      </c>
    </row>
    <row r="188" spans="28:73" x14ac:dyDescent="0.25">
      <c r="AB188" s="8">
        <v>0.51359600000000005</v>
      </c>
      <c r="AC188" s="8">
        <v>3.0094300000000001E-2</v>
      </c>
      <c r="AD188" s="2"/>
      <c r="BS188">
        <v>22</v>
      </c>
      <c r="BT188" s="8">
        <v>0.62772850000000002</v>
      </c>
      <c r="BU188" s="8">
        <v>1.871399E-2</v>
      </c>
    </row>
    <row r="189" spans="28:73" x14ac:dyDescent="0.25">
      <c r="AB189" s="8">
        <v>0.45652979999999999</v>
      </c>
      <c r="AC189" s="8">
        <v>3.0087059999999999E-2</v>
      </c>
      <c r="AD189" s="2"/>
      <c r="BS189">
        <v>20</v>
      </c>
      <c r="BT189" s="8">
        <v>0.57066229999999996</v>
      </c>
      <c r="BU189" s="8">
        <v>1.8700700000000001E-2</v>
      </c>
    </row>
    <row r="190" spans="28:73" x14ac:dyDescent="0.25">
      <c r="AB190" s="8">
        <v>0.39946359999999997</v>
      </c>
      <c r="AC190" s="8">
        <v>3.0080260000000001E-2</v>
      </c>
      <c r="AD190" s="2"/>
      <c r="BS190">
        <v>18</v>
      </c>
      <c r="BT190" s="8">
        <v>0.51359600000000005</v>
      </c>
      <c r="BU190" s="8">
        <v>1.867566E-2</v>
      </c>
    </row>
    <row r="191" spans="28:73" x14ac:dyDescent="0.25">
      <c r="AB191" s="8">
        <v>0.34239740000000002</v>
      </c>
      <c r="AC191" s="8">
        <v>3.0073240000000001E-2</v>
      </c>
      <c r="AD191" s="2"/>
      <c r="BS191">
        <v>16</v>
      </c>
      <c r="BT191" s="8">
        <v>0.45652979999999999</v>
      </c>
      <c r="BU191" s="8">
        <v>1.8640199999999999E-2</v>
      </c>
    </row>
    <row r="192" spans="28:73" x14ac:dyDescent="0.25">
      <c r="AB192" s="8">
        <v>0.2853311</v>
      </c>
      <c r="AC192" s="8">
        <v>3.0067139999999999E-2</v>
      </c>
      <c r="AD192" s="2"/>
      <c r="BS192">
        <v>14</v>
      </c>
      <c r="BT192" s="8">
        <v>0.39946359999999997</v>
      </c>
      <c r="BU192" s="8">
        <v>1.8593720000000001E-2</v>
      </c>
    </row>
    <row r="193" spans="28:73" x14ac:dyDescent="0.25">
      <c r="AB193" s="8">
        <v>0.22826489999999999</v>
      </c>
      <c r="AC193" s="8">
        <v>3.006006E-2</v>
      </c>
      <c r="AD193" s="2"/>
      <c r="BS193">
        <v>12</v>
      </c>
      <c r="BT193" s="8">
        <v>0.34239740000000002</v>
      </c>
      <c r="BU193" s="8">
        <v>1.8540149999999998E-2</v>
      </c>
    </row>
    <row r="194" spans="28:73" x14ac:dyDescent="0.25">
      <c r="AB194" s="8">
        <v>0.17119870000000001</v>
      </c>
      <c r="AC194" s="8">
        <v>3.005356E-2</v>
      </c>
      <c r="AD194" s="2"/>
      <c r="BS194">
        <v>10</v>
      </c>
      <c r="BT194" s="8">
        <v>0.2853311</v>
      </c>
      <c r="BU194" s="8">
        <v>1.8483929999999999E-2</v>
      </c>
    </row>
    <row r="195" spans="28:73" x14ac:dyDescent="0.25">
      <c r="AB195" s="8">
        <v>0.1141325</v>
      </c>
      <c r="AC195" s="8">
        <v>3.004708E-2</v>
      </c>
      <c r="AD195" s="2"/>
      <c r="BS195">
        <v>8</v>
      </c>
      <c r="BT195" s="8">
        <v>0.22826489999999999</v>
      </c>
      <c r="BU195" s="8">
        <v>1.8422049999999999E-2</v>
      </c>
    </row>
    <row r="196" spans="28:73" x14ac:dyDescent="0.25">
      <c r="AB196" s="8">
        <v>5.7066230000000003E-2</v>
      </c>
      <c r="AC196" s="8">
        <v>3.003948E-2</v>
      </c>
      <c r="AD196" s="2"/>
      <c r="BS196">
        <v>6</v>
      </c>
      <c r="BT196" s="8">
        <v>0.17119870000000001</v>
      </c>
      <c r="BU196" s="8">
        <v>1.8362119999999999E-2</v>
      </c>
    </row>
    <row r="197" spans="28:73" x14ac:dyDescent="0.25">
      <c r="AB197" s="8">
        <v>0</v>
      </c>
      <c r="AC197" s="8">
        <v>3.00308E-2</v>
      </c>
      <c r="AD197" s="2"/>
      <c r="BS197">
        <v>4</v>
      </c>
      <c r="BT197" s="8">
        <v>0.1141325</v>
      </c>
      <c r="BU197" s="8">
        <v>1.8303179999999999E-2</v>
      </c>
    </row>
    <row r="198" spans="28:73" x14ac:dyDescent="0.25">
      <c r="AB198" s="8">
        <v>-5.7066230000000003E-2</v>
      </c>
      <c r="AC198" s="8">
        <v>3.0026299999999999E-2</v>
      </c>
      <c r="AD198" s="2"/>
      <c r="BS198">
        <v>2</v>
      </c>
      <c r="BT198" s="8">
        <v>5.7066230000000003E-2</v>
      </c>
      <c r="BU198" s="8">
        <v>1.8243570000000001E-2</v>
      </c>
    </row>
    <row r="199" spans="28:73" x14ac:dyDescent="0.25">
      <c r="AB199" s="8">
        <v>-0.1141325</v>
      </c>
      <c r="AC199" s="8">
        <v>3.001798E-2</v>
      </c>
      <c r="AD199" s="2"/>
      <c r="BS199">
        <v>0</v>
      </c>
      <c r="BT199" s="8">
        <v>0</v>
      </c>
      <c r="BU199" s="8">
        <v>1.8184659999999998E-2</v>
      </c>
    </row>
    <row r="200" spans="28:73" x14ac:dyDescent="0.25">
      <c r="AB200" s="8">
        <v>-0.17119870000000001</v>
      </c>
      <c r="AC200" s="8">
        <v>3.001144E-2</v>
      </c>
      <c r="AD200" s="2"/>
      <c r="BS200">
        <v>-2</v>
      </c>
      <c r="BT200" s="8">
        <v>-5.7066230000000003E-2</v>
      </c>
      <c r="BU200" s="8">
        <v>1.8126929999999999E-2</v>
      </c>
    </row>
    <row r="201" spans="28:73" x14ac:dyDescent="0.25">
      <c r="AB201" s="8">
        <v>-0.22826489999999999</v>
      </c>
      <c r="AC201" s="8">
        <v>3.0004179999999998E-2</v>
      </c>
      <c r="AD201" s="2"/>
      <c r="BS201">
        <v>-4</v>
      </c>
      <c r="BT201" s="8">
        <v>-0.1141325</v>
      </c>
      <c r="BU201" s="8">
        <v>1.8066450000000001E-2</v>
      </c>
    </row>
    <row r="202" spans="28:73" x14ac:dyDescent="0.25">
      <c r="AB202" s="8">
        <v>-0.2853311</v>
      </c>
      <c r="AC202" s="8">
        <v>2.9997599999999999E-2</v>
      </c>
      <c r="AD202" s="2"/>
      <c r="BS202">
        <v>-6</v>
      </c>
      <c r="BT202" s="8">
        <v>-0.17119870000000001</v>
      </c>
      <c r="BU202" s="8">
        <v>1.8005409999999999E-2</v>
      </c>
    </row>
    <row r="203" spans="28:73" x14ac:dyDescent="0.25">
      <c r="AB203" s="8">
        <v>-0.34239740000000002</v>
      </c>
      <c r="AC203" s="8">
        <v>2.999104E-2</v>
      </c>
      <c r="AD203" s="2"/>
      <c r="BS203">
        <v>-8</v>
      </c>
      <c r="BT203" s="8">
        <v>-0.22826489999999999</v>
      </c>
      <c r="BU203" s="8">
        <v>1.794366E-2</v>
      </c>
    </row>
    <row r="204" spans="28:73" x14ac:dyDescent="0.25">
      <c r="AB204" s="8">
        <v>-0.39946359999999997</v>
      </c>
      <c r="AC204" s="8">
        <v>2.998398E-2</v>
      </c>
      <c r="AD204" s="2"/>
      <c r="BS204">
        <v>-10</v>
      </c>
      <c r="BT204" s="8">
        <v>-0.2853311</v>
      </c>
      <c r="BU204" s="8">
        <v>1.788205E-2</v>
      </c>
    </row>
    <row r="205" spans="28:73" x14ac:dyDescent="0.25">
      <c r="AB205" s="8">
        <v>-0.45652979999999999</v>
      </c>
      <c r="AC205" s="8">
        <v>2.9976840000000001E-2</v>
      </c>
      <c r="AD205" s="2"/>
      <c r="BS205">
        <v>-12</v>
      </c>
      <c r="BT205" s="8">
        <v>-0.34239740000000002</v>
      </c>
      <c r="BU205" s="8">
        <v>1.7828549999999999E-2</v>
      </c>
    </row>
    <row r="206" spans="28:73" x14ac:dyDescent="0.25">
      <c r="AB206" s="8">
        <v>-0.51359600000000005</v>
      </c>
      <c r="AC206" s="8">
        <v>2.997006E-2</v>
      </c>
      <c r="AD206" s="2"/>
      <c r="BS206">
        <v>-14</v>
      </c>
      <c r="BT206" s="8">
        <v>-0.39946359999999997</v>
      </c>
      <c r="BU206" s="8">
        <v>1.7787219999999999E-2</v>
      </c>
    </row>
    <row r="207" spans="28:73" x14ac:dyDescent="0.25">
      <c r="AB207" s="8">
        <v>-0.57066229999999996</v>
      </c>
      <c r="AC207" s="8">
        <v>2.9963159999999999E-2</v>
      </c>
      <c r="AD207" s="2"/>
      <c r="BS207">
        <v>-16</v>
      </c>
      <c r="BT207" s="8">
        <v>-0.45652979999999999</v>
      </c>
      <c r="BU207" s="8">
        <v>1.7759219999999999E-2</v>
      </c>
    </row>
    <row r="208" spans="28:73" x14ac:dyDescent="0.25">
      <c r="AB208" s="8">
        <v>-0.62772850000000002</v>
      </c>
      <c r="AC208" s="8">
        <v>2.9956360000000001E-2</v>
      </c>
      <c r="AD208" s="2"/>
      <c r="BS208">
        <v>-18</v>
      </c>
      <c r="BT208" s="8">
        <v>-0.51359600000000005</v>
      </c>
      <c r="BU208" s="8">
        <v>1.7739230000000002E-2</v>
      </c>
    </row>
    <row r="209" spans="28:73" x14ac:dyDescent="0.25">
      <c r="AB209" s="8">
        <v>-0.68479469999999998</v>
      </c>
      <c r="AC209" s="8">
        <v>2.994896E-2</v>
      </c>
      <c r="AD209" s="2"/>
      <c r="BS209">
        <v>-20</v>
      </c>
      <c r="BT209" s="8">
        <v>-0.57066229999999996</v>
      </c>
      <c r="BU209" s="8">
        <v>1.7723900000000001E-2</v>
      </c>
    </row>
    <row r="210" spans="28:73" x14ac:dyDescent="0.25">
      <c r="AB210" s="8">
        <v>-0.74186090000000005</v>
      </c>
      <c r="AC210" s="8">
        <v>2.9942300000000002E-2</v>
      </c>
      <c r="AD210" s="2"/>
      <c r="BS210">
        <v>-22</v>
      </c>
      <c r="BT210" s="8">
        <v>-0.62772850000000002</v>
      </c>
      <c r="BU210" s="8">
        <v>1.7710190000000001E-2</v>
      </c>
    </row>
    <row r="211" spans="28:73" x14ac:dyDescent="0.25">
      <c r="AB211" s="8">
        <v>-0.79892719999999995</v>
      </c>
      <c r="AC211" s="8">
        <v>2.9935139999999999E-2</v>
      </c>
      <c r="AD211" s="2"/>
      <c r="BS211">
        <v>-24</v>
      </c>
      <c r="BT211" s="8">
        <v>-0.68479469999999998</v>
      </c>
      <c r="BU211" s="8">
        <v>1.769797E-2</v>
      </c>
    </row>
    <row r="212" spans="28:73" x14ac:dyDescent="0.25">
      <c r="AB212" s="8">
        <v>-0.85599340000000002</v>
      </c>
      <c r="AC212" s="8">
        <v>2.99285E-2</v>
      </c>
      <c r="AD212" s="2"/>
      <c r="BS212">
        <v>-26</v>
      </c>
      <c r="BT212" s="8">
        <v>-0.74186090000000005</v>
      </c>
      <c r="BU212" s="8">
        <v>1.7689150000000001E-2</v>
      </c>
    </row>
    <row r="213" spans="28:73" x14ac:dyDescent="0.25">
      <c r="AB213" s="8">
        <v>-0.91305959999999997</v>
      </c>
      <c r="AC213" s="8">
        <v>2.9922500000000001E-2</v>
      </c>
      <c r="AD213" s="2"/>
      <c r="BS213">
        <v>-28</v>
      </c>
      <c r="BT213" s="8">
        <v>-0.79892719999999995</v>
      </c>
      <c r="BU213" s="8">
        <v>1.7680640000000001E-2</v>
      </c>
    </row>
    <row r="214" spans="28:73" x14ac:dyDescent="0.25">
      <c r="AB214" s="8">
        <v>-0.97012580000000004</v>
      </c>
      <c r="AC214" s="8">
        <v>2.9914619999999999E-2</v>
      </c>
      <c r="AD214" s="2"/>
      <c r="BS214">
        <v>-30</v>
      </c>
      <c r="BT214" s="8">
        <v>-0.85599340000000002</v>
      </c>
      <c r="BU214" s="8">
        <v>1.767409E-2</v>
      </c>
    </row>
    <row r="215" spans="28:73" x14ac:dyDescent="0.25">
      <c r="AB215" s="8">
        <v>-1.0271920000000001</v>
      </c>
      <c r="AC215" s="8">
        <v>2.9907960000000001E-2</v>
      </c>
      <c r="AD215" s="2"/>
      <c r="BS215">
        <v>-32</v>
      </c>
      <c r="BT215" s="8">
        <v>-0.91305959999999997</v>
      </c>
      <c r="BU215" s="8">
        <v>1.7666370000000001E-2</v>
      </c>
    </row>
    <row r="216" spans="28:73" x14ac:dyDescent="0.25">
      <c r="AB216" s="8">
        <v>-1.0842579999999999</v>
      </c>
      <c r="AC216" s="8">
        <v>2.990056E-2</v>
      </c>
      <c r="AD216" s="2"/>
      <c r="BS216">
        <v>-34</v>
      </c>
      <c r="BT216" s="8">
        <v>-0.97012580000000004</v>
      </c>
      <c r="BU216" s="8">
        <v>1.7660450000000001E-2</v>
      </c>
    </row>
    <row r="217" spans="28:73" x14ac:dyDescent="0.25">
      <c r="AB217" s="8">
        <v>-1.1413249999999999</v>
      </c>
      <c r="AC217" s="8">
        <v>2.989298E-2</v>
      </c>
      <c r="AD217" s="2"/>
      <c r="BS217">
        <v>-36</v>
      </c>
      <c r="BT217" s="8">
        <v>-1.0271920000000001</v>
      </c>
      <c r="BU217" s="8">
        <v>1.7654050000000001E-2</v>
      </c>
    </row>
    <row r="218" spans="28:73" x14ac:dyDescent="0.25">
      <c r="AB218" s="8">
        <v>-1.1698580000000001</v>
      </c>
      <c r="AC218" s="8">
        <v>2.9889800000000001E-2</v>
      </c>
      <c r="AD218" s="2"/>
      <c r="BS218">
        <v>-38</v>
      </c>
      <c r="BT218" s="8">
        <v>-1.0842579999999999</v>
      </c>
      <c r="BU218" s="8">
        <v>1.7650329999999999E-2</v>
      </c>
    </row>
    <row r="219" spans="28:73" x14ac:dyDescent="0.25">
      <c r="AB219" s="8">
        <v>-1.7405200000000001</v>
      </c>
      <c r="AC219" s="8">
        <v>2.9819439999999999E-2</v>
      </c>
      <c r="AD219" s="2"/>
      <c r="BS219">
        <v>-40</v>
      </c>
      <c r="BT219" s="8">
        <v>-1.1413249999999999</v>
      </c>
      <c r="BU219" s="8">
        <v>1.7644980000000001E-2</v>
      </c>
    </row>
    <row r="220" spans="28:73" x14ac:dyDescent="0.25">
      <c r="AB220" s="8">
        <v>-2.3111820000000001</v>
      </c>
      <c r="AC220" s="8">
        <v>2.9751400000000001E-2</v>
      </c>
      <c r="AD220" s="2"/>
      <c r="BS220">
        <v>-41</v>
      </c>
      <c r="BT220" s="8">
        <v>-1.1698580000000001</v>
      </c>
      <c r="BU220" s="8">
        <v>1.764245E-2</v>
      </c>
    </row>
    <row r="221" spans="28:73" x14ac:dyDescent="0.25">
      <c r="AB221" s="8">
        <v>-2.8818440000000001</v>
      </c>
      <c r="AC221" s="8">
        <v>2.968202E-2</v>
      </c>
      <c r="AD221" s="2"/>
      <c r="BS221">
        <v>-61</v>
      </c>
      <c r="BT221" s="8">
        <v>-1.7405200000000001</v>
      </c>
      <c r="BU221" s="8">
        <v>1.7610219999999999E-2</v>
      </c>
    </row>
    <row r="222" spans="28:73" x14ac:dyDescent="0.25">
      <c r="AB222" s="8">
        <v>-3.4525070000000002</v>
      </c>
      <c r="AC222" s="8">
        <v>2.961374E-2</v>
      </c>
      <c r="AD222" s="2"/>
      <c r="BS222">
        <v>-81</v>
      </c>
      <c r="BT222" s="8">
        <v>-2.3111820000000001</v>
      </c>
      <c r="BU222" s="8">
        <v>1.759343E-2</v>
      </c>
    </row>
    <row r="223" spans="28:73" x14ac:dyDescent="0.25">
      <c r="AB223" s="8">
        <v>-4.0231690000000002</v>
      </c>
      <c r="AC223" s="8">
        <v>2.9546240000000001E-2</v>
      </c>
      <c r="AD223" s="2"/>
      <c r="BS223">
        <v>-101</v>
      </c>
      <c r="BT223" s="8">
        <v>-2.8818440000000001</v>
      </c>
      <c r="BU223" s="8">
        <v>1.758057E-2</v>
      </c>
    </row>
    <row r="224" spans="28:73" x14ac:dyDescent="0.25">
      <c r="AB224" s="8">
        <v>-4.0231690000000002</v>
      </c>
      <c r="AC224" s="8">
        <v>2.9546240000000001E-2</v>
      </c>
      <c r="AD224" s="2"/>
      <c r="BS224">
        <v>-121</v>
      </c>
      <c r="BT224" s="8">
        <v>-3.4525070000000002</v>
      </c>
      <c r="BU224" s="8">
        <v>1.7570470000000001E-2</v>
      </c>
    </row>
    <row r="225" spans="71:73" x14ac:dyDescent="0.25">
      <c r="BS225">
        <v>-141</v>
      </c>
      <c r="BT225" s="8">
        <v>-4.0231690000000002</v>
      </c>
      <c r="BU225" s="8">
        <v>1.756224E-2</v>
      </c>
    </row>
    <row r="226" spans="71:73" x14ac:dyDescent="0.25">
      <c r="BS226">
        <v>-141</v>
      </c>
      <c r="BT226" s="8">
        <v>-4.0231690000000002</v>
      </c>
      <c r="BU226" s="8">
        <v>1.756224E-2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8D76-196D-4A49-B6FE-6C3D0677F4C0}">
  <sheetPr codeName="Sheet1"/>
  <dimension ref="B2:J29"/>
  <sheetViews>
    <sheetView topLeftCell="A25" workbookViewId="0">
      <selection activeCell="J62" sqref="J62"/>
    </sheetView>
  </sheetViews>
  <sheetFormatPr defaultRowHeight="15" x14ac:dyDescent="0.25"/>
  <cols>
    <col min="3" max="3" width="33" customWidth="1"/>
    <col min="4" max="4" width="14.7109375" bestFit="1" customWidth="1"/>
    <col min="5" max="5" width="12.5703125" customWidth="1"/>
    <col min="6" max="6" width="15.28515625" customWidth="1"/>
    <col min="7" max="7" width="13.85546875" customWidth="1"/>
    <col min="8" max="8" width="16.85546875" customWidth="1"/>
    <col min="9" max="9" width="13.28515625" customWidth="1"/>
    <col min="10" max="10" width="17.7109375" customWidth="1"/>
  </cols>
  <sheetData>
    <row r="2" spans="2:10" x14ac:dyDescent="0.25">
      <c r="B2" t="s">
        <v>86</v>
      </c>
      <c r="C2" t="s">
        <v>88</v>
      </c>
      <c r="D2" t="s">
        <v>89</v>
      </c>
      <c r="E2" t="s">
        <v>13</v>
      </c>
      <c r="F2" t="s">
        <v>90</v>
      </c>
      <c r="G2" t="s">
        <v>13</v>
      </c>
      <c r="H2" t="s">
        <v>91</v>
      </c>
      <c r="I2" t="s">
        <v>92</v>
      </c>
      <c r="J2" t="s">
        <v>93</v>
      </c>
    </row>
    <row r="3" spans="2:10" x14ac:dyDescent="0.25">
      <c r="B3" t="s">
        <v>87</v>
      </c>
      <c r="C3" t="s">
        <v>94</v>
      </c>
      <c r="D3" s="8">
        <v>3.4659599999999999</v>
      </c>
      <c r="E3" s="8">
        <v>1.749E-4</v>
      </c>
      <c r="F3" s="8">
        <v>30031.8</v>
      </c>
      <c r="G3" s="8">
        <v>9.6676999999999996E-3</v>
      </c>
      <c r="H3" s="10">
        <v>27146.5</v>
      </c>
      <c r="I3" s="10">
        <v>105</v>
      </c>
      <c r="J3" s="10">
        <f>H3/I3</f>
        <v>258.53809523809525</v>
      </c>
    </row>
    <row r="4" spans="2:10" x14ac:dyDescent="0.25">
      <c r="C4" t="s">
        <v>95</v>
      </c>
      <c r="D4" s="8">
        <v>3.4659600000000001E-6</v>
      </c>
      <c r="E4" s="8">
        <v>1.7490000000000001E-10</v>
      </c>
      <c r="F4" s="8">
        <v>3.0031800000000001E-2</v>
      </c>
      <c r="G4" s="8">
        <v>9.6676999999999996E-9</v>
      </c>
      <c r="H4" s="10">
        <v>27146.5</v>
      </c>
      <c r="I4" s="10">
        <v>105</v>
      </c>
      <c r="J4" s="10">
        <f t="shared" ref="J4:J13" si="0">H4/I4</f>
        <v>258.53809523809525</v>
      </c>
    </row>
    <row r="5" spans="2:10" x14ac:dyDescent="0.25">
      <c r="C5" t="s">
        <v>96</v>
      </c>
      <c r="D5" s="8">
        <v>1.1736699999999999E-2</v>
      </c>
      <c r="E5" s="8">
        <v>1.749E-5</v>
      </c>
      <c r="F5" s="8">
        <v>1.6433199999999999</v>
      </c>
      <c r="G5" s="8">
        <v>9.6675999999999996E-7</v>
      </c>
      <c r="H5" s="10">
        <v>41.4803</v>
      </c>
      <c r="I5" s="10">
        <v>105</v>
      </c>
      <c r="J5" s="10">
        <f t="shared" ref="J5" si="1">H5/I5</f>
        <v>0.39505047619047617</v>
      </c>
    </row>
    <row r="6" spans="2:10" x14ac:dyDescent="0.25">
      <c r="C6" t="s">
        <v>97</v>
      </c>
      <c r="D6" s="8">
        <v>2.8533099999999999E-2</v>
      </c>
      <c r="E6" s="8">
        <v>1.749E-8</v>
      </c>
      <c r="F6" s="8">
        <v>1.749E-8</v>
      </c>
      <c r="G6" s="8">
        <v>9.6677000000000004E-4</v>
      </c>
      <c r="H6" s="10">
        <v>2.8868200000000002</v>
      </c>
      <c r="I6" s="10">
        <v>105</v>
      </c>
      <c r="J6" s="10">
        <f t="shared" si="0"/>
        <v>2.7493523809523811E-2</v>
      </c>
    </row>
    <row r="7" spans="2:10" x14ac:dyDescent="0.25">
      <c r="C7" t="s">
        <v>98</v>
      </c>
      <c r="D7" s="8">
        <v>1.21471E-4</v>
      </c>
      <c r="E7" s="8">
        <v>6.1296E-9</v>
      </c>
      <c r="F7" s="8">
        <v>3.0031800000000001E-2</v>
      </c>
      <c r="G7" s="8">
        <v>9.6676999999999996E-9</v>
      </c>
      <c r="H7" s="10">
        <v>27146.400000000001</v>
      </c>
      <c r="I7" s="10">
        <v>105</v>
      </c>
      <c r="J7" s="10">
        <f t="shared" si="0"/>
        <v>258.5371428571429</v>
      </c>
    </row>
    <row r="8" spans="2:10" x14ac:dyDescent="0.25">
      <c r="D8" s="8"/>
      <c r="E8" s="8"/>
      <c r="F8" s="8"/>
      <c r="G8" s="8"/>
      <c r="H8" s="10"/>
      <c r="I8" s="10"/>
      <c r="J8" s="10" t="e">
        <f t="shared" si="0"/>
        <v>#DIV/0!</v>
      </c>
    </row>
    <row r="9" spans="2:10" x14ac:dyDescent="0.25">
      <c r="D9" s="8"/>
      <c r="E9" s="8"/>
      <c r="F9" s="8"/>
      <c r="G9" s="8"/>
      <c r="H9" s="10"/>
      <c r="I9" s="10"/>
      <c r="J9" s="10" t="e">
        <f t="shared" si="0"/>
        <v>#DIV/0!</v>
      </c>
    </row>
    <row r="10" spans="2:10" x14ac:dyDescent="0.25">
      <c r="D10" s="8"/>
      <c r="E10" s="8"/>
      <c r="F10" s="8"/>
      <c r="G10" s="8"/>
      <c r="H10" s="10"/>
      <c r="I10" s="10"/>
      <c r="J10" s="10" t="e">
        <f t="shared" si="0"/>
        <v>#DIV/0!</v>
      </c>
    </row>
    <row r="11" spans="2:10" x14ac:dyDescent="0.25">
      <c r="D11" s="8"/>
      <c r="E11" s="8"/>
      <c r="F11" s="8"/>
      <c r="G11" s="8"/>
      <c r="H11" s="10"/>
      <c r="I11" s="10"/>
      <c r="J11" s="10" t="e">
        <f t="shared" si="0"/>
        <v>#DIV/0!</v>
      </c>
    </row>
    <row r="12" spans="2:10" x14ac:dyDescent="0.25">
      <c r="C12" t="s">
        <v>99</v>
      </c>
      <c r="D12" s="8"/>
      <c r="E12" s="8"/>
      <c r="F12" s="8"/>
      <c r="G12" s="8"/>
      <c r="H12" s="10"/>
      <c r="I12" s="10"/>
      <c r="J12" s="10" t="e">
        <f t="shared" si="0"/>
        <v>#DIV/0!</v>
      </c>
    </row>
    <row r="13" spans="2:10" x14ac:dyDescent="0.25">
      <c r="C13" t="s">
        <v>100</v>
      </c>
      <c r="D13" s="8"/>
      <c r="E13" s="8"/>
      <c r="F13" s="8"/>
      <c r="G13" s="8"/>
      <c r="H13" s="10"/>
      <c r="I13" s="10"/>
      <c r="J13" s="10" t="e">
        <f t="shared" si="0"/>
        <v>#DIV/0!</v>
      </c>
    </row>
    <row r="14" spans="2:10" x14ac:dyDescent="0.25">
      <c r="C14" t="s">
        <v>101</v>
      </c>
      <c r="D14" s="8"/>
      <c r="E14" s="8"/>
      <c r="F14" s="8"/>
      <c r="G14" s="8"/>
      <c r="H14" s="10"/>
      <c r="I14" s="10"/>
      <c r="J14" s="10"/>
    </row>
    <row r="15" spans="2:10" x14ac:dyDescent="0.25">
      <c r="D15" s="8"/>
      <c r="E15" s="8"/>
      <c r="F15" s="8"/>
      <c r="G15" s="8"/>
      <c r="H15" s="10"/>
      <c r="I15" s="10"/>
      <c r="J15" s="10"/>
    </row>
    <row r="16" spans="2:10" x14ac:dyDescent="0.25">
      <c r="D16" s="8"/>
      <c r="E16" s="8"/>
      <c r="F16" s="8"/>
      <c r="G16" s="8"/>
      <c r="H16" s="10"/>
      <c r="I16" s="10"/>
      <c r="J16" s="10"/>
    </row>
    <row r="17" spans="2:10" x14ac:dyDescent="0.25">
      <c r="D17" s="8"/>
      <c r="E17" s="8"/>
      <c r="F17" s="8"/>
      <c r="G17" s="8"/>
      <c r="H17" s="8"/>
      <c r="I17" s="8"/>
      <c r="J17" s="8"/>
    </row>
    <row r="18" spans="2:10" x14ac:dyDescent="0.25">
      <c r="B18" t="s">
        <v>103</v>
      </c>
      <c r="C18" t="s">
        <v>88</v>
      </c>
      <c r="D18" s="8" t="s">
        <v>102</v>
      </c>
      <c r="E18" s="8" t="s">
        <v>13</v>
      </c>
      <c r="F18" s="8" t="s">
        <v>90</v>
      </c>
      <c r="G18" s="8" t="s">
        <v>104</v>
      </c>
      <c r="H18" s="8" t="s">
        <v>105</v>
      </c>
      <c r="I18" s="8" t="s">
        <v>92</v>
      </c>
      <c r="J18" s="8" t="s">
        <v>106</v>
      </c>
    </row>
    <row r="19" spans="2:10" x14ac:dyDescent="0.25">
      <c r="C19" t="s">
        <v>125</v>
      </c>
      <c r="D19" s="12">
        <v>3.1421000000000001</v>
      </c>
      <c r="E19" s="2">
        <v>2.5043000000000001E-3</v>
      </c>
      <c r="F19" s="2">
        <v>-1.69614</v>
      </c>
      <c r="G19" s="2">
        <v>2.315E-2</v>
      </c>
      <c r="H19">
        <v>2.23291</v>
      </c>
      <c r="I19" s="2">
        <v>37</v>
      </c>
      <c r="J19" s="2">
        <f t="shared" ref="J19:J24" si="2">H19/I19</f>
        <v>6.0348918918918915E-2</v>
      </c>
    </row>
    <row r="20" spans="2:10" x14ac:dyDescent="0.25">
      <c r="C20" t="s">
        <v>2</v>
      </c>
      <c r="D20" s="12">
        <v>3.1417799999999998</v>
      </c>
      <c r="E20" s="2">
        <v>1.4499999999999999E-3</v>
      </c>
      <c r="F20" s="2">
        <v>-1.6715</v>
      </c>
      <c r="G20" s="2">
        <v>1.6202999999999999E-2</v>
      </c>
      <c r="H20">
        <v>9.4073399999999996</v>
      </c>
      <c r="I20" s="2">
        <v>37</v>
      </c>
      <c r="J20" s="2">
        <f t="shared" si="2"/>
        <v>0.2542524324324324</v>
      </c>
    </row>
    <row r="21" spans="2:10" x14ac:dyDescent="0.25">
      <c r="C21" t="s">
        <v>3</v>
      </c>
      <c r="D21" s="12">
        <v>3.15537</v>
      </c>
      <c r="E21" s="2">
        <v>1.4507000000000001E-3</v>
      </c>
      <c r="F21" s="2">
        <v>-1.7283599999999999</v>
      </c>
      <c r="G21" s="2">
        <v>1.6206000000000002E-2</v>
      </c>
      <c r="H21" s="2">
        <v>24.3689</v>
      </c>
      <c r="I21" s="2">
        <v>37</v>
      </c>
      <c r="J21" s="2">
        <f t="shared" si="2"/>
        <v>0.65861891891891888</v>
      </c>
    </row>
    <row r="22" spans="2:10" x14ac:dyDescent="0.25">
      <c r="C22" t="s">
        <v>4</v>
      </c>
      <c r="D22" s="2">
        <v>3.1306799999999999</v>
      </c>
      <c r="E22" s="2">
        <v>1.4499000000000001E-3</v>
      </c>
      <c r="F22" s="2">
        <v>-1.67381</v>
      </c>
      <c r="G22" s="2">
        <v>1.6202000000000001E-2</v>
      </c>
      <c r="H22">
        <v>10.389799999999999</v>
      </c>
      <c r="I22" s="2">
        <v>37</v>
      </c>
      <c r="J22" s="2">
        <f t="shared" si="2"/>
        <v>0.28080540540540538</v>
      </c>
    </row>
    <row r="23" spans="2:10" x14ac:dyDescent="0.25">
      <c r="C23" t="s">
        <v>5</v>
      </c>
      <c r="D23" s="2">
        <v>3.1398199999999998</v>
      </c>
      <c r="E23" s="2">
        <v>1.4499999999999999E-3</v>
      </c>
      <c r="F23" s="2">
        <v>-1.7560199999999999</v>
      </c>
      <c r="G23" s="2">
        <v>1.6202999999999999E-2</v>
      </c>
      <c r="H23">
        <v>14.8667</v>
      </c>
      <c r="I23" s="2">
        <v>37</v>
      </c>
      <c r="J23" s="2">
        <f t="shared" si="2"/>
        <v>0.40180270270270269</v>
      </c>
    </row>
    <row r="24" spans="2:10" x14ac:dyDescent="0.25">
      <c r="C24" t="s">
        <v>126</v>
      </c>
      <c r="D24" s="7">
        <v>3.1417600000000001</v>
      </c>
      <c r="E24" s="7">
        <v>2.6351999999999999E-3</v>
      </c>
      <c r="F24" s="7">
        <v>-1.70319</v>
      </c>
      <c r="G24" s="7">
        <v>2.3539000000000001E-2</v>
      </c>
      <c r="H24">
        <v>1.8870499999999999</v>
      </c>
      <c r="I24" s="2">
        <v>37</v>
      </c>
      <c r="J24" s="3">
        <f t="shared" si="2"/>
        <v>5.1001351351351351E-2</v>
      </c>
    </row>
    <row r="25" spans="2:10" x14ac:dyDescent="0.25">
      <c r="E25" s="2"/>
      <c r="F25" s="2"/>
    </row>
    <row r="26" spans="2:10" x14ac:dyDescent="0.25">
      <c r="E26" s="2"/>
    </row>
    <row r="27" spans="2:10" x14ac:dyDescent="0.25">
      <c r="C27" t="s">
        <v>114</v>
      </c>
      <c r="D27" t="s">
        <v>113</v>
      </c>
      <c r="E27" t="s">
        <v>13</v>
      </c>
      <c r="F27" t="s">
        <v>91</v>
      </c>
      <c r="G27" t="s">
        <v>93</v>
      </c>
    </row>
    <row r="28" spans="2:10" x14ac:dyDescent="0.25">
      <c r="D28" s="12">
        <v>35.046999999999997</v>
      </c>
      <c r="E28" s="12">
        <v>3.0647000000000001E-2</v>
      </c>
      <c r="F28" s="2">
        <v>1.42086E-6</v>
      </c>
      <c r="G28" s="2">
        <f>F28/106</f>
        <v>1.3404339622641509E-8</v>
      </c>
    </row>
    <row r="29" spans="2:10" x14ac:dyDescent="0.25">
      <c r="E29" s="2"/>
      <c r="F2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</dc:creator>
  <cp:lastModifiedBy>duart</cp:lastModifiedBy>
  <dcterms:created xsi:type="dcterms:W3CDTF">2022-06-09T21:59:27Z</dcterms:created>
  <dcterms:modified xsi:type="dcterms:W3CDTF">2022-06-25T14:37:48Z</dcterms:modified>
</cp:coreProperties>
</file>