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<sst xmlns="http://schemas.openxmlformats.org/spreadsheetml/2006/main" count="35" uniqueCount="20">
  <si>
    <t>freq de ressonância</t>
  </si>
  <si>
    <t>largura a meia altura</t>
  </si>
  <si>
    <t>Q</t>
  </si>
  <si>
    <t>Constante de Feigenbaum</t>
  </si>
  <si>
    <t>Modo XY</t>
  </si>
  <si>
    <t>e</t>
  </si>
  <si>
    <t>erro</t>
  </si>
  <si>
    <t>%</t>
  </si>
  <si>
    <t>df/da</t>
  </si>
  <si>
    <t>df/db</t>
  </si>
  <si>
    <t>df/dc</t>
  </si>
  <si>
    <t>df/dd</t>
  </si>
  <si>
    <t>Offset mínimo (período 1):</t>
  </si>
  <si>
    <t>Período 2:</t>
  </si>
  <si>
    <t>Período 4:</t>
  </si>
  <si>
    <t>Período 8:</t>
  </si>
  <si>
    <t>Período 16:</t>
  </si>
  <si>
    <t>1ª janela de estabilidade:</t>
  </si>
  <si>
    <t>2ª janela de estabilidade:</t>
  </si>
  <si>
    <t>Picoscope (Transformadas de Fourier)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</si>
</sst>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sz val="9.0"/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" numFmtId="164" xfId="0" applyFont="1" applyNumberFormat="1"/>
    <xf borderId="0" fillId="0" fontId="1" numFmtId="164" xfId="0" applyFont="1" applyNumberFormat="1"/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2" t="str">
        <f t="shared" ref="B3:H3" si="1">B1/B2</f>
        <v>#DIV/0!</v>
      </c>
      <c r="C3" s="2" t="str">
        <f t="shared" si="1"/>
        <v>#DIV/0!</v>
      </c>
      <c r="D3" s="2" t="str">
        <f t="shared" si="1"/>
        <v>#DIV/0!</v>
      </c>
      <c r="E3" s="2" t="str">
        <f t="shared" si="1"/>
        <v>#DIV/0!</v>
      </c>
      <c r="F3" s="2" t="str">
        <f t="shared" si="1"/>
        <v>#DIV/0!</v>
      </c>
      <c r="G3" s="2" t="str">
        <f t="shared" si="1"/>
        <v>#DIV/0!</v>
      </c>
      <c r="H3" s="2" t="str">
        <f t="shared" si="1"/>
        <v>#DIV/0!</v>
      </c>
    </row>
    <row r="5">
      <c r="A5" s="3" t="s">
        <v>3</v>
      </c>
      <c r="B5" s="4"/>
      <c r="C5" s="5">
        <v>4.6692016</v>
      </c>
      <c r="D5" s="6"/>
    </row>
    <row r="6">
      <c r="A6" s="7" t="s">
        <v>4</v>
      </c>
      <c r="C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5</v>
      </c>
    </row>
    <row r="7">
      <c r="A7" s="8" t="s">
        <v>12</v>
      </c>
      <c r="B7" s="8">
        <v>-5.181</v>
      </c>
      <c r="C7" s="1">
        <v>0.001</v>
      </c>
      <c r="E7" s="9">
        <f t="shared" ref="E7:E8" si="2">(B9-B8)/(B10-B9)</f>
        <v>3.117977528</v>
      </c>
      <c r="F7" s="10">
        <f t="shared" ref="F7:F8" si="3">(C$5-E7)/C$5</f>
        <v>0.3322246938</v>
      </c>
      <c r="G7" s="10">
        <f t="shared" ref="G7:G8" si="4">F7*100</f>
        <v>33.22246938</v>
      </c>
      <c r="H7" s="2">
        <f t="shared" ref="H7:H8" si="5">1/(B10-B9)</f>
        <v>5.617977528</v>
      </c>
      <c r="I7" s="2">
        <f t="shared" ref="I7:I8" si="6">-H7</f>
        <v>-5.617977528</v>
      </c>
      <c r="J7" s="2">
        <f t="shared" ref="J7:J8" si="7">(B9-B8)/((B10-B9)^2)</f>
        <v>17.51672769</v>
      </c>
      <c r="K7" s="2">
        <f t="shared" ref="K7:K8" si="8">(B9-B8)/((B10-B9)^2)</f>
        <v>17.51672769</v>
      </c>
      <c r="L7" s="10">
        <f t="shared" ref="L7:L8" si="9">C$7*(H7+I7+J7+K7)</f>
        <v>0.03503345537</v>
      </c>
    </row>
    <row r="8">
      <c r="A8" s="8" t="s">
        <v>13</v>
      </c>
      <c r="B8" s="8">
        <v>-1.765</v>
      </c>
      <c r="E8" s="9">
        <f t="shared" si="2"/>
        <v>3.787234043</v>
      </c>
      <c r="F8" s="10">
        <f t="shared" si="3"/>
        <v>0.1888904427</v>
      </c>
      <c r="G8" s="10">
        <f t="shared" si="4"/>
        <v>18.88904427</v>
      </c>
      <c r="H8" s="2">
        <f t="shared" si="5"/>
        <v>21.27659574</v>
      </c>
      <c r="I8" s="2">
        <f t="shared" si="6"/>
        <v>-21.27659574</v>
      </c>
      <c r="J8" s="2">
        <f t="shared" si="7"/>
        <v>80.57944771</v>
      </c>
      <c r="K8" s="2">
        <f t="shared" si="8"/>
        <v>80.57944771</v>
      </c>
      <c r="L8" s="10">
        <f t="shared" si="9"/>
        <v>0.1611588954</v>
      </c>
    </row>
    <row r="9">
      <c r="A9" s="8" t="s">
        <v>14</v>
      </c>
      <c r="B9" s="11">
        <v>-1.21</v>
      </c>
    </row>
    <row r="10">
      <c r="A10" s="8" t="s">
        <v>15</v>
      </c>
      <c r="B10" s="8">
        <v>-1.032</v>
      </c>
    </row>
    <row r="11">
      <c r="A11" s="8" t="s">
        <v>16</v>
      </c>
      <c r="B11" s="8">
        <v>-0.985</v>
      </c>
    </row>
    <row r="12">
      <c r="A12" s="8" t="s">
        <v>17</v>
      </c>
      <c r="B12" s="8">
        <v>-0.716</v>
      </c>
    </row>
    <row r="13">
      <c r="A13" s="8" t="s">
        <v>18</v>
      </c>
      <c r="B13" s="8">
        <v>-0.482</v>
      </c>
    </row>
    <row r="14">
      <c r="A14" s="7" t="s">
        <v>19</v>
      </c>
      <c r="F14" s="1" t="s">
        <v>6</v>
      </c>
      <c r="G14" s="1" t="s">
        <v>7</v>
      </c>
      <c r="H14" s="1" t="s">
        <v>8</v>
      </c>
      <c r="I14" s="1" t="s">
        <v>9</v>
      </c>
      <c r="J14" s="1" t="s">
        <v>10</v>
      </c>
      <c r="K14" s="1" t="s">
        <v>11</v>
      </c>
      <c r="L14" s="1" t="s">
        <v>5</v>
      </c>
    </row>
    <row r="15">
      <c r="A15" s="8" t="s">
        <v>12</v>
      </c>
      <c r="B15" s="8"/>
      <c r="E15" s="9">
        <f t="shared" ref="E15:E16" si="10">(B17-B16)/(B18-B17)</f>
        <v>3.407185629</v>
      </c>
      <c r="F15" s="10">
        <f>(C$5-E15)/C$5</f>
        <v>0.2702851749</v>
      </c>
      <c r="G15" s="10">
        <f t="shared" ref="G15:G16" si="11">F15*100</f>
        <v>27.02851749</v>
      </c>
      <c r="H15" s="2">
        <f t="shared" ref="H15:H16" si="12">1/(B18-B17)</f>
        <v>5.988023952</v>
      </c>
      <c r="I15" s="2">
        <f t="shared" ref="I15:I16" si="13">-H15</f>
        <v>-5.988023952</v>
      </c>
      <c r="J15" s="2">
        <f t="shared" ref="J15:J16" si="14">(B17-B16)/((B18-B17)^2)</f>
        <v>20.40230915</v>
      </c>
      <c r="K15" s="2">
        <f t="shared" ref="K15:K16" si="15">(B17-B16)/((B18-B17)^2)</f>
        <v>20.40230915</v>
      </c>
      <c r="L15" s="10">
        <f t="shared" ref="L15:L16" si="16">C$7*(H15+I15+J15+K15)</f>
        <v>0.04080461831</v>
      </c>
    </row>
    <row r="16">
      <c r="A16" s="8" t="s">
        <v>13</v>
      </c>
      <c r="B16" s="8">
        <v>-1.769</v>
      </c>
      <c r="E16" s="9">
        <f t="shared" si="10"/>
        <v>8.789473684</v>
      </c>
      <c r="F16" s="10">
        <f>ABS(C$5-E16)/C$5</f>
        <v>0.8824361073</v>
      </c>
      <c r="G16" s="10">
        <f t="shared" si="11"/>
        <v>88.24361073</v>
      </c>
      <c r="H16" s="2">
        <f t="shared" si="12"/>
        <v>52.63157895</v>
      </c>
      <c r="I16" s="2">
        <f t="shared" si="13"/>
        <v>-52.63157895</v>
      </c>
      <c r="J16" s="2">
        <f t="shared" si="14"/>
        <v>462.6038781</v>
      </c>
      <c r="K16" s="2">
        <f t="shared" si="15"/>
        <v>462.6038781</v>
      </c>
      <c r="L16" s="10">
        <f t="shared" si="16"/>
        <v>0.9252077562</v>
      </c>
    </row>
    <row r="17">
      <c r="A17" s="8" t="s">
        <v>14</v>
      </c>
      <c r="B17" s="11">
        <v>-1.2</v>
      </c>
    </row>
    <row r="18">
      <c r="A18" s="8" t="s">
        <v>15</v>
      </c>
      <c r="B18" s="8">
        <v>-1.033</v>
      </c>
    </row>
    <row r="19">
      <c r="A19" s="8" t="s">
        <v>16</v>
      </c>
      <c r="B19" s="8">
        <v>-1.014</v>
      </c>
    </row>
    <row r="20">
      <c r="A20" s="8" t="s">
        <v>17</v>
      </c>
      <c r="B20" s="8">
        <v>-0.713</v>
      </c>
    </row>
    <row r="21">
      <c r="A21" s="8" t="s">
        <v>18</v>
      </c>
      <c r="B21" s="8">
        <v>-0.478</v>
      </c>
    </row>
  </sheetData>
  <drawing r:id="rId1"/>
</worksheet>
</file>