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540" tabRatio="500"/>
  </bookViews>
  <sheets>
    <sheet name="BOM" sheetId="1" r:id="rId1"/>
    <sheet name="Quote sheet v0.0.5" sheetId="3" r:id="rId2"/>
    <sheet name="Quote sheet v0.0.8" sheetId="6" r:id="rId3"/>
  </sheets>
  <definedNames>
    <definedName name="_xlnm._FilterDatabase" localSheetId="0" hidden="1">BOM!$A$1:$H$27</definedName>
    <definedName name="bom" localSheetId="0">BOM!$A$1:$C$1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K3" i="1"/>
  <c r="K4" i="1"/>
  <c r="K5" i="1"/>
  <c r="K6" i="1"/>
  <c r="K7" i="1"/>
  <c r="K8" i="1"/>
  <c r="K9" i="1"/>
  <c r="J1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" i="1"/>
  <c r="I12" i="1"/>
  <c r="I13" i="1"/>
  <c r="N25" i="6"/>
  <c r="N19" i="6"/>
  <c r="N12" i="6"/>
  <c r="N13" i="6"/>
  <c r="N14" i="6"/>
  <c r="N15" i="6"/>
  <c r="N16" i="6"/>
  <c r="N17" i="6"/>
  <c r="N18" i="6"/>
  <c r="N20" i="6"/>
  <c r="N21" i="6"/>
  <c r="N22" i="6"/>
  <c r="N23" i="6"/>
  <c r="N24" i="6"/>
  <c r="N26" i="6"/>
  <c r="N29" i="6"/>
  <c r="N2" i="6"/>
  <c r="N13" i="3"/>
  <c r="N3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2" i="3"/>
  <c r="N2" i="3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<sst xmlns="http://schemas.openxmlformats.org/spreadsheetml/2006/main" count="398" uniqueCount="143">
  <si>
    <t>Part</t>
  </si>
  <si>
    <t>Value</t>
  </si>
  <si>
    <t>Device</t>
  </si>
  <si>
    <t>Package</t>
  </si>
  <si>
    <t>10uF</t>
  </si>
  <si>
    <t>100nF</t>
  </si>
  <si>
    <t>22pF</t>
  </si>
  <si>
    <t>Diode</t>
  </si>
  <si>
    <t>Q1</t>
  </si>
  <si>
    <t>8Mhz</t>
  </si>
  <si>
    <t>1K</t>
  </si>
  <si>
    <t>10K</t>
  </si>
  <si>
    <t>U1</t>
  </si>
  <si>
    <t>X1</t>
  </si>
  <si>
    <t>USB-MICROB</t>
  </si>
  <si>
    <t>LQFP48</t>
  </si>
  <si>
    <t>Quantity</t>
  </si>
  <si>
    <t>Status</t>
  </si>
  <si>
    <t>Ceramic Capacitor</t>
  </si>
  <si>
    <t>Crystal</t>
  </si>
  <si>
    <t>Resistor</t>
  </si>
  <si>
    <t>22Ω</t>
  </si>
  <si>
    <t>33K</t>
  </si>
  <si>
    <t>A1</t>
  </si>
  <si>
    <t>Chip antenna</t>
  </si>
  <si>
    <t>C4</t>
  </si>
  <si>
    <t>2.2pF</t>
  </si>
  <si>
    <t>D1</t>
  </si>
  <si>
    <t>SOD-323</t>
  </si>
  <si>
    <t>F1</t>
  </si>
  <si>
    <t>500mA</t>
  </si>
  <si>
    <t>L1</t>
  </si>
  <si>
    <t>2.2nH</t>
  </si>
  <si>
    <t>L2</t>
  </si>
  <si>
    <t>LEDs</t>
  </si>
  <si>
    <t>MMDT3904</t>
  </si>
  <si>
    <t>SOT363</t>
  </si>
  <si>
    <t>Dual NPN transistor</t>
  </si>
  <si>
    <t>R2</t>
  </si>
  <si>
    <t>R3</t>
  </si>
  <si>
    <t>1K5</t>
  </si>
  <si>
    <t>R6</t>
  </si>
  <si>
    <t>47K</t>
  </si>
  <si>
    <t>SOT23-5</t>
  </si>
  <si>
    <t>U2</t>
  </si>
  <si>
    <t>CC3000</t>
  </si>
  <si>
    <t>U3</t>
  </si>
  <si>
    <t>ST STM32F101/103 48pin LQFP</t>
  </si>
  <si>
    <t>U4</t>
  </si>
  <si>
    <t>Y1</t>
  </si>
  <si>
    <t>2.4Ghz ceramic</t>
  </si>
  <si>
    <t>Custom</t>
  </si>
  <si>
    <t>http://www.digikey.com/product-detail/en/KMR211GLFS/401-1426-1-ND/550461</t>
  </si>
  <si>
    <t>4.6mm x 2.8mm</t>
  </si>
  <si>
    <t>Tactile Switch</t>
  </si>
  <si>
    <t>C1, C2, C12</t>
  </si>
  <si>
    <t>C3, C5-7, C10-13</t>
  </si>
  <si>
    <t>C8, C9</t>
  </si>
  <si>
    <t>0402</t>
  </si>
  <si>
    <t>Tantalum Capacitor</t>
  </si>
  <si>
    <t>1206</t>
  </si>
  <si>
    <t>JP1, JP2</t>
  </si>
  <si>
    <t>0.1", 12 pin</t>
  </si>
  <si>
    <t>Header</t>
  </si>
  <si>
    <t>PTC Resettable Fuse</t>
  </si>
  <si>
    <t>Inductor</t>
  </si>
  <si>
    <t>Ferrite bead</t>
  </si>
  <si>
    <t>LED1-3</t>
  </si>
  <si>
    <t>0603</t>
  </si>
  <si>
    <t>R1, R8-10</t>
  </si>
  <si>
    <t>R4, R5</t>
  </si>
  <si>
    <t>R7, R11-13</t>
  </si>
  <si>
    <t>MIC5219 3.3V LDO</t>
  </si>
  <si>
    <t>Voltage Regulator</t>
  </si>
  <si>
    <t>Wi-Fi Module</t>
  </si>
  <si>
    <t>STM32F103CBT6</t>
  </si>
  <si>
    <t>SST25VF016B 16Mbit</t>
  </si>
  <si>
    <t>SPI Flash module</t>
  </si>
  <si>
    <t>8-SOIC</t>
  </si>
  <si>
    <t>USB Micro B Connector</t>
  </si>
  <si>
    <t>5mm x 3mm</t>
  </si>
  <si>
    <t>USB Micro B</t>
  </si>
  <si>
    <t>Have</t>
  </si>
  <si>
    <t>Need</t>
  </si>
  <si>
    <t>Spark Devices</t>
  </si>
  <si>
    <t>Date</t>
  </si>
  <si>
    <t>Store Name</t>
  </si>
  <si>
    <t>商家名称</t>
  </si>
  <si>
    <t>Store Location</t>
  </si>
  <si>
    <t>地址</t>
  </si>
  <si>
    <t>Store Contact Info</t>
  </si>
  <si>
    <t>联系电话</t>
  </si>
  <si>
    <t>Price</t>
  </si>
  <si>
    <t>Total price</t>
  </si>
  <si>
    <t>Spark Part #</t>
  </si>
  <si>
    <t>数量</t>
  </si>
  <si>
    <t>价格</t>
  </si>
  <si>
    <t>总价</t>
  </si>
  <si>
    <t>x</t>
  </si>
  <si>
    <t>=</t>
  </si>
  <si>
    <t>Grand Total</t>
  </si>
  <si>
    <t>全价</t>
  </si>
  <si>
    <t>B1, B2</t>
  </si>
  <si>
    <t>English Description</t>
  </si>
  <si>
    <t>STM32 Micro-controller</t>
  </si>
  <si>
    <t>Looks like this: http://www.digikey.com/product-detail/en/KMR211GLFS/401-1426-1-ND/550461</t>
  </si>
  <si>
    <t>Chang Feng Tai</t>
  </si>
  <si>
    <t>SEG, Second Floor</t>
  </si>
  <si>
    <t>QQ: 421017527</t>
  </si>
  <si>
    <t>Spark Core v0.0.5</t>
  </si>
  <si>
    <t>RB551V-30 (500mA)</t>
  </si>
  <si>
    <t>MMZ1005Y121C</t>
  </si>
  <si>
    <t>KMR211GLFS</t>
  </si>
  <si>
    <t>C3, C5-7, C10-11, C13</t>
  </si>
  <si>
    <t>Murata BLM18AG221SN1D</t>
  </si>
  <si>
    <t>Blue</t>
  </si>
  <si>
    <t>R1, R9-11</t>
  </si>
  <si>
    <t>R7</t>
  </si>
  <si>
    <t>R4, R8, R12-14</t>
  </si>
  <si>
    <t>R5, R6</t>
  </si>
  <si>
    <t>J1</t>
  </si>
  <si>
    <t>20-pin JTAG port</t>
  </si>
  <si>
    <t>Looks like this: http://detail.tmall.com/item.htm?id=17676786049&amp;spm=a230r.1.14.11.wsP1PA&amp;ad_id=&amp;am_id=&amp;cm_id=&amp;pm_id=</t>
  </si>
  <si>
    <t>0Ω</t>
  </si>
  <si>
    <t>DigiKey Link</t>
  </si>
  <si>
    <t>Taobao Link</t>
  </si>
  <si>
    <t>http://item.taobao.com/item.htm?spm=a230r.1.14.1.pBjcgl&amp;id=10605978811</t>
  </si>
  <si>
    <t>http://item.taobao.com/item.htm?spm=a230r.1.14.1.sDPMv0&amp;id=5913218207</t>
  </si>
  <si>
    <t>http://item.taobao.com/item.htm?spm=a230r.1.14.59.xxVeAY&amp;id=16690855349</t>
  </si>
  <si>
    <t>http://item.taobao.com/item.htm?spm=a230r.1.14.21.Zvi13g&amp;id=17377012127</t>
  </si>
  <si>
    <t>http://detail.tmall.com/item.htm?spm=a230r.1.14.42.nwHrUU&amp;id=14139679780</t>
  </si>
  <si>
    <t>http://detail.tmall.com/item.htm?spm=a230r.1.14.28.HWbOvn&amp;id=15456269891</t>
  </si>
  <si>
    <t>http://detail.tmall.com/item.htm?spm=a230r.1.14.1.mIn2bB&amp;id=17921640239</t>
  </si>
  <si>
    <t>http://item.taobao.com/item.htm?spm=a230r.1.14.29.on1ODT&amp;id=16348539730</t>
  </si>
  <si>
    <t>6.5mm x 2.8mm</t>
  </si>
  <si>
    <t>http://item.taobao.com/item.htm?spm=a230r.1.14.62.jgHr9v&amp;id=13004811346</t>
  </si>
  <si>
    <t>http://item.taobao.com/item.htm?spm=a230r.1.14.1.ftfZaL&amp;id=10614261731</t>
  </si>
  <si>
    <t>http://item.taobao.com/item.htm?spm=a230r.1.14.1.JxpGm6&amp;id=21970968624</t>
  </si>
  <si>
    <t>http://item.taobao.com/item.htm?spm=2013.1.w3956858894.1.emTPiQ&amp;id=12920296504</t>
  </si>
  <si>
    <t>http://item.taobao.com/item.htm?spm=a230r.1.14.34.tpoElm&amp;id=15691378326</t>
  </si>
  <si>
    <t>Price (CNY)</t>
  </si>
  <si>
    <t>Price (USD)</t>
  </si>
  <si>
    <t>Total 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</si>
</sst>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.0000_);_(&quot;$&quot;* \(#,##0.00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4" fillId="0" borderId="7" xfId="0" applyFont="1" applyBorder="1"/>
    <xf numFmtId="0" fontId="4" fillId="0" borderId="0" xfId="0" applyFont="1" applyBorder="1"/>
    <xf numFmtId="0" fontId="4" fillId="0" borderId="0" xfId="0" applyFont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0" xfId="0" applyFont="1" applyAlignment="1">
      <alignment horizontal="center"/>
    </xf>
    <xf numFmtId="0" fontId="6" fillId="0" borderId="0" xfId="0" quotePrefix="1" applyFont="1"/>
    <xf numFmtId="0" fontId="6" fillId="0" borderId="9" xfId="0" applyFont="1" applyBorder="1"/>
    <xf numFmtId="0" fontId="6" fillId="0" borderId="10" xfId="0" applyFont="1" applyBorder="1"/>
    <xf numFmtId="0" fontId="7" fillId="0" borderId="0" xfId="0" applyFont="1"/>
    <xf numFmtId="44" fontId="6" fillId="0" borderId="0" xfId="109" applyNumberFormat="1" applyFont="1"/>
    <xf numFmtId="165" fontId="6" fillId="0" borderId="0" xfId="109" applyNumberFormat="1" applyFont="1"/>
  </cellXfs>
  <cellStyles count="112">
    <cellStyle name="Currency" xfId="10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20" sqref="C20"/>
    </sheetView>
  </sheetViews>
  <sheetFormatPr baseColWidth="10" defaultRowHeight="15" x14ac:dyDescent="0"/>
  <cols>
    <col min="1" max="1" width="22.1640625" style="7" bestFit="1" customWidth="1"/>
    <col min="2" max="2" width="41.83203125" style="7" customWidth="1"/>
    <col min="3" max="3" width="28.5" style="7" bestFit="1" customWidth="1"/>
    <col min="4" max="4" width="24.1640625" style="7" bestFit="1" customWidth="1"/>
    <col min="5" max="5" width="10.1640625" style="7" customWidth="1"/>
    <col min="6" max="6" width="10" style="7" customWidth="1"/>
    <col min="7" max="7" width="10.83203125" style="7"/>
    <col min="8" max="8" width="11.83203125" style="7" bestFit="1" customWidth="1"/>
    <col min="9" max="16384" width="10.83203125" style="7"/>
  </cols>
  <sheetData>
    <row r="1" spans="1:11" s="20" customForma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124</v>
      </c>
      <c r="F1" s="20" t="s">
        <v>125</v>
      </c>
      <c r="G1" s="20" t="s">
        <v>16</v>
      </c>
      <c r="H1" s="20" t="s">
        <v>17</v>
      </c>
      <c r="I1" s="20" t="s">
        <v>140</v>
      </c>
      <c r="J1" s="20" t="s">
        <v>141</v>
      </c>
      <c r="K1" s="20" t="s">
        <v>142</v>
      </c>
    </row>
    <row r="2" spans="1:11">
      <c r="A2" s="7" t="s">
        <v>23</v>
      </c>
      <c r="B2" s="7" t="s">
        <v>50</v>
      </c>
      <c r="C2" s="7" t="s">
        <v>24</v>
      </c>
      <c r="D2" s="7" t="s">
        <v>134</v>
      </c>
      <c r="F2" s="7" t="s">
        <v>128</v>
      </c>
      <c r="G2" s="7">
        <v>1</v>
      </c>
      <c r="H2" s="7" t="s">
        <v>82</v>
      </c>
      <c r="I2" s="7">
        <v>2</v>
      </c>
      <c r="J2" s="22">
        <f>I2/6.178</f>
        <v>0.32372936225315635</v>
      </c>
      <c r="K2" s="22">
        <f>J2*G2</f>
        <v>0.32372936225315635</v>
      </c>
    </row>
    <row r="3" spans="1:11">
      <c r="A3" s="7" t="s">
        <v>102</v>
      </c>
      <c r="B3" s="7" t="s">
        <v>112</v>
      </c>
      <c r="C3" s="7" t="s">
        <v>54</v>
      </c>
      <c r="D3" s="7" t="s">
        <v>53</v>
      </c>
      <c r="E3" s="7" t="s">
        <v>52</v>
      </c>
      <c r="F3" s="7" t="s">
        <v>139</v>
      </c>
      <c r="G3" s="7">
        <v>2</v>
      </c>
      <c r="H3" s="7" t="s">
        <v>82</v>
      </c>
      <c r="I3" s="7">
        <v>2.5</v>
      </c>
      <c r="J3" s="22">
        <f t="shared" ref="J3:J26" si="0">I3/6.178</f>
        <v>0.40466170281644548</v>
      </c>
      <c r="K3" s="22">
        <f t="shared" ref="K3:K26" si="1">J3*G3</f>
        <v>0.80932340563289096</v>
      </c>
    </row>
    <row r="4" spans="1:11">
      <c r="A4" s="7" t="s">
        <v>55</v>
      </c>
      <c r="B4" s="7" t="s">
        <v>4</v>
      </c>
      <c r="C4" s="7" t="s">
        <v>59</v>
      </c>
      <c r="D4" s="17" t="s">
        <v>60</v>
      </c>
      <c r="F4" s="7" t="s">
        <v>133</v>
      </c>
      <c r="G4" s="7">
        <v>3</v>
      </c>
      <c r="H4" s="7" t="s">
        <v>82</v>
      </c>
      <c r="I4" s="7">
        <v>0.3</v>
      </c>
      <c r="J4" s="22">
        <f t="shared" si="0"/>
        <v>4.8559404337973455E-2</v>
      </c>
      <c r="K4" s="22">
        <f t="shared" si="1"/>
        <v>0.14567821301392037</v>
      </c>
    </row>
    <row r="5" spans="1:11">
      <c r="A5" s="7" t="s">
        <v>113</v>
      </c>
      <c r="B5" s="7" t="s">
        <v>5</v>
      </c>
      <c r="C5" s="7" t="s">
        <v>18</v>
      </c>
      <c r="D5" s="17" t="s">
        <v>68</v>
      </c>
      <c r="G5" s="7">
        <v>7</v>
      </c>
      <c r="H5" s="7" t="s">
        <v>83</v>
      </c>
      <c r="I5" s="7">
        <v>0.06</v>
      </c>
      <c r="J5" s="22">
        <f t="shared" si="0"/>
        <v>9.7118808675946914E-3</v>
      </c>
      <c r="K5" s="22">
        <f t="shared" si="1"/>
        <v>6.7983166073162835E-2</v>
      </c>
    </row>
    <row r="6" spans="1:11">
      <c r="A6" s="7" t="s">
        <v>25</v>
      </c>
      <c r="B6" s="7" t="s">
        <v>26</v>
      </c>
      <c r="C6" s="7" t="s">
        <v>18</v>
      </c>
      <c r="D6" s="17" t="s">
        <v>68</v>
      </c>
      <c r="G6" s="7">
        <v>1</v>
      </c>
      <c r="H6" s="7" t="s">
        <v>83</v>
      </c>
      <c r="I6" s="7">
        <v>0.06</v>
      </c>
      <c r="J6" s="22">
        <f t="shared" si="0"/>
        <v>9.7118808675946914E-3</v>
      </c>
      <c r="K6" s="22">
        <f t="shared" si="1"/>
        <v>9.7118808675946914E-3</v>
      </c>
    </row>
    <row r="7" spans="1:11">
      <c r="A7" s="7" t="s">
        <v>57</v>
      </c>
      <c r="B7" s="7" t="s">
        <v>6</v>
      </c>
      <c r="C7" s="7" t="s">
        <v>18</v>
      </c>
      <c r="D7" s="17" t="s">
        <v>68</v>
      </c>
      <c r="G7" s="7">
        <v>2</v>
      </c>
      <c r="H7" s="7" t="s">
        <v>83</v>
      </c>
      <c r="I7" s="7">
        <v>0.06</v>
      </c>
      <c r="J7" s="22">
        <f t="shared" si="0"/>
        <v>9.7118808675946914E-3</v>
      </c>
      <c r="K7" s="22">
        <f t="shared" si="1"/>
        <v>1.9423761735189383E-2</v>
      </c>
    </row>
    <row r="8" spans="1:11">
      <c r="A8" s="7" t="s">
        <v>27</v>
      </c>
      <c r="B8" s="7" t="s">
        <v>110</v>
      </c>
      <c r="C8" s="7" t="s">
        <v>7</v>
      </c>
      <c r="D8" s="7" t="s">
        <v>28</v>
      </c>
      <c r="F8" s="7" t="s">
        <v>131</v>
      </c>
      <c r="G8" s="7">
        <v>1</v>
      </c>
      <c r="H8" s="7" t="s">
        <v>83</v>
      </c>
      <c r="I8" s="7">
        <v>0.06</v>
      </c>
      <c r="J8" s="22">
        <f t="shared" si="0"/>
        <v>9.7118808675946914E-3</v>
      </c>
      <c r="K8" s="22">
        <f t="shared" si="1"/>
        <v>9.7118808675946914E-3</v>
      </c>
    </row>
    <row r="9" spans="1:11">
      <c r="A9" s="7" t="s">
        <v>29</v>
      </c>
      <c r="B9" s="7" t="s">
        <v>30</v>
      </c>
      <c r="C9" s="7" t="s">
        <v>64</v>
      </c>
      <c r="D9" s="17" t="s">
        <v>60</v>
      </c>
      <c r="F9" s="7" t="s">
        <v>130</v>
      </c>
      <c r="G9" s="7">
        <v>1</v>
      </c>
      <c r="H9" s="7" t="s">
        <v>82</v>
      </c>
      <c r="I9" s="7">
        <v>0.5</v>
      </c>
      <c r="J9" s="22">
        <f t="shared" si="0"/>
        <v>8.0932340563289087E-2</v>
      </c>
      <c r="K9" s="22">
        <f t="shared" si="1"/>
        <v>8.0932340563289087E-2</v>
      </c>
    </row>
    <row r="10" spans="1:11">
      <c r="A10" s="7" t="s">
        <v>61</v>
      </c>
      <c r="C10" s="7" t="s">
        <v>63</v>
      </c>
      <c r="D10" s="7" t="s">
        <v>62</v>
      </c>
      <c r="G10" s="7">
        <v>2</v>
      </c>
      <c r="H10" s="7" t="s">
        <v>82</v>
      </c>
      <c r="I10" s="7">
        <v>0.1</v>
      </c>
      <c r="J10" s="22">
        <f t="shared" si="0"/>
        <v>1.618646811265782E-2</v>
      </c>
      <c r="K10" s="22">
        <f t="shared" si="1"/>
        <v>3.2372936225315639E-2</v>
      </c>
    </row>
    <row r="11" spans="1:11">
      <c r="A11" s="7" t="s">
        <v>31</v>
      </c>
      <c r="B11" s="7" t="s">
        <v>32</v>
      </c>
      <c r="C11" s="7" t="s">
        <v>65</v>
      </c>
      <c r="D11" s="17" t="s">
        <v>68</v>
      </c>
      <c r="G11" s="7">
        <v>1</v>
      </c>
      <c r="H11" s="7" t="s">
        <v>83</v>
      </c>
      <c r="I11" s="7">
        <v>0.06</v>
      </c>
      <c r="J11" s="22">
        <f t="shared" si="0"/>
        <v>9.7118808675946914E-3</v>
      </c>
      <c r="K11" s="22">
        <f t="shared" si="1"/>
        <v>9.7118808675946914E-3</v>
      </c>
    </row>
    <row r="12" spans="1:11">
      <c r="A12" s="7" t="s">
        <v>33</v>
      </c>
      <c r="B12" s="7" t="s">
        <v>114</v>
      </c>
      <c r="C12" s="7" t="s">
        <v>66</v>
      </c>
      <c r="D12" s="17" t="s">
        <v>68</v>
      </c>
      <c r="F12" s="7" t="s">
        <v>132</v>
      </c>
      <c r="G12" s="7">
        <v>1</v>
      </c>
      <c r="H12" s="7" t="s">
        <v>83</v>
      </c>
      <c r="I12" s="7">
        <f>6/100</f>
        <v>0.06</v>
      </c>
      <c r="J12" s="22">
        <f t="shared" si="0"/>
        <v>9.7118808675946914E-3</v>
      </c>
      <c r="K12" s="22">
        <f t="shared" si="1"/>
        <v>9.7118808675946914E-3</v>
      </c>
    </row>
    <row r="13" spans="1:11">
      <c r="A13" s="7" t="s">
        <v>67</v>
      </c>
      <c r="B13" s="7" t="s">
        <v>115</v>
      </c>
      <c r="C13" s="7" t="s">
        <v>34</v>
      </c>
      <c r="D13" s="17" t="s">
        <v>68</v>
      </c>
      <c r="F13" s="7" t="s">
        <v>138</v>
      </c>
      <c r="G13" s="7">
        <v>3</v>
      </c>
      <c r="H13" s="7" t="s">
        <v>83</v>
      </c>
      <c r="I13" s="7">
        <f>1.5/20</f>
        <v>7.4999999999999997E-2</v>
      </c>
      <c r="J13" s="22">
        <f t="shared" si="0"/>
        <v>1.2139851084493364E-2</v>
      </c>
      <c r="K13" s="22">
        <f t="shared" si="1"/>
        <v>3.6419553253480091E-2</v>
      </c>
    </row>
    <row r="14" spans="1:11">
      <c r="A14" s="7" t="s">
        <v>8</v>
      </c>
      <c r="B14" s="7" t="s">
        <v>35</v>
      </c>
      <c r="C14" s="7" t="s">
        <v>37</v>
      </c>
      <c r="D14" s="7" t="s">
        <v>36</v>
      </c>
      <c r="F14" s="7" t="s">
        <v>137</v>
      </c>
      <c r="G14" s="7">
        <v>1</v>
      </c>
      <c r="H14" s="7" t="s">
        <v>82</v>
      </c>
      <c r="I14" s="7">
        <v>0.15</v>
      </c>
      <c r="J14" s="22">
        <f t="shared" si="0"/>
        <v>2.4279702168986728E-2</v>
      </c>
      <c r="K14" s="22">
        <f t="shared" si="1"/>
        <v>2.4279702168986728E-2</v>
      </c>
    </row>
    <row r="15" spans="1:11">
      <c r="A15" s="7" t="s">
        <v>116</v>
      </c>
      <c r="B15" s="7" t="s">
        <v>11</v>
      </c>
      <c r="C15" s="7" t="s">
        <v>20</v>
      </c>
      <c r="D15" s="17" t="s">
        <v>68</v>
      </c>
      <c r="G15" s="7">
        <v>4</v>
      </c>
      <c r="H15" s="7" t="s">
        <v>83</v>
      </c>
      <c r="I15" s="7">
        <v>0.06</v>
      </c>
      <c r="J15" s="22">
        <f t="shared" si="0"/>
        <v>9.7118808675946914E-3</v>
      </c>
      <c r="K15" s="22">
        <f t="shared" si="1"/>
        <v>3.8847523470378766E-2</v>
      </c>
    </row>
    <row r="16" spans="1:11">
      <c r="A16" s="7" t="s">
        <v>38</v>
      </c>
      <c r="B16" s="7" t="s">
        <v>22</v>
      </c>
      <c r="C16" s="7" t="s">
        <v>20</v>
      </c>
      <c r="D16" s="17" t="s">
        <v>68</v>
      </c>
      <c r="G16" s="7">
        <v>1</v>
      </c>
      <c r="H16" s="7" t="s">
        <v>83</v>
      </c>
      <c r="I16" s="7">
        <v>0.06</v>
      </c>
      <c r="J16" s="22">
        <f t="shared" si="0"/>
        <v>9.7118808675946914E-3</v>
      </c>
      <c r="K16" s="22">
        <f t="shared" si="1"/>
        <v>9.7118808675946914E-3</v>
      </c>
    </row>
    <row r="17" spans="1:11">
      <c r="A17" s="7" t="s">
        <v>39</v>
      </c>
      <c r="B17" s="7" t="s">
        <v>40</v>
      </c>
      <c r="C17" s="7" t="s">
        <v>20</v>
      </c>
      <c r="D17" s="17" t="s">
        <v>68</v>
      </c>
      <c r="G17" s="7">
        <v>1</v>
      </c>
      <c r="H17" s="7" t="s">
        <v>83</v>
      </c>
      <c r="I17" s="7">
        <v>0.06</v>
      </c>
      <c r="J17" s="22">
        <f t="shared" si="0"/>
        <v>9.7118808675946914E-3</v>
      </c>
      <c r="K17" s="22">
        <f t="shared" si="1"/>
        <v>9.7118808675946914E-3</v>
      </c>
    </row>
    <row r="18" spans="1:11">
      <c r="A18" s="7" t="s">
        <v>119</v>
      </c>
      <c r="B18" s="7" t="s">
        <v>21</v>
      </c>
      <c r="C18" s="7" t="s">
        <v>20</v>
      </c>
      <c r="D18" s="17" t="s">
        <v>68</v>
      </c>
      <c r="G18" s="7">
        <v>2</v>
      </c>
      <c r="H18" s="7" t="s">
        <v>83</v>
      </c>
      <c r="I18" s="7">
        <v>0.06</v>
      </c>
      <c r="J18" s="22">
        <f t="shared" si="0"/>
        <v>9.7118808675946914E-3</v>
      </c>
      <c r="K18" s="22">
        <f t="shared" si="1"/>
        <v>1.9423761735189383E-2</v>
      </c>
    </row>
    <row r="19" spans="1:11">
      <c r="A19" s="7" t="s">
        <v>117</v>
      </c>
      <c r="B19" s="7" t="s">
        <v>42</v>
      </c>
      <c r="C19" s="7" t="s">
        <v>20</v>
      </c>
      <c r="D19" s="17" t="s">
        <v>68</v>
      </c>
      <c r="G19" s="7">
        <v>1</v>
      </c>
      <c r="H19" s="7" t="s">
        <v>83</v>
      </c>
      <c r="I19" s="7">
        <v>0.06</v>
      </c>
      <c r="J19" s="22">
        <f t="shared" si="0"/>
        <v>9.7118808675946914E-3</v>
      </c>
      <c r="K19" s="22">
        <f t="shared" si="1"/>
        <v>9.7118808675946914E-3</v>
      </c>
    </row>
    <row r="20" spans="1:11">
      <c r="A20" s="7" t="s">
        <v>118</v>
      </c>
      <c r="B20" s="7" t="s">
        <v>10</v>
      </c>
      <c r="C20" s="7" t="s">
        <v>20</v>
      </c>
      <c r="D20" s="17" t="s">
        <v>68</v>
      </c>
      <c r="G20" s="7">
        <v>5</v>
      </c>
      <c r="H20" s="7" t="s">
        <v>83</v>
      </c>
      <c r="I20" s="7">
        <v>0.06</v>
      </c>
      <c r="J20" s="22">
        <f t="shared" si="0"/>
        <v>9.7118808675946914E-3</v>
      </c>
      <c r="K20" s="22">
        <f t="shared" si="1"/>
        <v>4.8559404337973455E-2</v>
      </c>
    </row>
    <row r="21" spans="1:11">
      <c r="A21" s="7" t="s">
        <v>12</v>
      </c>
      <c r="B21" s="7" t="s">
        <v>72</v>
      </c>
      <c r="C21" s="7" t="s">
        <v>73</v>
      </c>
      <c r="D21" s="7" t="s">
        <v>43</v>
      </c>
      <c r="F21" s="7" t="s">
        <v>136</v>
      </c>
      <c r="G21" s="7">
        <v>1</v>
      </c>
      <c r="H21" s="7" t="s">
        <v>82</v>
      </c>
      <c r="I21" s="7">
        <v>0.8</v>
      </c>
      <c r="J21" s="22">
        <f t="shared" si="0"/>
        <v>0.12949174490126256</v>
      </c>
      <c r="K21" s="22">
        <f t="shared" si="1"/>
        <v>0.12949174490126256</v>
      </c>
    </row>
    <row r="22" spans="1:11">
      <c r="A22" s="7" t="s">
        <v>44</v>
      </c>
      <c r="B22" s="7" t="s">
        <v>45</v>
      </c>
      <c r="C22" s="7" t="s">
        <v>74</v>
      </c>
      <c r="D22" s="7" t="s">
        <v>51</v>
      </c>
      <c r="G22" s="7">
        <v>1</v>
      </c>
      <c r="H22" s="7" t="s">
        <v>82</v>
      </c>
      <c r="J22" s="22">
        <v>9</v>
      </c>
      <c r="K22" s="22">
        <f t="shared" si="1"/>
        <v>9</v>
      </c>
    </row>
    <row r="23" spans="1:11">
      <c r="A23" s="7" t="s">
        <v>46</v>
      </c>
      <c r="B23" s="7" t="s">
        <v>75</v>
      </c>
      <c r="C23" s="7" t="s">
        <v>47</v>
      </c>
      <c r="D23" s="7" t="s">
        <v>15</v>
      </c>
      <c r="F23" s="7" t="s">
        <v>126</v>
      </c>
      <c r="G23" s="7">
        <v>1</v>
      </c>
      <c r="H23" s="7" t="s">
        <v>82</v>
      </c>
      <c r="I23" s="7">
        <v>11.1</v>
      </c>
      <c r="J23" s="22">
        <f t="shared" si="0"/>
        <v>1.7966979605050177</v>
      </c>
      <c r="K23" s="22">
        <f t="shared" si="1"/>
        <v>1.7966979605050177</v>
      </c>
    </row>
    <row r="24" spans="1:11">
      <c r="A24" s="7" t="s">
        <v>48</v>
      </c>
      <c r="B24" s="7" t="s">
        <v>76</v>
      </c>
      <c r="C24" s="7" t="s">
        <v>77</v>
      </c>
      <c r="D24" s="7" t="s">
        <v>78</v>
      </c>
      <c r="F24" s="7" t="s">
        <v>127</v>
      </c>
      <c r="G24" s="7">
        <v>1</v>
      </c>
      <c r="H24" s="7" t="s">
        <v>82</v>
      </c>
      <c r="I24" s="7">
        <v>3.25</v>
      </c>
      <c r="J24" s="22">
        <f t="shared" si="0"/>
        <v>0.52606021366137912</v>
      </c>
      <c r="K24" s="22">
        <f t="shared" si="1"/>
        <v>0.52606021366137912</v>
      </c>
    </row>
    <row r="25" spans="1:11">
      <c r="A25" s="7" t="s">
        <v>13</v>
      </c>
      <c r="B25" s="7" t="s">
        <v>81</v>
      </c>
      <c r="C25" s="7" t="s">
        <v>79</v>
      </c>
      <c r="D25" s="7" t="s">
        <v>14</v>
      </c>
      <c r="F25" s="7" t="s">
        <v>129</v>
      </c>
      <c r="G25" s="7">
        <v>1</v>
      </c>
      <c r="H25" s="7" t="s">
        <v>82</v>
      </c>
      <c r="I25" s="7">
        <v>0.35</v>
      </c>
      <c r="J25" s="22">
        <f t="shared" si="0"/>
        <v>5.665263839430236E-2</v>
      </c>
      <c r="K25" s="22">
        <f t="shared" si="1"/>
        <v>5.665263839430236E-2</v>
      </c>
    </row>
    <row r="26" spans="1:11">
      <c r="A26" s="7" t="s">
        <v>49</v>
      </c>
      <c r="B26" s="7" t="s">
        <v>9</v>
      </c>
      <c r="C26" s="7" t="s">
        <v>19</v>
      </c>
      <c r="D26" s="7" t="s">
        <v>80</v>
      </c>
      <c r="F26" s="7" t="s">
        <v>135</v>
      </c>
      <c r="G26" s="7">
        <v>1</v>
      </c>
      <c r="H26" s="7" t="s">
        <v>82</v>
      </c>
      <c r="I26" s="7">
        <v>0.88</v>
      </c>
      <c r="J26" s="22">
        <f t="shared" si="0"/>
        <v>0.14244091939138881</v>
      </c>
      <c r="K26" s="22">
        <f t="shared" si="1"/>
        <v>0.14244091939138881</v>
      </c>
    </row>
    <row r="28" spans="1:11">
      <c r="K28" s="21">
        <f>SUM(K2:K26)</f>
        <v>13.366299773389446</v>
      </c>
    </row>
  </sheetData>
  <autoFilter ref="A1:H2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showGridLines="0" topLeftCell="A10" workbookViewId="0">
      <selection activeCell="L14" sqref="L14"/>
    </sheetView>
  </sheetViews>
  <sheetFormatPr baseColWidth="10" defaultColWidth="8.83203125" defaultRowHeight="15" x14ac:dyDescent="0"/>
  <cols>
    <col min="1" max="1" width="8.83203125" style="7"/>
    <col min="2" max="2" width="18" style="7" bestFit="1" customWidth="1"/>
    <col min="3" max="3" width="2.83203125" style="7" customWidth="1"/>
    <col min="4" max="4" width="27.83203125" style="7" customWidth="1"/>
    <col min="5" max="5" width="2.83203125" style="7" customWidth="1"/>
    <col min="6" max="6" width="24.6640625" style="7" customWidth="1"/>
    <col min="7" max="7" width="2.83203125" style="7" customWidth="1"/>
    <col min="8" max="8" width="19.6640625" style="7" customWidth="1"/>
    <col min="9" max="9" width="2.83203125" style="7" customWidth="1"/>
    <col min="10" max="10" width="11.33203125" style="7" customWidth="1"/>
    <col min="11" max="11" width="2.83203125" style="7" customWidth="1"/>
    <col min="12" max="12" width="8.83203125" style="7"/>
    <col min="13" max="13" width="2.83203125" style="7" customWidth="1"/>
    <col min="14" max="14" width="8.83203125" style="7"/>
    <col min="15" max="15" width="2.83203125" style="7" customWidth="1"/>
    <col min="16" max="16" width="10.6640625" style="7" bestFit="1" customWidth="1"/>
    <col min="17" max="16384" width="8.83203125" style="7"/>
  </cols>
  <sheetData>
    <row r="2" spans="2:14" s="1" customFormat="1" ht="13" thickBot="1">
      <c r="B2" s="1" t="s">
        <v>84</v>
      </c>
      <c r="D2" s="1" t="s">
        <v>109</v>
      </c>
      <c r="L2" s="6" t="s">
        <v>85</v>
      </c>
      <c r="N2" s="2">
        <f ca="1">NOW()</f>
        <v>41382.461860995369</v>
      </c>
    </row>
    <row r="3" spans="2:14">
      <c r="B3" s="1" t="s">
        <v>86</v>
      </c>
      <c r="D3" s="8" t="s">
        <v>106</v>
      </c>
      <c r="E3" s="9"/>
      <c r="F3" s="10"/>
      <c r="G3" s="11"/>
      <c r="H3" s="11"/>
      <c r="I3" s="11"/>
      <c r="J3" s="11"/>
      <c r="K3" s="11"/>
    </row>
    <row r="4" spans="2:14" ht="16" thickBot="1">
      <c r="B4" s="3" t="s">
        <v>87</v>
      </c>
      <c r="D4" s="12"/>
      <c r="E4" s="13"/>
      <c r="F4" s="14"/>
      <c r="G4" s="11"/>
      <c r="H4" s="11"/>
      <c r="I4" s="11"/>
      <c r="J4" s="11"/>
      <c r="K4" s="11"/>
    </row>
    <row r="5" spans="2:14">
      <c r="B5" s="1" t="s">
        <v>88</v>
      </c>
      <c r="D5" s="8" t="s">
        <v>107</v>
      </c>
      <c r="E5" s="9"/>
      <c r="F5" s="10"/>
      <c r="G5" s="11"/>
      <c r="H5" s="11"/>
      <c r="I5" s="11"/>
      <c r="J5" s="11"/>
      <c r="K5" s="11"/>
    </row>
    <row r="6" spans="2:14" ht="16" thickBot="1">
      <c r="B6" s="3" t="s">
        <v>89</v>
      </c>
      <c r="D6" s="12"/>
      <c r="E6" s="13"/>
      <c r="F6" s="14"/>
      <c r="G6" s="11"/>
      <c r="H6" s="11"/>
      <c r="I6" s="11"/>
      <c r="J6" s="11"/>
      <c r="K6" s="11"/>
    </row>
    <row r="7" spans="2:14">
      <c r="B7" s="1" t="s">
        <v>90</v>
      </c>
      <c r="D7" s="8" t="s">
        <v>108</v>
      </c>
      <c r="E7" s="9"/>
      <c r="F7" s="10"/>
      <c r="G7" s="11"/>
      <c r="H7" s="11"/>
      <c r="I7" s="11"/>
      <c r="J7" s="11"/>
      <c r="K7" s="11"/>
    </row>
    <row r="8" spans="2:14" ht="16" thickBot="1">
      <c r="B8" s="3" t="s">
        <v>91</v>
      </c>
      <c r="D8" s="12"/>
      <c r="E8" s="13"/>
      <c r="F8" s="14"/>
      <c r="G8" s="11"/>
      <c r="H8" s="11"/>
      <c r="I8" s="11"/>
      <c r="J8" s="11"/>
      <c r="K8" s="11"/>
    </row>
    <row r="9" spans="2:14">
      <c r="B9" s="1"/>
      <c r="D9" s="11"/>
      <c r="E9" s="11"/>
      <c r="F9" s="11"/>
      <c r="G9" s="11"/>
      <c r="H9" s="11"/>
      <c r="I9" s="11"/>
      <c r="J9" s="11"/>
      <c r="K9" s="11"/>
    </row>
    <row r="10" spans="2:14">
      <c r="B10" s="1"/>
      <c r="J10" s="1" t="s">
        <v>16</v>
      </c>
      <c r="K10" s="1"/>
      <c r="L10" s="1" t="s">
        <v>92</v>
      </c>
      <c r="M10" s="1"/>
      <c r="N10" s="1" t="s">
        <v>93</v>
      </c>
    </row>
    <row r="11" spans="2:14" s="1" customFormat="1" ht="12">
      <c r="B11" s="4" t="s">
        <v>94</v>
      </c>
      <c r="D11" s="4" t="s">
        <v>103</v>
      </c>
      <c r="F11" s="4" t="s">
        <v>1</v>
      </c>
      <c r="G11" s="5"/>
      <c r="H11" s="4" t="s">
        <v>3</v>
      </c>
      <c r="J11" s="3" t="s">
        <v>95</v>
      </c>
      <c r="K11" s="3"/>
      <c r="L11" s="3" t="s">
        <v>96</v>
      </c>
      <c r="N11" s="3" t="s">
        <v>97</v>
      </c>
    </row>
    <row r="12" spans="2:14">
      <c r="B12" s="7" t="s">
        <v>102</v>
      </c>
      <c r="D12" s="7" t="s">
        <v>54</v>
      </c>
      <c r="F12" s="7" t="s">
        <v>105</v>
      </c>
      <c r="H12" s="7" t="s">
        <v>53</v>
      </c>
      <c r="J12" s="15">
        <v>10</v>
      </c>
      <c r="K12" s="16" t="s">
        <v>98</v>
      </c>
      <c r="L12" s="15">
        <v>2.5</v>
      </c>
      <c r="M12" s="16" t="s">
        <v>99</v>
      </c>
      <c r="N12" s="15">
        <f>J12*L12</f>
        <v>25</v>
      </c>
    </row>
    <row r="13" spans="2:14">
      <c r="B13" s="7" t="s">
        <v>55</v>
      </c>
      <c r="D13" s="7" t="s">
        <v>59</v>
      </c>
      <c r="F13" s="7" t="s">
        <v>4</v>
      </c>
      <c r="H13" s="17" t="s">
        <v>60</v>
      </c>
      <c r="J13" s="15">
        <v>100</v>
      </c>
      <c r="K13" s="16" t="s">
        <v>98</v>
      </c>
      <c r="L13" s="15">
        <v>0.8</v>
      </c>
      <c r="M13" s="16" t="s">
        <v>99</v>
      </c>
      <c r="N13" s="15">
        <f t="shared" ref="N13:N30" si="0">J13*L13</f>
        <v>80</v>
      </c>
    </row>
    <row r="14" spans="2:14">
      <c r="B14" s="7" t="s">
        <v>56</v>
      </c>
      <c r="D14" s="7" t="s">
        <v>18</v>
      </c>
      <c r="F14" s="7" t="s">
        <v>5</v>
      </c>
      <c r="H14" s="17" t="s">
        <v>58</v>
      </c>
      <c r="J14" s="15">
        <v>1000</v>
      </c>
      <c r="K14" s="16" t="s">
        <v>98</v>
      </c>
      <c r="L14" s="15">
        <v>3.5000000000000003E-2</v>
      </c>
      <c r="M14" s="16" t="s">
        <v>99</v>
      </c>
      <c r="N14" s="15">
        <f t="shared" si="0"/>
        <v>35</v>
      </c>
    </row>
    <row r="15" spans="2:14">
      <c r="B15" s="7" t="s">
        <v>25</v>
      </c>
      <c r="D15" s="7" t="s">
        <v>18</v>
      </c>
      <c r="F15" s="7" t="s">
        <v>26</v>
      </c>
      <c r="H15" s="17" t="s">
        <v>58</v>
      </c>
      <c r="J15" s="15">
        <v>1000</v>
      </c>
      <c r="K15" s="16" t="s">
        <v>98</v>
      </c>
      <c r="L15" s="15">
        <v>3.5000000000000003E-2</v>
      </c>
      <c r="M15" s="16" t="s">
        <v>99</v>
      </c>
      <c r="N15" s="15">
        <f t="shared" si="0"/>
        <v>35</v>
      </c>
    </row>
    <row r="16" spans="2:14">
      <c r="B16" s="7" t="s">
        <v>57</v>
      </c>
      <c r="D16" s="7" t="s">
        <v>18</v>
      </c>
      <c r="F16" s="7" t="s">
        <v>6</v>
      </c>
      <c r="H16" s="17" t="s">
        <v>58</v>
      </c>
      <c r="J16" s="15">
        <v>1000</v>
      </c>
      <c r="K16" s="16" t="s">
        <v>98</v>
      </c>
      <c r="L16" s="15">
        <v>3.5000000000000003E-2</v>
      </c>
      <c r="M16" s="16" t="s">
        <v>99</v>
      </c>
      <c r="N16" s="15">
        <f t="shared" si="0"/>
        <v>35</v>
      </c>
    </row>
    <row r="17" spans="2:14">
      <c r="B17" s="7" t="s">
        <v>27</v>
      </c>
      <c r="D17" s="7" t="s">
        <v>7</v>
      </c>
      <c r="F17" s="7" t="s">
        <v>110</v>
      </c>
      <c r="H17" s="7" t="s">
        <v>28</v>
      </c>
      <c r="J17" s="15">
        <v>10</v>
      </c>
      <c r="K17" s="16" t="s">
        <v>98</v>
      </c>
      <c r="L17" s="15">
        <v>2</v>
      </c>
      <c r="M17" s="16" t="s">
        <v>99</v>
      </c>
      <c r="N17" s="15">
        <f t="shared" si="0"/>
        <v>20</v>
      </c>
    </row>
    <row r="18" spans="2:14">
      <c r="B18" s="7" t="s">
        <v>29</v>
      </c>
      <c r="D18" s="7" t="s">
        <v>64</v>
      </c>
      <c r="F18" s="7" t="s">
        <v>30</v>
      </c>
      <c r="H18" s="17" t="s">
        <v>60</v>
      </c>
      <c r="J18" s="15">
        <v>10</v>
      </c>
      <c r="K18" s="16" t="s">
        <v>98</v>
      </c>
      <c r="L18" s="15">
        <v>1.5</v>
      </c>
      <c r="M18" s="16" t="s">
        <v>99</v>
      </c>
      <c r="N18" s="15">
        <f t="shared" si="0"/>
        <v>15</v>
      </c>
    </row>
    <row r="19" spans="2:14">
      <c r="B19" s="7" t="s">
        <v>31</v>
      </c>
      <c r="D19" s="7" t="s">
        <v>65</v>
      </c>
      <c r="F19" s="7" t="s">
        <v>32</v>
      </c>
      <c r="H19" s="17" t="s">
        <v>58</v>
      </c>
      <c r="J19" s="15">
        <v>10</v>
      </c>
      <c r="K19" s="16" t="s">
        <v>98</v>
      </c>
      <c r="L19" s="15">
        <v>0.8</v>
      </c>
      <c r="M19" s="16" t="s">
        <v>99</v>
      </c>
      <c r="N19" s="15">
        <f t="shared" si="0"/>
        <v>8</v>
      </c>
    </row>
    <row r="20" spans="2:14">
      <c r="B20" s="7" t="s">
        <v>33</v>
      </c>
      <c r="D20" s="7" t="s">
        <v>66</v>
      </c>
      <c r="F20" s="7" t="s">
        <v>111</v>
      </c>
      <c r="H20" s="17" t="s">
        <v>58</v>
      </c>
      <c r="J20" s="15">
        <v>10</v>
      </c>
      <c r="K20" s="16" t="s">
        <v>98</v>
      </c>
      <c r="L20" s="15">
        <v>2.5</v>
      </c>
      <c r="M20" s="16" t="s">
        <v>99</v>
      </c>
      <c r="N20" s="15">
        <f t="shared" si="0"/>
        <v>25</v>
      </c>
    </row>
    <row r="21" spans="2:14">
      <c r="B21" s="7" t="s">
        <v>8</v>
      </c>
      <c r="D21" s="7" t="s">
        <v>37</v>
      </c>
      <c r="F21" s="7" t="s">
        <v>35</v>
      </c>
      <c r="H21" s="7" t="s">
        <v>36</v>
      </c>
      <c r="J21" s="15">
        <v>10</v>
      </c>
      <c r="K21" s="16" t="s">
        <v>98</v>
      </c>
      <c r="L21" s="15">
        <v>2</v>
      </c>
      <c r="M21" s="16" t="s">
        <v>99</v>
      </c>
      <c r="N21" s="15">
        <f t="shared" si="0"/>
        <v>20</v>
      </c>
    </row>
    <row r="22" spans="2:14">
      <c r="B22" s="7" t="s">
        <v>69</v>
      </c>
      <c r="D22" s="7" t="s">
        <v>20</v>
      </c>
      <c r="F22" s="7" t="s">
        <v>11</v>
      </c>
      <c r="H22" s="17" t="s">
        <v>58</v>
      </c>
      <c r="J22" s="15">
        <v>1000</v>
      </c>
      <c r="K22" s="16" t="s">
        <v>98</v>
      </c>
      <c r="L22" s="15">
        <v>1.4999999999999999E-2</v>
      </c>
      <c r="M22" s="16" t="s">
        <v>99</v>
      </c>
      <c r="N22" s="15">
        <f t="shared" si="0"/>
        <v>15</v>
      </c>
    </row>
    <row r="23" spans="2:14">
      <c r="B23" s="7" t="s">
        <v>38</v>
      </c>
      <c r="D23" s="7" t="s">
        <v>20</v>
      </c>
      <c r="F23" s="7" t="s">
        <v>22</v>
      </c>
      <c r="H23" s="17" t="s">
        <v>58</v>
      </c>
      <c r="J23" s="15">
        <v>1000</v>
      </c>
      <c r="K23" s="16" t="s">
        <v>98</v>
      </c>
      <c r="L23" s="15">
        <v>1.4999999999999999E-2</v>
      </c>
      <c r="M23" s="16" t="s">
        <v>99</v>
      </c>
      <c r="N23" s="15">
        <f t="shared" si="0"/>
        <v>15</v>
      </c>
    </row>
    <row r="24" spans="2:14">
      <c r="B24" s="7" t="s">
        <v>39</v>
      </c>
      <c r="D24" s="7" t="s">
        <v>20</v>
      </c>
      <c r="F24" s="7" t="s">
        <v>40</v>
      </c>
      <c r="H24" s="17" t="s">
        <v>58</v>
      </c>
      <c r="J24" s="15">
        <v>1000</v>
      </c>
      <c r="K24" s="16" t="s">
        <v>98</v>
      </c>
      <c r="L24" s="15">
        <v>1.4999999999999999E-2</v>
      </c>
      <c r="M24" s="16" t="s">
        <v>99</v>
      </c>
      <c r="N24" s="15">
        <f t="shared" si="0"/>
        <v>15</v>
      </c>
    </row>
    <row r="25" spans="2:14">
      <c r="B25" s="7" t="s">
        <v>70</v>
      </c>
      <c r="D25" s="7" t="s">
        <v>20</v>
      </c>
      <c r="F25" s="7" t="s">
        <v>21</v>
      </c>
      <c r="H25" s="17" t="s">
        <v>58</v>
      </c>
      <c r="J25" s="15">
        <v>1000</v>
      </c>
      <c r="K25" s="16" t="s">
        <v>98</v>
      </c>
      <c r="L25" s="15">
        <v>1.4999999999999999E-2</v>
      </c>
      <c r="M25" s="16" t="s">
        <v>99</v>
      </c>
      <c r="N25" s="15">
        <f t="shared" si="0"/>
        <v>15</v>
      </c>
    </row>
    <row r="26" spans="2:14">
      <c r="B26" s="7" t="s">
        <v>41</v>
      </c>
      <c r="D26" s="7" t="s">
        <v>20</v>
      </c>
      <c r="F26" s="7" t="s">
        <v>42</v>
      </c>
      <c r="H26" s="17" t="s">
        <v>58</v>
      </c>
      <c r="J26" s="15">
        <v>1000</v>
      </c>
      <c r="K26" s="16" t="s">
        <v>98</v>
      </c>
      <c r="L26" s="15">
        <v>1.4999999999999999E-2</v>
      </c>
      <c r="M26" s="16" t="s">
        <v>99</v>
      </c>
      <c r="N26" s="15">
        <f t="shared" si="0"/>
        <v>15</v>
      </c>
    </row>
    <row r="27" spans="2:14">
      <c r="B27" s="7" t="s">
        <v>71</v>
      </c>
      <c r="D27" s="7" t="s">
        <v>20</v>
      </c>
      <c r="F27" s="7" t="s">
        <v>10</v>
      </c>
      <c r="H27" s="17" t="s">
        <v>58</v>
      </c>
      <c r="J27" s="15">
        <v>1000</v>
      </c>
      <c r="K27" s="16" t="s">
        <v>98</v>
      </c>
      <c r="L27" s="15">
        <v>1.4999999999999999E-2</v>
      </c>
      <c r="M27" s="16" t="s">
        <v>99</v>
      </c>
      <c r="N27" s="15">
        <f t="shared" si="0"/>
        <v>15</v>
      </c>
    </row>
    <row r="28" spans="2:14">
      <c r="B28" s="7" t="s">
        <v>12</v>
      </c>
      <c r="D28" s="7" t="s">
        <v>73</v>
      </c>
      <c r="F28" s="7" t="s">
        <v>72</v>
      </c>
      <c r="H28" s="7" t="s">
        <v>43</v>
      </c>
      <c r="J28" s="15">
        <v>10</v>
      </c>
      <c r="K28" s="16" t="s">
        <v>98</v>
      </c>
      <c r="L28" s="15">
        <v>4.8</v>
      </c>
      <c r="M28" s="16" t="s">
        <v>99</v>
      </c>
      <c r="N28" s="15">
        <f t="shared" si="0"/>
        <v>48</v>
      </c>
    </row>
    <row r="29" spans="2:14">
      <c r="B29" s="7" t="s">
        <v>46</v>
      </c>
      <c r="D29" s="7" t="s">
        <v>104</v>
      </c>
      <c r="F29" s="7" t="s">
        <v>75</v>
      </c>
      <c r="H29" s="7" t="s">
        <v>15</v>
      </c>
      <c r="J29" s="15">
        <v>10</v>
      </c>
      <c r="K29" s="16" t="s">
        <v>98</v>
      </c>
      <c r="L29" s="15">
        <v>22</v>
      </c>
      <c r="M29" s="16" t="s">
        <v>99</v>
      </c>
      <c r="N29" s="15">
        <f t="shared" si="0"/>
        <v>220</v>
      </c>
    </row>
    <row r="30" spans="2:14">
      <c r="B30" s="7" t="s">
        <v>48</v>
      </c>
      <c r="D30" s="7" t="s">
        <v>77</v>
      </c>
      <c r="F30" s="7" t="s">
        <v>76</v>
      </c>
      <c r="H30" s="7" t="s">
        <v>78</v>
      </c>
      <c r="J30" s="15">
        <v>10</v>
      </c>
      <c r="K30" s="16" t="s">
        <v>98</v>
      </c>
      <c r="L30" s="15">
        <v>7</v>
      </c>
      <c r="M30" s="16" t="s">
        <v>99</v>
      </c>
      <c r="N30" s="15">
        <f t="shared" si="0"/>
        <v>70</v>
      </c>
    </row>
    <row r="31" spans="2:14">
      <c r="B31" s="3"/>
      <c r="D31" s="3"/>
      <c r="F31" s="3"/>
      <c r="G31" s="3"/>
      <c r="H31" s="3"/>
      <c r="J31" s="11"/>
      <c r="K31" s="16"/>
      <c r="L31" s="11"/>
      <c r="M31" s="16"/>
      <c r="N31" s="11"/>
    </row>
    <row r="33" spans="12:14">
      <c r="L33" s="1" t="s">
        <v>100</v>
      </c>
      <c r="N33" s="18">
        <f>SUM(N12:N30)</f>
        <v>726</v>
      </c>
    </row>
    <row r="34" spans="12:14">
      <c r="L34" s="7" t="s">
        <v>101</v>
      </c>
      <c r="N34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showGridLines="0" topLeftCell="A10" workbookViewId="0">
      <selection activeCell="N29" sqref="N29"/>
    </sheetView>
  </sheetViews>
  <sheetFormatPr baseColWidth="10" defaultColWidth="8.83203125" defaultRowHeight="15" x14ac:dyDescent="0"/>
  <cols>
    <col min="1" max="1" width="2.83203125" style="7" customWidth="1"/>
    <col min="2" max="2" width="18" style="7" bestFit="1" customWidth="1"/>
    <col min="3" max="3" width="2.83203125" style="7" customWidth="1"/>
    <col min="4" max="4" width="27.83203125" style="7" customWidth="1"/>
    <col min="5" max="5" width="2.83203125" style="7" customWidth="1"/>
    <col min="6" max="6" width="24.6640625" style="7" customWidth="1"/>
    <col min="7" max="7" width="2.83203125" style="7" customWidth="1"/>
    <col min="8" max="8" width="19.6640625" style="7" customWidth="1"/>
    <col min="9" max="9" width="2.83203125" style="7" customWidth="1"/>
    <col min="10" max="10" width="11.33203125" style="7" customWidth="1"/>
    <col min="11" max="11" width="2.83203125" style="7" customWidth="1"/>
    <col min="12" max="12" width="8.83203125" style="7"/>
    <col min="13" max="13" width="2.83203125" style="7" customWidth="1"/>
    <col min="14" max="14" width="8.83203125" style="7"/>
    <col min="15" max="15" width="2.83203125" style="7" customWidth="1"/>
    <col min="16" max="16" width="10.6640625" style="7" bestFit="1" customWidth="1"/>
    <col min="17" max="16384" width="8.83203125" style="7"/>
  </cols>
  <sheetData>
    <row r="2" spans="2:14" s="1" customFormat="1" ht="13" thickBot="1">
      <c r="B2" s="1" t="s">
        <v>84</v>
      </c>
      <c r="D2" s="1" t="s">
        <v>109</v>
      </c>
      <c r="L2" s="6" t="s">
        <v>85</v>
      </c>
      <c r="N2" s="2">
        <f ca="1">NOW()</f>
        <v>41382.461860995369</v>
      </c>
    </row>
    <row r="3" spans="2:14">
      <c r="B3" s="1" t="s">
        <v>86</v>
      </c>
      <c r="D3" s="8" t="s">
        <v>106</v>
      </c>
      <c r="E3" s="9"/>
      <c r="F3" s="10"/>
      <c r="G3" s="11"/>
      <c r="H3" s="11"/>
      <c r="I3" s="11"/>
      <c r="J3" s="11"/>
      <c r="K3" s="11"/>
    </row>
    <row r="4" spans="2:14" ht="16" thickBot="1">
      <c r="B4" s="3" t="s">
        <v>87</v>
      </c>
      <c r="D4" s="12"/>
      <c r="E4" s="13"/>
      <c r="F4" s="14"/>
      <c r="G4" s="11"/>
      <c r="H4" s="11"/>
      <c r="I4" s="11"/>
      <c r="J4" s="11"/>
      <c r="K4" s="11"/>
    </row>
    <row r="5" spans="2:14">
      <c r="B5" s="1" t="s">
        <v>88</v>
      </c>
      <c r="D5" s="8" t="s">
        <v>107</v>
      </c>
      <c r="E5" s="9"/>
      <c r="F5" s="10"/>
      <c r="G5" s="11"/>
      <c r="H5" s="11"/>
      <c r="I5" s="11"/>
      <c r="J5" s="11"/>
      <c r="K5" s="11"/>
    </row>
    <row r="6" spans="2:14" ht="16" thickBot="1">
      <c r="B6" s="3" t="s">
        <v>89</v>
      </c>
      <c r="D6" s="12"/>
      <c r="E6" s="13"/>
      <c r="F6" s="14"/>
      <c r="G6" s="11"/>
      <c r="H6" s="11"/>
      <c r="I6" s="11"/>
      <c r="J6" s="11"/>
      <c r="K6" s="11"/>
    </row>
    <row r="7" spans="2:14">
      <c r="B7" s="1" t="s">
        <v>90</v>
      </c>
      <c r="D7" s="8" t="s">
        <v>108</v>
      </c>
      <c r="E7" s="9"/>
      <c r="F7" s="10"/>
      <c r="G7" s="11"/>
      <c r="H7" s="11"/>
      <c r="I7" s="11"/>
      <c r="J7" s="11"/>
      <c r="K7" s="11"/>
    </row>
    <row r="8" spans="2:14" ht="16" thickBot="1">
      <c r="B8" s="3" t="s">
        <v>91</v>
      </c>
      <c r="D8" s="12"/>
      <c r="E8" s="13"/>
      <c r="F8" s="14"/>
      <c r="G8" s="11"/>
      <c r="H8" s="11"/>
      <c r="I8" s="11"/>
      <c r="J8" s="11"/>
      <c r="K8" s="11"/>
    </row>
    <row r="9" spans="2:14">
      <c r="B9" s="1"/>
      <c r="D9" s="11"/>
      <c r="E9" s="11"/>
      <c r="F9" s="11"/>
      <c r="G9" s="11"/>
      <c r="H9" s="11"/>
      <c r="I9" s="11"/>
      <c r="J9" s="11"/>
      <c r="K9" s="11"/>
    </row>
    <row r="10" spans="2:14">
      <c r="B10" s="1"/>
      <c r="J10" s="1" t="s">
        <v>16</v>
      </c>
      <c r="K10" s="1"/>
      <c r="L10" s="1" t="s">
        <v>92</v>
      </c>
      <c r="M10" s="1"/>
      <c r="N10" s="1" t="s">
        <v>93</v>
      </c>
    </row>
    <row r="11" spans="2:14" s="1" customFormat="1" ht="12">
      <c r="B11" s="4" t="s">
        <v>94</v>
      </c>
      <c r="D11" s="4" t="s">
        <v>103</v>
      </c>
      <c r="F11" s="4" t="s">
        <v>1</v>
      </c>
      <c r="G11" s="5"/>
      <c r="H11" s="4" t="s">
        <v>3</v>
      </c>
      <c r="J11" s="3" t="s">
        <v>95</v>
      </c>
      <c r="K11" s="3"/>
      <c r="L11" s="3" t="s">
        <v>96</v>
      </c>
      <c r="N11" s="3" t="s">
        <v>97</v>
      </c>
    </row>
    <row r="12" spans="2:14">
      <c r="B12" s="7" t="s">
        <v>113</v>
      </c>
      <c r="D12" s="7" t="s">
        <v>18</v>
      </c>
      <c r="F12" s="7" t="s">
        <v>5</v>
      </c>
      <c r="H12" s="17" t="s">
        <v>68</v>
      </c>
      <c r="J12" s="15">
        <v>4000</v>
      </c>
      <c r="K12" s="16" t="s">
        <v>98</v>
      </c>
      <c r="L12" s="15"/>
      <c r="M12" s="16" t="s">
        <v>99</v>
      </c>
      <c r="N12" s="15">
        <f>J12*L12</f>
        <v>0</v>
      </c>
    </row>
    <row r="13" spans="2:14">
      <c r="B13" s="7" t="s">
        <v>25</v>
      </c>
      <c r="D13" s="7" t="s">
        <v>18</v>
      </c>
      <c r="F13" s="7" t="s">
        <v>26</v>
      </c>
      <c r="H13" s="17" t="s">
        <v>68</v>
      </c>
      <c r="J13" s="15">
        <v>100</v>
      </c>
      <c r="K13" s="16" t="s">
        <v>98</v>
      </c>
      <c r="L13" s="15"/>
      <c r="M13" s="16" t="s">
        <v>99</v>
      </c>
      <c r="N13" s="15">
        <f t="shared" ref="N13:N26" si="0">J13*L13</f>
        <v>0</v>
      </c>
    </row>
    <row r="14" spans="2:14">
      <c r="B14" s="7" t="s">
        <v>57</v>
      </c>
      <c r="D14" s="7" t="s">
        <v>18</v>
      </c>
      <c r="F14" s="7" t="s">
        <v>6</v>
      </c>
      <c r="H14" s="17" t="s">
        <v>68</v>
      </c>
      <c r="J14" s="15">
        <v>100</v>
      </c>
      <c r="K14" s="16" t="s">
        <v>98</v>
      </c>
      <c r="L14" s="15"/>
      <c r="M14" s="16" t="s">
        <v>99</v>
      </c>
      <c r="N14" s="15">
        <f t="shared" si="0"/>
        <v>0</v>
      </c>
    </row>
    <row r="15" spans="2:14">
      <c r="B15" s="7" t="s">
        <v>27</v>
      </c>
      <c r="D15" s="7" t="s">
        <v>7</v>
      </c>
      <c r="F15" s="7" t="s">
        <v>110</v>
      </c>
      <c r="H15" s="7" t="s">
        <v>28</v>
      </c>
      <c r="J15" s="15">
        <v>10</v>
      </c>
      <c r="K15" s="16" t="s">
        <v>98</v>
      </c>
      <c r="L15" s="15"/>
      <c r="M15" s="16" t="s">
        <v>99</v>
      </c>
      <c r="N15" s="15">
        <f t="shared" si="0"/>
        <v>0</v>
      </c>
    </row>
    <row r="16" spans="2:14">
      <c r="B16" s="7" t="s">
        <v>31</v>
      </c>
      <c r="D16" s="7" t="s">
        <v>65</v>
      </c>
      <c r="F16" s="7" t="s">
        <v>32</v>
      </c>
      <c r="H16" s="17" t="s">
        <v>68</v>
      </c>
      <c r="J16" s="15">
        <v>100</v>
      </c>
      <c r="K16" s="16" t="s">
        <v>98</v>
      </c>
      <c r="L16" s="15"/>
      <c r="M16" s="16" t="s">
        <v>99</v>
      </c>
      <c r="N16" s="15">
        <f t="shared" si="0"/>
        <v>0</v>
      </c>
    </row>
    <row r="17" spans="2:14">
      <c r="B17" s="7" t="s">
        <v>33</v>
      </c>
      <c r="D17" s="7" t="s">
        <v>66</v>
      </c>
      <c r="F17" s="7" t="s">
        <v>114</v>
      </c>
      <c r="H17" s="17" t="s">
        <v>68</v>
      </c>
      <c r="J17" s="15">
        <v>100</v>
      </c>
      <c r="K17" s="16" t="s">
        <v>98</v>
      </c>
      <c r="L17" s="15"/>
      <c r="M17" s="16" t="s">
        <v>99</v>
      </c>
      <c r="N17" s="15">
        <f t="shared" si="0"/>
        <v>0</v>
      </c>
    </row>
    <row r="18" spans="2:14">
      <c r="B18" s="7" t="s">
        <v>67</v>
      </c>
      <c r="D18" s="7" t="s">
        <v>34</v>
      </c>
      <c r="F18" s="7" t="s">
        <v>115</v>
      </c>
      <c r="H18" s="17" t="s">
        <v>68</v>
      </c>
      <c r="J18" s="15">
        <v>100</v>
      </c>
      <c r="K18" s="16" t="s">
        <v>98</v>
      </c>
      <c r="L18" s="15"/>
      <c r="M18" s="16" t="s">
        <v>99</v>
      </c>
      <c r="N18" s="15">
        <f t="shared" si="0"/>
        <v>0</v>
      </c>
    </row>
    <row r="19" spans="2:14">
      <c r="B19" s="7" t="s">
        <v>120</v>
      </c>
      <c r="D19" s="7" t="s">
        <v>121</v>
      </c>
      <c r="F19" s="7" t="s">
        <v>122</v>
      </c>
      <c r="H19" s="17"/>
      <c r="J19" s="15">
        <v>10</v>
      </c>
      <c r="K19" s="16" t="s">
        <v>98</v>
      </c>
      <c r="L19" s="15"/>
      <c r="M19" s="16" t="s">
        <v>99</v>
      </c>
      <c r="N19" s="15">
        <f t="shared" ref="N19" si="1">J19*L19</f>
        <v>0</v>
      </c>
    </row>
    <row r="20" spans="2:14">
      <c r="B20" s="7" t="s">
        <v>116</v>
      </c>
      <c r="D20" s="7" t="s">
        <v>20</v>
      </c>
      <c r="F20" s="7" t="s">
        <v>11</v>
      </c>
      <c r="H20" s="17" t="s">
        <v>68</v>
      </c>
      <c r="J20" s="15">
        <v>4000</v>
      </c>
      <c r="K20" s="16" t="s">
        <v>98</v>
      </c>
      <c r="L20" s="15"/>
      <c r="M20" s="16" t="s">
        <v>99</v>
      </c>
      <c r="N20" s="15">
        <f t="shared" si="0"/>
        <v>0</v>
      </c>
    </row>
    <row r="21" spans="2:14">
      <c r="B21" s="7" t="s">
        <v>38</v>
      </c>
      <c r="D21" s="7" t="s">
        <v>20</v>
      </c>
      <c r="F21" s="7" t="s">
        <v>22</v>
      </c>
      <c r="H21" s="17" t="s">
        <v>68</v>
      </c>
      <c r="J21" s="15">
        <v>100</v>
      </c>
      <c r="K21" s="16" t="s">
        <v>98</v>
      </c>
      <c r="L21" s="15"/>
      <c r="M21" s="16" t="s">
        <v>99</v>
      </c>
      <c r="N21" s="15">
        <f t="shared" si="0"/>
        <v>0</v>
      </c>
    </row>
    <row r="22" spans="2:14">
      <c r="B22" s="7" t="s">
        <v>39</v>
      </c>
      <c r="D22" s="7" t="s">
        <v>20</v>
      </c>
      <c r="F22" s="7" t="s">
        <v>40</v>
      </c>
      <c r="H22" s="17" t="s">
        <v>68</v>
      </c>
      <c r="J22" s="15">
        <v>100</v>
      </c>
      <c r="K22" s="16" t="s">
        <v>98</v>
      </c>
      <c r="L22" s="15"/>
      <c r="M22" s="16" t="s">
        <v>99</v>
      </c>
      <c r="N22" s="15">
        <f t="shared" si="0"/>
        <v>0</v>
      </c>
    </row>
    <row r="23" spans="2:14">
      <c r="B23" s="7" t="s">
        <v>119</v>
      </c>
      <c r="D23" s="7" t="s">
        <v>20</v>
      </c>
      <c r="F23" s="7" t="s">
        <v>21</v>
      </c>
      <c r="H23" s="17" t="s">
        <v>68</v>
      </c>
      <c r="J23" s="15">
        <v>100</v>
      </c>
      <c r="K23" s="16" t="s">
        <v>98</v>
      </c>
      <c r="L23" s="15"/>
      <c r="M23" s="16" t="s">
        <v>99</v>
      </c>
      <c r="N23" s="15">
        <f t="shared" si="0"/>
        <v>0</v>
      </c>
    </row>
    <row r="24" spans="2:14">
      <c r="B24" s="7" t="s">
        <v>117</v>
      </c>
      <c r="D24" s="7" t="s">
        <v>20</v>
      </c>
      <c r="F24" s="7" t="s">
        <v>42</v>
      </c>
      <c r="H24" s="17" t="s">
        <v>68</v>
      </c>
      <c r="J24" s="15">
        <v>100</v>
      </c>
      <c r="K24" s="16" t="s">
        <v>98</v>
      </c>
      <c r="L24" s="15"/>
      <c r="M24" s="16" t="s">
        <v>99</v>
      </c>
      <c r="N24" s="15">
        <f t="shared" si="0"/>
        <v>0</v>
      </c>
    </row>
    <row r="25" spans="2:14">
      <c r="D25" s="7" t="s">
        <v>20</v>
      </c>
      <c r="F25" s="7" t="s">
        <v>123</v>
      </c>
      <c r="H25" s="17" t="s">
        <v>68</v>
      </c>
      <c r="J25" s="15">
        <v>4000</v>
      </c>
      <c r="K25" s="16" t="s">
        <v>98</v>
      </c>
      <c r="L25" s="15"/>
      <c r="M25" s="16"/>
      <c r="N25" s="15">
        <f t="shared" si="0"/>
        <v>0</v>
      </c>
    </row>
    <row r="26" spans="2:14">
      <c r="B26" s="7" t="s">
        <v>118</v>
      </c>
      <c r="D26" s="7" t="s">
        <v>20</v>
      </c>
      <c r="F26" s="7" t="s">
        <v>10</v>
      </c>
      <c r="H26" s="17" t="s">
        <v>68</v>
      </c>
      <c r="J26" s="15">
        <v>4000</v>
      </c>
      <c r="K26" s="16" t="s">
        <v>98</v>
      </c>
      <c r="L26" s="15"/>
      <c r="M26" s="16" t="s">
        <v>99</v>
      </c>
      <c r="N26" s="15">
        <f t="shared" si="0"/>
        <v>0</v>
      </c>
    </row>
    <row r="27" spans="2:14">
      <c r="B27" s="3"/>
      <c r="D27" s="3"/>
      <c r="F27" s="3"/>
      <c r="G27" s="3"/>
      <c r="H27" s="3"/>
      <c r="J27" s="11"/>
      <c r="K27" s="16"/>
      <c r="L27" s="11"/>
      <c r="M27" s="16"/>
      <c r="N27" s="11"/>
    </row>
    <row r="29" spans="2:14">
      <c r="L29" s="1" t="s">
        <v>100</v>
      </c>
      <c r="N29" s="18">
        <f>SUM(N12:N26)</f>
        <v>0</v>
      </c>
    </row>
    <row r="30" spans="2:14">
      <c r="L30" s="7" t="s">
        <v>101</v>
      </c>
      <c r="N30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Quote sheet v0.0.5</vt:lpstr>
      <vt:lpstr>Quote sheet v0.0.8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2013-03-08T07:18:26Z</dcterms:created>
  <dcterms:modified xsi:type="dcterms:W3CDTF">2013-04-18T03:07:01Z</dcterms:modified>
</cp:coreProperties>
</file>