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nint\Desktop\"/>
    </mc:Choice>
  </mc:AlternateContent>
  <bookViews>
    <workbookView xWindow="0" yWindow="495" windowWidth="28800" windowHeight="16380" firstSheet="1" activeTab="3"/>
  </bookViews>
  <sheets>
    <sheet name="Баланс " sheetId="2" r:id="rId1"/>
    <sheet name="Отчет о финансовых результатах" sheetId="14" r:id="rId2"/>
    <sheet name="п.1.2" sheetId="16" r:id="rId3"/>
    <sheet name="Анализ структурной динамики ОС" sheetId="17" r:id="rId4"/>
  </sheets>
  <calcPr calcId="162913"/>
</workbook>
</file>

<file path=xl/calcChain.xml><?xml version="1.0" encoding="utf-8"?>
<calcChain xmlns="http://schemas.openxmlformats.org/spreadsheetml/2006/main">
  <c r="BL35" i="14" l="1"/>
  <c r="BL29" i="14"/>
  <c r="BL23" i="14"/>
  <c r="BL20" i="14"/>
  <c r="I13" i="17" l="1"/>
  <c r="I5" i="17"/>
  <c r="I7" i="17"/>
  <c r="I9" i="17"/>
  <c r="I11" i="17"/>
  <c r="I3" i="17"/>
  <c r="H13" i="17"/>
  <c r="E13" i="17"/>
  <c r="E5" i="17"/>
  <c r="E7" i="17"/>
  <c r="E9" i="17"/>
  <c r="E11" i="17"/>
  <c r="E3" i="17"/>
  <c r="C13" i="17"/>
  <c r="D13" i="17"/>
  <c r="C5" i="17"/>
  <c r="C7" i="17"/>
  <c r="C9" i="17"/>
  <c r="C11" i="17"/>
  <c r="C3" i="17"/>
  <c r="B13" i="17"/>
  <c r="CF35" i="14" l="1"/>
  <c r="CF29" i="14"/>
  <c r="CF23" i="14"/>
  <c r="CF20" i="14"/>
  <c r="C17" i="16" l="1"/>
  <c r="D28" i="16"/>
  <c r="D27" i="16"/>
  <c r="C28" i="16"/>
  <c r="C27" i="16"/>
  <c r="C42" i="2"/>
  <c r="D32" i="2"/>
  <c r="C32" i="2"/>
  <c r="D13" i="2"/>
  <c r="D12" i="2" s="1"/>
  <c r="C13" i="2"/>
  <c r="C12" i="2" s="1"/>
  <c r="D7" i="2"/>
  <c r="D5" i="2" s="1"/>
  <c r="C7" i="2"/>
  <c r="C5" i="2" s="1"/>
  <c r="D40" i="2" l="1"/>
  <c r="C40" i="2"/>
  <c r="D37" i="2"/>
  <c r="C37" i="2"/>
  <c r="D28" i="2"/>
  <c r="C28" i="2"/>
  <c r="D4" i="2"/>
  <c r="C4" i="2" l="1"/>
  <c r="C25" i="2" s="1"/>
  <c r="D25" i="2"/>
  <c r="C27" i="2"/>
  <c r="C55" i="2" s="1"/>
  <c r="D27" i="2"/>
  <c r="D55" i="2" s="1"/>
  <c r="D57" i="2" l="1"/>
  <c r="C57" i="2"/>
</calcChain>
</file>

<file path=xl/sharedStrings.xml><?xml version="1.0" encoding="utf-8"?>
<sst xmlns="http://schemas.openxmlformats.org/spreadsheetml/2006/main" count="227" uniqueCount="158">
  <si>
    <t>Основные средства</t>
  </si>
  <si>
    <t>Уставный капитал</t>
  </si>
  <si>
    <t>Добавочный капитал</t>
  </si>
  <si>
    <t>Проверка (Активы = Пассивы)</t>
  </si>
  <si>
    <t>период</t>
  </si>
  <si>
    <t>тыс руб.</t>
  </si>
  <si>
    <t>Нематериальные активы</t>
  </si>
  <si>
    <t>Прочие вноборотные активы</t>
  </si>
  <si>
    <t xml:space="preserve">Запасы </t>
  </si>
  <si>
    <t>в том числе:</t>
  </si>
  <si>
    <t>сырье, материалы и другие аналогичные ценности</t>
  </si>
  <si>
    <t>затраты в незавершенном производстве</t>
  </si>
  <si>
    <t>расходы будущих периодов</t>
  </si>
  <si>
    <t>прочие запасы и затраты</t>
  </si>
  <si>
    <t>I. Внеоборотные активы</t>
  </si>
  <si>
    <t>II. Оборотные активы</t>
  </si>
  <si>
    <t>Налог на добавленную стоимость по приобретенным ценностям</t>
  </si>
  <si>
    <t xml:space="preserve"> Денежные средства</t>
  </si>
  <si>
    <t>III.  Капитал и резервы</t>
  </si>
  <si>
    <t>Резервный капитал</t>
  </si>
  <si>
    <t>Нераспределенная прибыль (непокрытый убыток)</t>
  </si>
  <si>
    <t>IV. Долгосрочные обязательства</t>
  </si>
  <si>
    <t>Займы и кредиты</t>
  </si>
  <si>
    <t>V. Краткосрочные обязательства</t>
  </si>
  <si>
    <t>Кредиторская задолженность в том числе:</t>
  </si>
  <si>
    <t>Доходы будущих периодов</t>
  </si>
  <si>
    <t>Прочие каткосрочные обязательства</t>
  </si>
  <si>
    <t>БАЛАНС</t>
  </si>
  <si>
    <t>поставщики и подрядчики</t>
  </si>
  <si>
    <t>задолженность перед государственными внебюджетными фондами</t>
  </si>
  <si>
    <t>задолженность по налогам и сборам</t>
  </si>
  <si>
    <t>прочие кредиторы</t>
  </si>
  <si>
    <t xml:space="preserve">Дебиторская задолженность </t>
  </si>
  <si>
    <t xml:space="preserve"> Финансовые вложения (за исключением денежных эквивалентов)</t>
  </si>
  <si>
    <t>Оценочные обязательства</t>
  </si>
  <si>
    <t>код</t>
  </si>
  <si>
    <t>Актив</t>
  </si>
  <si>
    <t>Пассив</t>
  </si>
  <si>
    <t>(в ред. Приказов Минфина России
от 06.04.2015 № 57н, от 06.03.2018 № 41н,
от 19.04.2019 № 61н)</t>
  </si>
  <si>
    <t>Отчет о финансовых результатах</t>
  </si>
  <si>
    <t xml:space="preserve">за </t>
  </si>
  <si>
    <t xml:space="preserve"> г.</t>
  </si>
  <si>
    <t>Коды</t>
  </si>
  <si>
    <t>Форма по ОКУД</t>
  </si>
  <si>
    <t>0710002</t>
  </si>
  <si>
    <t>Дата (число, месяц, год)</t>
  </si>
  <si>
    <t>Организация</t>
  </si>
  <si>
    <t>по ОКПО</t>
  </si>
  <si>
    <t>Идентификационный номер налогоплательщика</t>
  </si>
  <si>
    <t>ИНН</t>
  </si>
  <si>
    <t>Вид экономической</t>
  </si>
  <si>
    <t>по</t>
  </si>
  <si>
    <t>деятельности</t>
  </si>
  <si>
    <t>ОКВЭД 2</t>
  </si>
  <si>
    <t>Организационно-правовая форма/форма собственности</t>
  </si>
  <si>
    <t>по ОКОПФ/ОКФС</t>
  </si>
  <si>
    <t>Единица измерения: тыс. руб.</t>
  </si>
  <si>
    <t>по ОКЕИ</t>
  </si>
  <si>
    <t>384</t>
  </si>
  <si>
    <r>
      <t xml:space="preserve">Поясне-
ния </t>
    </r>
    <r>
      <rPr>
        <vertAlign val="superscript"/>
        <sz val="9"/>
        <rFont val="Arial"/>
        <family val="2"/>
        <charset val="204"/>
      </rPr>
      <t>1</t>
    </r>
  </si>
  <si>
    <r>
      <t xml:space="preserve">Наименование показателя </t>
    </r>
    <r>
      <rPr>
        <vertAlign val="superscript"/>
        <sz val="9"/>
        <rFont val="Arial"/>
        <family val="2"/>
        <charset val="204"/>
      </rPr>
      <t>2</t>
    </r>
  </si>
  <si>
    <t>Код</t>
  </si>
  <si>
    <r>
      <t xml:space="preserve">Выручка </t>
    </r>
    <r>
      <rPr>
        <vertAlign val="superscript"/>
        <sz val="9"/>
        <rFont val="Arial"/>
        <family val="2"/>
        <charset val="204"/>
      </rPr>
      <t>5</t>
    </r>
  </si>
  <si>
    <t>2110</t>
  </si>
  <si>
    <t>Себестоимость продаж</t>
  </si>
  <si>
    <t>2120</t>
  </si>
  <si>
    <t>(</t>
  </si>
  <si>
    <t>)</t>
  </si>
  <si>
    <t>Валовая прибыль (убыток)</t>
  </si>
  <si>
    <t>2100</t>
  </si>
  <si>
    <t>Коммерческие расходы</t>
  </si>
  <si>
    <t>2210</t>
  </si>
  <si>
    <t>Управленческие расходы</t>
  </si>
  <si>
    <t>2220</t>
  </si>
  <si>
    <t>Прибыль (убыток) от продаж</t>
  </si>
  <si>
    <t>2200</t>
  </si>
  <si>
    <t>Доходы от участия в других организациях</t>
  </si>
  <si>
    <t>2310</t>
  </si>
  <si>
    <t>Проценты к получению</t>
  </si>
  <si>
    <t>2320</t>
  </si>
  <si>
    <t>Проценты к уплате</t>
  </si>
  <si>
    <t>2330</t>
  </si>
  <si>
    <t>Прочие доходы</t>
  </si>
  <si>
    <t>2340</t>
  </si>
  <si>
    <t>Прочие расходы</t>
  </si>
  <si>
    <t>2350</t>
  </si>
  <si>
    <t>Прибыль (убыток) до налогообложения</t>
  </si>
  <si>
    <t>2300</t>
  </si>
  <si>
    <t>Текущий налог на прибыль</t>
  </si>
  <si>
    <t>2410</t>
  </si>
  <si>
    <t>в т.ч. постоянные налоговые обязательства (активы)</t>
  </si>
  <si>
    <t>2421</t>
  </si>
  <si>
    <t>Изменение отложенных налоговых 
обязательств</t>
  </si>
  <si>
    <t>2430</t>
  </si>
  <si>
    <t>Изменение отложенных налоговых активов</t>
  </si>
  <si>
    <t>2450</t>
  </si>
  <si>
    <t>Прочее</t>
  </si>
  <si>
    <t>2460</t>
  </si>
  <si>
    <t>Чистая прибыль (убыток)</t>
  </si>
  <si>
    <t>2400</t>
  </si>
  <si>
    <t>Форма 0710002 с. 2</t>
  </si>
  <si>
    <t>Руководитель</t>
  </si>
  <si>
    <t>(подпись)</t>
  </si>
  <si>
    <t>(расшифровка подписи)</t>
  </si>
  <si>
    <t>"</t>
  </si>
  <si>
    <t>Примечания</t>
  </si>
  <si>
    <r>
      <t>_______</t>
    </r>
    <r>
      <rPr>
        <sz val="7"/>
        <rFont val="Arial"/>
        <family val="2"/>
        <charset val="204"/>
      </rPr>
      <t>1.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Указывается номер соответствующего пояснения.</t>
    </r>
  </si>
  <si>
    <r>
      <t>_______</t>
    </r>
    <r>
      <rPr>
        <sz val="7"/>
        <rFont val="Arial"/>
        <family val="2"/>
        <charset val="204"/>
      </rPr>
      <t>2.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В соответствии с Положением по бухгалтерскому учету "Бухгалтерская отчетность организации" ПБУ 4/99, утвержденным Приказом Министерства финансов Российской Федерации от 6 июля 1999 г. № 43н (по заключению Министерства юстиции Российской Федерации № 6417-ПК от 6 августа 1999 г. указанный Приказ в государственной регистрации не нуждается), показатели об отдельных доходах и расходах могут приводиться в отчете о финансовых результатах общей суммой с раскрытием в пояснениях к отчету о финансовых результатах, если каждый из этих показателей в отдельности несущественен для оценки заинтересованными пользователями финансового положения организации или финансовых результатов ее деятельности.</t>
    </r>
  </si>
  <si>
    <r>
      <t>_______</t>
    </r>
    <r>
      <rPr>
        <sz val="7"/>
        <rFont val="Arial"/>
        <family val="2"/>
        <charset val="204"/>
      </rPr>
      <t>3.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Указывается отчетный период.</t>
    </r>
  </si>
  <si>
    <r>
      <t>_______</t>
    </r>
    <r>
      <rPr>
        <sz val="7"/>
        <rFont val="Arial"/>
        <family val="2"/>
        <charset val="204"/>
      </rPr>
      <t>4.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Указывается период предыдущего года, аналогичный отчетному периоду.</t>
    </r>
  </si>
  <si>
    <r>
      <t>_______</t>
    </r>
    <r>
      <rPr>
        <sz val="7"/>
        <rFont val="Arial"/>
        <family val="2"/>
        <charset val="204"/>
      </rPr>
      <t>5.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Выручка отражается за минусом налога на добавленную стоимость, акцизов.</t>
    </r>
  </si>
  <si>
    <r>
      <t>_______</t>
    </r>
    <r>
      <rPr>
        <sz val="7"/>
        <rFont val="Arial"/>
        <family val="2"/>
        <charset val="204"/>
      </rPr>
      <t>6.</t>
    </r>
    <r>
      <rPr>
        <sz val="7"/>
        <color indexed="9"/>
        <rFont val="Arial"/>
        <family val="2"/>
        <charset val="204"/>
      </rPr>
      <t>_</t>
    </r>
    <r>
      <rPr>
        <sz val="7"/>
        <rFont val="Arial"/>
        <family val="2"/>
        <charset val="204"/>
      </rPr>
      <t>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отчетного периода".</t>
    </r>
  </si>
  <si>
    <t>на 31.12.2018</t>
  </si>
  <si>
    <t>на 31.12.2017</t>
  </si>
  <si>
    <t>Пояснения</t>
  </si>
  <si>
    <t>п.1.2</t>
  </si>
  <si>
    <t>незавершенные капитальные вложения</t>
  </si>
  <si>
    <t>п.2.1</t>
  </si>
  <si>
    <t>основные средства</t>
  </si>
  <si>
    <t>готовая продукция</t>
  </si>
  <si>
    <t>п.2.2</t>
  </si>
  <si>
    <t>Прочие оборотные активы</t>
  </si>
  <si>
    <t>нераспределенная прибыль (непокрытый убыток) прошлых лет</t>
  </si>
  <si>
    <t>нераспределенная прибыль (непокрытый убыток) прошлого года</t>
  </si>
  <si>
    <t>задолженность перед персоналом по оплате труда</t>
  </si>
  <si>
    <t>задолженность участникам (учредителям) по выплате доходов</t>
  </si>
  <si>
    <t>задолженность по авансам полученным</t>
  </si>
  <si>
    <t>наименование показателя</t>
  </si>
  <si>
    <t>на начало года</t>
  </si>
  <si>
    <t>первоначальная стоимость</t>
  </si>
  <si>
    <t>накопленная амортизация</t>
  </si>
  <si>
    <t>Поступило</t>
  </si>
  <si>
    <t>Выбыло</t>
  </si>
  <si>
    <t>Начисление амортизации</t>
  </si>
  <si>
    <t>на конец года</t>
  </si>
  <si>
    <t>Основные средства  - всего (с учетом незавершенных капитальных вложений</t>
  </si>
  <si>
    <t>за 2018</t>
  </si>
  <si>
    <t>за 2017</t>
  </si>
  <si>
    <t>в  том числе:</t>
  </si>
  <si>
    <t>здания сооружения</t>
  </si>
  <si>
    <t>рабочие и силовые машины и оборудование</t>
  </si>
  <si>
    <t>транспортные средства</t>
  </si>
  <si>
    <t>производственный и хозяйственный тнвентарь</t>
  </si>
  <si>
    <t>другие виды основных средств</t>
  </si>
  <si>
    <t>производственные</t>
  </si>
  <si>
    <t>непроизводственные</t>
  </si>
  <si>
    <t>Проверка</t>
  </si>
  <si>
    <t>ИТОГО (без учетанезавершенных капитальных вложений)</t>
  </si>
  <si>
    <t>в  том числе :</t>
  </si>
  <si>
    <t>тыс. руб</t>
  </si>
  <si>
    <t>1. Провести анализ структурной динамики основных средств (без учета величины капитальных вложений). Сформулировать выводы.</t>
  </si>
  <si>
    <t>2. Рассчитать коэффициенты износа и годности основных средств на начало и на конец 2018. Сформулировать выводы о состояниии основных средств данной организации.</t>
  </si>
  <si>
    <t>3. Рассчитать кэффициенты обновления, выбытия и интенсивности обновления основных средств. Сформулировать выводы о тнденциях обновления основных средств рассматриваемой организации.</t>
  </si>
  <si>
    <t>4. Рассчитать показатели эффективности использования основных средств (без учета величины незавершенных капитальных вложений): фондоотдача, фондоемкость, фондовооруженность,  фондорентабельность. Сделать выводы.    Дополнительные даные среднесписочная численность работников 250 человек.</t>
  </si>
  <si>
    <t>удельный вес, %</t>
  </si>
  <si>
    <t>Остаток основных средств на начало отчетного периода (на 01.01.2017)</t>
  </si>
  <si>
    <t>Остаток основных средств на начало отчетного периода (на 31.12.2017)</t>
  </si>
  <si>
    <r>
      <t xml:space="preserve"> На основе данных пояснения 1.2 к Бухгалтерскому балансу  и Отчета о финансовых результатах. </t>
    </r>
    <r>
      <rPr>
        <b/>
        <sz val="12"/>
        <rFont val="Arial"/>
        <family val="2"/>
        <charset val="204"/>
      </rPr>
      <t>За год обеспечение основными средствами выросло на 1407.Увеличение стоимости основных средств предприятия говорит о возможном дооборудовании, модернизации, техническом перевооружении и тд.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</si>
</sst>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р.-419]#,##0"/>
  </numFmts>
  <fonts count="24">
    <font>
      <sz val="10"/>
      <color rgb="FF000000"/>
      <name val="Arial"/>
    </font>
    <font>
      <b/>
      <u/>
      <sz val="10"/>
      <color rgb="FF1155CC"/>
      <name val="Open Sans"/>
    </font>
    <font>
      <sz val="10"/>
      <name val="Open Sans"/>
    </font>
    <font>
      <b/>
      <sz val="11"/>
      <color rgb="FFFFFFFF"/>
      <name val="Rubik"/>
    </font>
    <font>
      <sz val="10"/>
      <color rgb="FFFFFFFF"/>
      <name val="Open Sans"/>
    </font>
    <font>
      <b/>
      <sz val="10"/>
      <name val="Rubik"/>
    </font>
    <font>
      <sz val="11"/>
      <color rgb="FFFFFFFF"/>
      <name val="Open Sans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Open Sans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sz val="7"/>
      <name val="Arial"/>
      <family val="2"/>
      <charset val="204"/>
    </font>
    <font>
      <sz val="7"/>
      <color indexed="9"/>
      <name val="Arial"/>
      <family val="2"/>
      <charset val="204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2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1">
    <xf numFmtId="0" fontId="0" fillId="0" borderId="0" xfId="0" applyFont="1" applyAlignment="1"/>
    <xf numFmtId="3" fontId="2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left" vertical="center" wrapText="1"/>
    </xf>
    <xf numFmtId="0" fontId="0" fillId="0" borderId="0" xfId="0" applyFont="1" applyAlignment="1"/>
    <xf numFmtId="164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8" fillId="0" borderId="0" xfId="0" applyFont="1" applyAlignment="1"/>
    <xf numFmtId="3" fontId="8" fillId="0" borderId="0" xfId="0" applyNumberFormat="1" applyFont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7" fillId="0" borderId="0" xfId="0" applyFont="1" applyAlignment="1"/>
    <xf numFmtId="164" fontId="2" fillId="2" borderId="5" xfId="0" applyNumberFormat="1" applyFont="1" applyFill="1" applyBorder="1" applyAlignment="1">
      <alignment horizontal="lef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164" fontId="3" fillId="3" borderId="5" xfId="0" applyNumberFormat="1" applyFont="1" applyFill="1" applyBorder="1" applyAlignment="1">
      <alignment horizontal="left" vertical="center" wrapText="1"/>
    </xf>
    <xf numFmtId="3" fontId="4" fillId="3" borderId="5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3" fontId="5" fillId="4" borderId="5" xfId="0" applyNumberFormat="1" applyFont="1" applyFill="1" applyBorder="1" applyAlignment="1">
      <alignment horizontal="left" vertical="center" wrapText="1"/>
    </xf>
    <xf numFmtId="3" fontId="2" fillId="4" borderId="5" xfId="0" applyNumberFormat="1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left" vertical="center" wrapText="1"/>
    </xf>
    <xf numFmtId="3" fontId="2" fillId="5" borderId="5" xfId="0" applyNumberFormat="1" applyFont="1" applyFill="1" applyBorder="1" applyAlignment="1">
      <alignment horizontal="right" vertical="center" wrapText="1"/>
    </xf>
    <xf numFmtId="0" fontId="7" fillId="9" borderId="5" xfId="0" applyFont="1" applyFill="1" applyBorder="1"/>
    <xf numFmtId="3" fontId="2" fillId="0" borderId="5" xfId="0" applyNumberFormat="1" applyFont="1" applyBorder="1" applyAlignment="1">
      <alignment horizontal="left" vertical="center" wrapText="1"/>
    </xf>
    <xf numFmtId="0" fontId="2" fillId="5" borderId="5" xfId="0" applyFont="1" applyFill="1" applyBorder="1" applyAlignment="1">
      <alignment horizontal="right" vertical="center" wrapText="1"/>
    </xf>
    <xf numFmtId="164" fontId="2" fillId="10" borderId="5" xfId="0" applyNumberFormat="1" applyFont="1" applyFill="1" applyBorder="1" applyAlignment="1">
      <alignment horizontal="left" vertical="center" wrapText="1"/>
    </xf>
    <xf numFmtId="3" fontId="2" fillId="10" borderId="5" xfId="0" applyNumberFormat="1" applyFont="1" applyFill="1" applyBorder="1" applyAlignment="1">
      <alignment horizontal="right" vertical="center" wrapText="1"/>
    </xf>
    <xf numFmtId="164" fontId="3" fillId="6" borderId="5" xfId="0" applyNumberFormat="1" applyFont="1" applyFill="1" applyBorder="1" applyAlignment="1">
      <alignment horizontal="left" vertical="center" wrapText="1"/>
    </xf>
    <xf numFmtId="3" fontId="4" fillId="6" borderId="5" xfId="0" applyNumberFormat="1" applyFont="1" applyFill="1" applyBorder="1" applyAlignment="1">
      <alignment horizontal="right" vertical="center" wrapText="1"/>
    </xf>
    <xf numFmtId="0" fontId="4" fillId="6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164" fontId="9" fillId="0" borderId="5" xfId="0" applyNumberFormat="1" applyFont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right" vertical="center" wrapText="1"/>
    </xf>
    <xf numFmtId="164" fontId="2" fillId="0" borderId="5" xfId="0" applyNumberFormat="1" applyFont="1" applyBorder="1" applyAlignment="1">
      <alignment horizontal="left"/>
    </xf>
    <xf numFmtId="0" fontId="7" fillId="0" borderId="0" xfId="0" applyFont="1"/>
    <xf numFmtId="164" fontId="6" fillId="7" borderId="5" xfId="0" applyNumberFormat="1" applyFont="1" applyFill="1" applyBorder="1" applyAlignment="1">
      <alignment horizontal="left" vertical="center" wrapText="1"/>
    </xf>
    <xf numFmtId="3" fontId="4" fillId="7" borderId="5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right" wrapText="1"/>
    </xf>
    <xf numFmtId="0" fontId="14" fillId="0" borderId="0" xfId="0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2" xfId="0" applyFont="1" applyBorder="1"/>
    <xf numFmtId="0" fontId="14" fillId="0" borderId="7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4" fillId="0" borderId="25" xfId="0" applyFont="1" applyBorder="1"/>
    <xf numFmtId="0" fontId="14" fillId="0" borderId="2" xfId="0" applyFont="1" applyBorder="1" applyAlignment="1">
      <alignment vertical="center"/>
    </xf>
    <xf numFmtId="0" fontId="14" fillId="0" borderId="0" xfId="0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Border="1" applyAlignment="1">
      <alignment horizontal="center"/>
    </xf>
    <xf numFmtId="0" fontId="17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11" borderId="0" xfId="0" applyFont="1" applyFill="1"/>
    <xf numFmtId="0" fontId="0" fillId="0" borderId="1" xfId="0" applyFont="1" applyBorder="1" applyAlignment="1"/>
    <xf numFmtId="0" fontId="0" fillId="0" borderId="0" xfId="0" applyFont="1" applyAlignment="1"/>
    <xf numFmtId="0" fontId="7" fillId="0" borderId="0" xfId="0" applyFont="1" applyAlignment="1">
      <alignment wrapText="1"/>
    </xf>
    <xf numFmtId="164" fontId="2" fillId="0" borderId="5" xfId="0" applyNumberFormat="1" applyFont="1" applyBorder="1" applyAlignment="1">
      <alignment horizontal="left" vertical="top"/>
    </xf>
    <xf numFmtId="0" fontId="8" fillId="0" borderId="1" xfId="0" applyFont="1" applyBorder="1" applyAlignment="1"/>
    <xf numFmtId="0" fontId="7" fillId="0" borderId="1" xfId="0" applyFont="1" applyBorder="1" applyAlignment="1"/>
    <xf numFmtId="0" fontId="0" fillId="0" borderId="0" xfId="0" applyFont="1" applyBorder="1" applyAlignment="1"/>
    <xf numFmtId="0" fontId="19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7" fillId="0" borderId="0" xfId="0" applyFont="1" applyBorder="1" applyAlignment="1"/>
    <xf numFmtId="0" fontId="21" fillId="0" borderId="1" xfId="0" applyFont="1" applyBorder="1" applyAlignment="1"/>
    <xf numFmtId="0" fontId="21" fillId="0" borderId="1" xfId="0" applyFont="1" applyBorder="1" applyAlignment="1">
      <alignment wrapText="1"/>
    </xf>
    <xf numFmtId="0" fontId="0" fillId="0" borderId="1" xfId="0" applyFont="1" applyBorder="1" applyAlignment="1"/>
    <xf numFmtId="1" fontId="0" fillId="0" borderId="1" xfId="0" applyNumberFormat="1" applyFont="1" applyBorder="1" applyAlignment="1"/>
    <xf numFmtId="0" fontId="22" fillId="0" borderId="1" xfId="0" applyFont="1" applyBorder="1" applyAlignment="1"/>
    <xf numFmtId="164" fontId="1" fillId="8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14" fillId="0" borderId="0" xfId="0" applyFont="1"/>
    <xf numFmtId="0" fontId="17" fillId="0" borderId="0" xfId="0" applyFont="1" applyFill="1" applyAlignment="1">
      <alignment horizontal="justify" vertical="top" wrapText="1"/>
    </xf>
    <xf numFmtId="0" fontId="14" fillId="11" borderId="23" xfId="0" applyFont="1" applyFill="1" applyBorder="1" applyAlignment="1">
      <alignment horizontal="center"/>
    </xf>
    <xf numFmtId="0" fontId="14" fillId="11" borderId="18" xfId="0" applyFont="1" applyFill="1" applyBorder="1" applyAlignment="1">
      <alignment horizontal="center"/>
    </xf>
    <xf numFmtId="0" fontId="14" fillId="11" borderId="22" xfId="0" applyFont="1" applyFill="1" applyBorder="1" applyAlignment="1">
      <alignment horizontal="center"/>
    </xf>
    <xf numFmtId="0" fontId="14" fillId="11" borderId="28" xfId="0" applyFont="1" applyFill="1" applyBorder="1" applyAlignment="1">
      <alignment horizontal="center"/>
    </xf>
    <xf numFmtId="0" fontId="14" fillId="11" borderId="0" xfId="0" applyFont="1" applyFill="1" applyBorder="1" applyAlignment="1">
      <alignment horizontal="center"/>
    </xf>
    <xf numFmtId="0" fontId="14" fillId="11" borderId="29" xfId="0" applyFont="1" applyFill="1" applyBorder="1" applyAlignment="1">
      <alignment horizontal="center"/>
    </xf>
    <xf numFmtId="0" fontId="14" fillId="11" borderId="35" xfId="0" applyFont="1" applyFill="1" applyBorder="1" applyAlignment="1">
      <alignment horizontal="center"/>
    </xf>
    <xf numFmtId="0" fontId="14" fillId="11" borderId="33" xfId="0" applyFont="1" applyFill="1" applyBorder="1" applyAlignment="1">
      <alignment horizontal="center"/>
    </xf>
    <xf numFmtId="0" fontId="14" fillId="11" borderId="34" xfId="0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6" fillId="0" borderId="0" xfId="0" applyFont="1" applyBorder="1" applyAlignment="1">
      <alignment horizontal="center" vertical="top"/>
    </xf>
    <xf numFmtId="0" fontId="16" fillId="0" borderId="18" xfId="0" applyFont="1" applyBorder="1" applyAlignment="1">
      <alignment horizontal="center" vertical="top"/>
    </xf>
    <xf numFmtId="0" fontId="14" fillId="0" borderId="0" xfId="0" applyFont="1" applyAlignment="1">
      <alignment horizontal="right"/>
    </xf>
    <xf numFmtId="49" fontId="14" fillId="0" borderId="6" xfId="0" applyNumberFormat="1" applyFont="1" applyBorder="1" applyAlignment="1">
      <alignment horizontal="center"/>
    </xf>
    <xf numFmtId="49" fontId="14" fillId="0" borderId="6" xfId="0" applyNumberFormat="1" applyFont="1" applyBorder="1" applyAlignment="1">
      <alignment horizontal="left"/>
    </xf>
    <xf numFmtId="49" fontId="14" fillId="0" borderId="2" xfId="0" applyNumberFormat="1" applyFont="1" applyBorder="1" applyAlignment="1">
      <alignment horizontal="center"/>
    </xf>
    <xf numFmtId="49" fontId="14" fillId="0" borderId="14" xfId="0" applyNumberFormat="1" applyFont="1" applyBorder="1" applyAlignment="1">
      <alignment horizontal="center"/>
    </xf>
    <xf numFmtId="49" fontId="14" fillId="0" borderId="15" xfId="0" applyNumberFormat="1" applyFont="1" applyBorder="1" applyAlignment="1">
      <alignment horizontal="center"/>
    </xf>
    <xf numFmtId="0" fontId="14" fillId="0" borderId="14" xfId="0" applyFont="1" applyBorder="1" applyAlignment="1">
      <alignment wrapText="1"/>
    </xf>
    <xf numFmtId="0" fontId="14" fillId="0" borderId="14" xfId="0" applyFont="1" applyBorder="1"/>
    <xf numFmtId="49" fontId="14" fillId="0" borderId="16" xfId="0" applyNumberFormat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0" borderId="15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49" fontId="14" fillId="0" borderId="16" xfId="0" applyNumberFormat="1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49" fontId="14" fillId="0" borderId="25" xfId="0" applyNumberFormat="1" applyFont="1" applyBorder="1" applyAlignment="1">
      <alignment horizontal="center"/>
    </xf>
    <xf numFmtId="49" fontId="14" fillId="0" borderId="24" xfId="0" applyNumberFormat="1" applyFont="1" applyBorder="1" applyAlignment="1">
      <alignment horizontal="center"/>
    </xf>
    <xf numFmtId="0" fontId="14" fillId="0" borderId="6" xfId="0" applyFont="1" applyBorder="1" applyAlignment="1">
      <alignment wrapText="1"/>
    </xf>
    <xf numFmtId="49" fontId="14" fillId="0" borderId="2" xfId="0" applyNumberFormat="1" applyFont="1" applyBorder="1" applyAlignment="1">
      <alignment horizontal="center" wrapText="1"/>
    </xf>
    <xf numFmtId="49" fontId="14" fillId="0" borderId="14" xfId="0" applyNumberFormat="1" applyFont="1" applyBorder="1" applyAlignment="1">
      <alignment horizontal="center" wrapText="1"/>
    </xf>
    <xf numFmtId="49" fontId="14" fillId="0" borderId="16" xfId="0" applyNumberFormat="1" applyFont="1" applyBorder="1" applyAlignment="1">
      <alignment horizontal="center" wrapText="1"/>
    </xf>
    <xf numFmtId="0" fontId="14" fillId="0" borderId="20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49" fontId="14" fillId="0" borderId="21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23" xfId="0" applyFont="1" applyBorder="1" applyAlignment="1">
      <alignment horizontal="right"/>
    </xf>
    <xf numFmtId="0" fontId="14" fillId="0" borderId="18" xfId="0" applyFont="1" applyBorder="1" applyAlignment="1">
      <alignment horizontal="right"/>
    </xf>
    <xf numFmtId="49" fontId="14" fillId="0" borderId="18" xfId="0" applyNumberFormat="1" applyFont="1" applyBorder="1" applyAlignment="1">
      <alignment horizontal="center"/>
    </xf>
    <xf numFmtId="49" fontId="14" fillId="0" borderId="22" xfId="0" applyNumberFormat="1" applyFont="1" applyBorder="1" applyAlignment="1">
      <alignment horizontal="center"/>
    </xf>
    <xf numFmtId="0" fontId="14" fillId="0" borderId="28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49" fontId="14" fillId="0" borderId="14" xfId="0" applyNumberFormat="1" applyFont="1" applyBorder="1" applyAlignment="1">
      <alignment horizontal="left"/>
    </xf>
    <xf numFmtId="0" fontId="14" fillId="0" borderId="0" xfId="0" applyFont="1" applyBorder="1"/>
    <xf numFmtId="0" fontId="14" fillId="0" borderId="29" xfId="0" applyFont="1" applyBorder="1"/>
    <xf numFmtId="0" fontId="14" fillId="0" borderId="23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27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 indent="1"/>
    </xf>
    <xf numFmtId="49" fontId="14" fillId="0" borderId="31" xfId="0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2" xfId="0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4" fillId="0" borderId="14" xfId="0" applyFont="1" applyBorder="1" applyAlignment="1">
      <alignment horizontal="left"/>
    </xf>
    <xf numFmtId="0" fontId="14" fillId="0" borderId="16" xfId="0" applyFont="1" applyBorder="1" applyAlignment="1">
      <alignment horizontal="left"/>
    </xf>
    <xf numFmtId="0" fontId="14" fillId="0" borderId="14" xfId="0" applyFont="1" applyBorder="1" applyAlignment="1">
      <alignment horizontal="left" wrapText="1" indent="1"/>
    </xf>
    <xf numFmtId="0" fontId="14" fillId="0" borderId="13" xfId="0" applyFont="1" applyBorder="1" applyAlignment="1">
      <alignment horizontal="right"/>
    </xf>
    <xf numFmtId="0" fontId="14" fillId="0" borderId="15" xfId="0" applyFont="1" applyBorder="1" applyAlignment="1">
      <alignment horizontal="left"/>
    </xf>
    <xf numFmtId="0" fontId="14" fillId="0" borderId="14" xfId="0" applyFont="1" applyBorder="1" applyAlignment="1">
      <alignment horizontal="left" indent="1"/>
    </xf>
    <xf numFmtId="49" fontId="14" fillId="0" borderId="26" xfId="0" applyNumberFormat="1" applyFont="1" applyBorder="1" applyAlignment="1">
      <alignment horizontal="center" vertical="center"/>
    </xf>
    <xf numFmtId="49" fontId="14" fillId="0" borderId="17" xfId="0" applyNumberFormat="1" applyFont="1" applyBorder="1" applyAlignment="1">
      <alignment horizontal="center"/>
    </xf>
    <xf numFmtId="49" fontId="14" fillId="0" borderId="19" xfId="0" applyNumberFormat="1" applyFont="1" applyBorder="1" applyAlignment="1">
      <alignment horizontal="center"/>
    </xf>
    <xf numFmtId="49" fontId="14" fillId="0" borderId="20" xfId="0" applyNumberFormat="1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0" xfId="0" applyFont="1" applyAlignment="1">
      <alignment horizontal="left"/>
    </xf>
    <xf numFmtId="49" fontId="14" fillId="0" borderId="23" xfId="0" applyNumberFormat="1" applyFont="1" applyBorder="1" applyAlignment="1">
      <alignment horizontal="center"/>
    </xf>
    <xf numFmtId="49" fontId="14" fillId="0" borderId="10" xfId="0" applyNumberFormat="1" applyFont="1" applyBorder="1" applyAlignment="1">
      <alignment horizontal="center"/>
    </xf>
    <xf numFmtId="49" fontId="14" fillId="0" borderId="11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0" fontId="10" fillId="0" borderId="0" xfId="0" applyFont="1" applyAlignment="1">
      <alignment horizontal="right" vertical="top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49" fontId="13" fillId="0" borderId="6" xfId="0" applyNumberFormat="1" applyFont="1" applyBorder="1" applyAlignment="1">
      <alignment horizontal="center"/>
    </xf>
    <xf numFmtId="49" fontId="13" fillId="0" borderId="6" xfId="0" applyNumberFormat="1" applyFont="1" applyBorder="1" applyAlignment="1">
      <alignment horizontal="left"/>
    </xf>
    <xf numFmtId="0" fontId="13" fillId="0" borderId="0" xfId="0" applyFont="1" applyAlignment="1">
      <alignment horizontal="left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20" fillId="0" borderId="3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0" fontId="18" fillId="0" borderId="40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8" fillId="0" borderId="41" xfId="0" applyFont="1" applyBorder="1" applyAlignment="1">
      <alignment horizontal="center" vertical="top" wrapText="1"/>
    </xf>
    <xf numFmtId="0" fontId="18" fillId="0" borderId="32" xfId="0" applyFont="1" applyBorder="1" applyAlignment="1">
      <alignment horizontal="center" vertical="top" wrapText="1"/>
    </xf>
    <xf numFmtId="0" fontId="18" fillId="0" borderId="33" xfId="0" applyFont="1" applyBorder="1" applyAlignment="1">
      <alignment horizontal="center" vertical="top" wrapText="1"/>
    </xf>
    <xf numFmtId="0" fontId="18" fillId="0" borderId="36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8" fillId="0" borderId="37" xfId="0" applyFont="1" applyBorder="1" applyAlignment="1">
      <alignment horizontal="center" vertical="top" wrapText="1"/>
    </xf>
    <xf numFmtId="0" fontId="18" fillId="0" borderId="38" xfId="0" applyFont="1" applyBorder="1" applyAlignment="1">
      <alignment horizontal="center" vertical="top" wrapText="1"/>
    </xf>
    <xf numFmtId="0" fontId="18" fillId="0" borderId="39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63"/>
  <sheetViews>
    <sheetView zoomScale="130" zoomScaleNormal="130" workbookViewId="0">
      <pane ySplit="2" topLeftCell="A3" activePane="bottomLeft" state="frozen"/>
      <selection pane="bottomLeft" activeCell="A7" sqref="A7"/>
    </sheetView>
  </sheetViews>
  <sheetFormatPr defaultColWidth="12.7109375" defaultRowHeight="15.75" customHeight="1"/>
  <cols>
    <col min="1" max="1" width="7.140625" style="69" customWidth="1"/>
    <col min="2" max="2" width="37.7109375" customWidth="1"/>
    <col min="3" max="3" width="14.28515625" customWidth="1"/>
    <col min="4" max="4" width="15.42578125" customWidth="1"/>
    <col min="5" max="5" width="12.7109375" style="11"/>
  </cols>
  <sheetData>
    <row r="1" spans="1:5" ht="12.75">
      <c r="B1" s="85"/>
      <c r="C1" s="86"/>
      <c r="D1" s="86"/>
      <c r="E1" s="10"/>
    </row>
    <row r="2" spans="1:5" ht="24" customHeight="1">
      <c r="A2" s="70" t="s">
        <v>114</v>
      </c>
      <c r="B2" s="13" t="s">
        <v>4</v>
      </c>
      <c r="C2" s="14" t="s">
        <v>112</v>
      </c>
      <c r="D2" s="14" t="s">
        <v>113</v>
      </c>
      <c r="E2" s="15" t="s">
        <v>35</v>
      </c>
    </row>
    <row r="3" spans="1:5" s="3" customFormat="1" ht="12.75">
      <c r="A3" s="69"/>
      <c r="B3" s="13"/>
      <c r="C3" s="14" t="s">
        <v>5</v>
      </c>
      <c r="D3" s="14" t="s">
        <v>5</v>
      </c>
      <c r="E3" s="16"/>
    </row>
    <row r="4" spans="1:5" ht="24.75" customHeight="1">
      <c r="B4" s="17" t="s">
        <v>36</v>
      </c>
      <c r="C4" s="18">
        <f>C5+C12</f>
        <v>365188</v>
      </c>
      <c r="D4" s="18">
        <f>D5+D12</f>
        <v>367062</v>
      </c>
      <c r="E4" s="19">
        <v>1600</v>
      </c>
    </row>
    <row r="5" spans="1:5" ht="12.75">
      <c r="B5" s="20" t="s">
        <v>14</v>
      </c>
      <c r="C5" s="21">
        <f>SUM(C6:C7)</f>
        <v>121653</v>
      </c>
      <c r="D5" s="21">
        <f>SUM(D6:D7)</f>
        <v>102875</v>
      </c>
      <c r="E5" s="22">
        <v>1100</v>
      </c>
    </row>
    <row r="6" spans="1:5" ht="12.75">
      <c r="B6" s="23" t="s">
        <v>6</v>
      </c>
      <c r="C6" s="24">
        <v>10226</v>
      </c>
      <c r="D6" s="24">
        <v>9864</v>
      </c>
      <c r="E6" s="16">
        <v>1110</v>
      </c>
    </row>
    <row r="7" spans="1:5" s="3" customFormat="1" ht="12.75">
      <c r="A7" s="12" t="s">
        <v>115</v>
      </c>
      <c r="B7" s="23" t="s">
        <v>0</v>
      </c>
      <c r="C7" s="24">
        <f>SUM(C9:C10)</f>
        <v>111427</v>
      </c>
      <c r="D7" s="24">
        <f>SUM(D9:D10)</f>
        <v>93011</v>
      </c>
      <c r="E7" s="16">
        <v>1150</v>
      </c>
    </row>
    <row r="8" spans="1:5" s="69" customFormat="1" ht="14.1" customHeight="1">
      <c r="A8" s="12"/>
      <c r="B8" s="71" t="s">
        <v>9</v>
      </c>
    </row>
    <row r="9" spans="1:5" s="69" customFormat="1" ht="14.1" customHeight="1">
      <c r="A9" s="12"/>
      <c r="B9" s="71" t="s">
        <v>118</v>
      </c>
      <c r="C9" s="24">
        <v>95378</v>
      </c>
      <c r="D9" s="24">
        <v>84691</v>
      </c>
      <c r="E9" s="16">
        <v>1151</v>
      </c>
    </row>
    <row r="10" spans="1:5" s="69" customFormat="1" ht="14.1" customHeight="1">
      <c r="A10" s="12"/>
      <c r="B10" s="71" t="s">
        <v>116</v>
      </c>
      <c r="C10" s="24">
        <v>16049</v>
      </c>
      <c r="D10" s="24">
        <v>8320</v>
      </c>
      <c r="E10" s="16">
        <v>1152</v>
      </c>
    </row>
    <row r="11" spans="1:5" ht="12.75">
      <c r="B11" s="23" t="s">
        <v>7</v>
      </c>
      <c r="C11" s="24"/>
      <c r="D11" s="24"/>
      <c r="E11" s="16">
        <v>1190</v>
      </c>
    </row>
    <row r="12" spans="1:5" ht="12.75">
      <c r="B12" s="20" t="s">
        <v>15</v>
      </c>
      <c r="C12" s="21">
        <f>SUM(C13,C20:C24)</f>
        <v>243535</v>
      </c>
      <c r="D12" s="21">
        <f>SUM(D13,D20:D23,D24)</f>
        <v>264187</v>
      </c>
      <c r="E12" s="22">
        <v>1200</v>
      </c>
    </row>
    <row r="13" spans="1:5" ht="12.75">
      <c r="A13" s="12" t="s">
        <v>117</v>
      </c>
      <c r="B13" s="25" t="s">
        <v>8</v>
      </c>
      <c r="C13" s="26">
        <f>SUM(C15:C17)</f>
        <v>142679</v>
      </c>
      <c r="D13" s="26">
        <f>SUM(D15:D17)</f>
        <v>77296</v>
      </c>
      <c r="E13" s="27">
        <v>1210</v>
      </c>
    </row>
    <row r="14" spans="1:5" s="3" customFormat="1" ht="12.75">
      <c r="A14" s="69"/>
      <c r="B14" s="28" t="s">
        <v>9</v>
      </c>
      <c r="C14" s="24"/>
      <c r="D14" s="24"/>
      <c r="E14" s="16"/>
    </row>
    <row r="15" spans="1:5" s="3" customFormat="1" ht="25.5">
      <c r="A15" s="69"/>
      <c r="B15" s="28" t="s">
        <v>10</v>
      </c>
      <c r="C15" s="24">
        <v>17464</v>
      </c>
      <c r="D15" s="24">
        <v>12480</v>
      </c>
      <c r="E15" s="16">
        <v>1211</v>
      </c>
    </row>
    <row r="16" spans="1:5" s="3" customFormat="1" ht="12.75">
      <c r="A16" s="69"/>
      <c r="B16" s="28" t="s">
        <v>11</v>
      </c>
      <c r="C16" s="24">
        <v>12347</v>
      </c>
      <c r="D16" s="24">
        <v>9408</v>
      </c>
      <c r="E16" s="16">
        <v>1212</v>
      </c>
    </row>
    <row r="17" spans="1:5" s="3" customFormat="1" ht="12.75">
      <c r="A17" s="69"/>
      <c r="B17" s="28" t="s">
        <v>119</v>
      </c>
      <c r="C17" s="24">
        <v>112868</v>
      </c>
      <c r="D17" s="24">
        <v>55408</v>
      </c>
      <c r="E17" s="16">
        <v>1213</v>
      </c>
    </row>
    <row r="18" spans="1:5" s="3" customFormat="1" ht="12.75">
      <c r="A18" s="69"/>
      <c r="B18" s="28" t="s">
        <v>12</v>
      </c>
      <c r="C18" s="24"/>
      <c r="D18" s="24"/>
      <c r="E18" s="16"/>
    </row>
    <row r="19" spans="1:5" s="3" customFormat="1" ht="12.75">
      <c r="A19" s="69"/>
      <c r="B19" s="28" t="s">
        <v>13</v>
      </c>
      <c r="C19" s="24"/>
      <c r="D19" s="24"/>
      <c r="E19" s="16"/>
    </row>
    <row r="20" spans="1:5" s="3" customFormat="1" ht="25.5">
      <c r="A20" s="69"/>
      <c r="B20" s="25" t="s">
        <v>16</v>
      </c>
      <c r="C20" s="26">
        <v>3143</v>
      </c>
      <c r="D20" s="26">
        <v>2770</v>
      </c>
      <c r="E20" s="29">
        <v>1220</v>
      </c>
    </row>
    <row r="21" spans="1:5" ht="12.75">
      <c r="A21" s="12" t="s">
        <v>120</v>
      </c>
      <c r="B21" s="25" t="s">
        <v>32</v>
      </c>
      <c r="C21" s="26">
        <v>52579</v>
      </c>
      <c r="D21" s="26">
        <v>45306</v>
      </c>
      <c r="E21" s="29">
        <v>1230</v>
      </c>
    </row>
    <row r="22" spans="1:5" ht="25.5">
      <c r="B22" s="25" t="s">
        <v>33</v>
      </c>
      <c r="C22" s="26">
        <v>9308</v>
      </c>
      <c r="D22" s="26">
        <v>16500</v>
      </c>
      <c r="E22" s="29">
        <v>1240</v>
      </c>
    </row>
    <row r="23" spans="1:5" ht="12.75">
      <c r="B23" s="25" t="s">
        <v>17</v>
      </c>
      <c r="C23" s="26">
        <v>35406</v>
      </c>
      <c r="D23" s="26">
        <v>122110</v>
      </c>
      <c r="E23" s="29">
        <v>1250</v>
      </c>
    </row>
    <row r="24" spans="1:5" s="69" customFormat="1" ht="12.75">
      <c r="B24" s="25" t="s">
        <v>121</v>
      </c>
      <c r="C24" s="26">
        <v>420</v>
      </c>
      <c r="D24" s="26">
        <v>205</v>
      </c>
      <c r="E24" s="29">
        <v>1260</v>
      </c>
    </row>
    <row r="25" spans="1:5" ht="12.75">
      <c r="B25" s="30" t="s">
        <v>27</v>
      </c>
      <c r="C25" s="31">
        <f>C4</f>
        <v>365188</v>
      </c>
      <c r="D25" s="31">
        <f>D4</f>
        <v>367062</v>
      </c>
      <c r="E25" s="31">
        <v>1600</v>
      </c>
    </row>
    <row r="26" spans="1:5" ht="12.75">
      <c r="B26" s="23"/>
      <c r="C26" s="24"/>
      <c r="D26" s="24"/>
      <c r="E26" s="16"/>
    </row>
    <row r="27" spans="1:5" ht="25.5" customHeight="1">
      <c r="B27" s="32" t="s">
        <v>37</v>
      </c>
      <c r="C27" s="33">
        <f t="shared" ref="C27:D27" si="0">C28+C37+C40</f>
        <v>365188</v>
      </c>
      <c r="D27" s="33">
        <f t="shared" si="0"/>
        <v>367062</v>
      </c>
      <c r="E27" s="34">
        <v>1700</v>
      </c>
    </row>
    <row r="28" spans="1:5" ht="12.75">
      <c r="B28" s="20" t="s">
        <v>18</v>
      </c>
      <c r="C28" s="21">
        <f t="shared" ref="C28" si="1">SUM(C29:C32)</f>
        <v>217253</v>
      </c>
      <c r="D28" s="21">
        <f>SUM(D29:D32)</f>
        <v>185154</v>
      </c>
      <c r="E28" s="22">
        <v>1300</v>
      </c>
    </row>
    <row r="29" spans="1:5" ht="12.75">
      <c r="B29" s="25" t="s">
        <v>1</v>
      </c>
      <c r="C29" s="26">
        <v>80362</v>
      </c>
      <c r="D29" s="26">
        <v>80362</v>
      </c>
      <c r="E29" s="27">
        <v>1310</v>
      </c>
    </row>
    <row r="30" spans="1:5" s="3" customFormat="1" ht="12.75">
      <c r="A30" s="69"/>
      <c r="B30" s="25" t="s">
        <v>2</v>
      </c>
      <c r="C30" s="26"/>
      <c r="D30" s="26"/>
      <c r="E30" s="27">
        <v>1350</v>
      </c>
    </row>
    <row r="31" spans="1:5" ht="12.75">
      <c r="B31" s="25" t="s">
        <v>19</v>
      </c>
      <c r="C31" s="26">
        <v>51423</v>
      </c>
      <c r="D31" s="26">
        <v>36322</v>
      </c>
      <c r="E31" s="27">
        <v>1360</v>
      </c>
    </row>
    <row r="32" spans="1:5" ht="25.5">
      <c r="B32" s="25" t="s">
        <v>20</v>
      </c>
      <c r="C32" s="26">
        <f>SUM(C34:C35)</f>
        <v>85468</v>
      </c>
      <c r="D32" s="26">
        <f>SUM(D34:D35)</f>
        <v>68470</v>
      </c>
      <c r="E32" s="27">
        <v>1370</v>
      </c>
    </row>
    <row r="33" spans="1:7" s="69" customFormat="1" ht="12.75">
      <c r="B33" s="28" t="s">
        <v>9</v>
      </c>
      <c r="C33" s="24"/>
      <c r="D33" s="24"/>
      <c r="E33" s="24"/>
    </row>
    <row r="34" spans="1:7" s="69" customFormat="1" ht="25.5">
      <c r="B34" s="28" t="s">
        <v>122</v>
      </c>
      <c r="C34" s="24">
        <v>70336</v>
      </c>
      <c r="D34" s="24">
        <v>48320</v>
      </c>
      <c r="E34" s="24">
        <v>1371</v>
      </c>
    </row>
    <row r="35" spans="1:7" s="69" customFormat="1" ht="25.5">
      <c r="B35" s="28" t="s">
        <v>123</v>
      </c>
      <c r="C35" s="24">
        <v>15132</v>
      </c>
      <c r="D35" s="24">
        <v>20150</v>
      </c>
      <c r="E35" s="24">
        <v>1372</v>
      </c>
    </row>
    <row r="36" spans="1:7" ht="12.75">
      <c r="B36" s="23"/>
      <c r="C36" s="24"/>
      <c r="D36" s="24"/>
      <c r="E36" s="24"/>
    </row>
    <row r="37" spans="1:7" ht="12.75">
      <c r="B37" s="20" t="s">
        <v>21</v>
      </c>
      <c r="C37" s="21">
        <f t="shared" ref="C37:D37" si="2">SUM(C38)</f>
        <v>17100</v>
      </c>
      <c r="D37" s="21">
        <f t="shared" si="2"/>
        <v>18800</v>
      </c>
      <c r="E37" s="22">
        <v>1400</v>
      </c>
      <c r="F37" s="8"/>
      <c r="G37" s="9"/>
    </row>
    <row r="38" spans="1:7" ht="12.75">
      <c r="B38" s="25" t="s">
        <v>22</v>
      </c>
      <c r="C38" s="26">
        <v>17100</v>
      </c>
      <c r="D38" s="26">
        <v>18800</v>
      </c>
      <c r="E38" s="29">
        <v>1410</v>
      </c>
    </row>
    <row r="39" spans="1:7" ht="12.75">
      <c r="B39" s="23"/>
      <c r="C39" s="24"/>
      <c r="D39" s="24"/>
      <c r="E39" s="16"/>
    </row>
    <row r="40" spans="1:7" ht="12.75">
      <c r="B40" s="20" t="s">
        <v>23</v>
      </c>
      <c r="C40" s="21">
        <f>SUM(C41:C42, C50:C52)</f>
        <v>130835</v>
      </c>
      <c r="D40" s="21">
        <f>SUM(D41:D42, D50:D52)</f>
        <v>163108</v>
      </c>
      <c r="E40" s="29">
        <v>1500</v>
      </c>
    </row>
    <row r="41" spans="1:7" ht="12.75">
      <c r="B41" s="25" t="s">
        <v>22</v>
      </c>
      <c r="C41" s="26">
        <v>52200</v>
      </c>
      <c r="D41" s="26">
        <v>68800</v>
      </c>
      <c r="E41" s="29">
        <v>1510</v>
      </c>
    </row>
    <row r="42" spans="1:7" ht="25.5">
      <c r="B42" s="25" t="s">
        <v>24</v>
      </c>
      <c r="C42" s="26">
        <f>SUM(C43:C49)</f>
        <v>77499</v>
      </c>
      <c r="D42" s="26">
        <v>93156</v>
      </c>
      <c r="E42" s="29">
        <v>1520</v>
      </c>
    </row>
    <row r="43" spans="1:7" s="3" customFormat="1" ht="12.75">
      <c r="A43" s="69"/>
      <c r="B43" s="23" t="s">
        <v>28</v>
      </c>
      <c r="C43" s="24">
        <v>12400</v>
      </c>
      <c r="D43" s="24">
        <v>16610</v>
      </c>
      <c r="E43" s="35">
        <v>1521</v>
      </c>
    </row>
    <row r="44" spans="1:7" s="3" customFormat="1" ht="25.5">
      <c r="A44" s="69"/>
      <c r="B44" s="23" t="s">
        <v>124</v>
      </c>
      <c r="C44" s="24">
        <v>25500</v>
      </c>
      <c r="D44" s="24">
        <v>28700</v>
      </c>
      <c r="E44" s="35">
        <v>1522</v>
      </c>
    </row>
    <row r="45" spans="1:7" s="3" customFormat="1" ht="25.5">
      <c r="A45" s="69"/>
      <c r="B45" s="23" t="s">
        <v>29</v>
      </c>
      <c r="C45" s="24">
        <v>9435</v>
      </c>
      <c r="D45" s="24">
        <v>10619</v>
      </c>
      <c r="E45" s="35">
        <v>1523</v>
      </c>
    </row>
    <row r="46" spans="1:7" s="3" customFormat="1" ht="12.75">
      <c r="A46" s="69"/>
      <c r="B46" s="23" t="s">
        <v>30</v>
      </c>
      <c r="C46" s="24">
        <v>27383</v>
      </c>
      <c r="D46" s="24">
        <v>34506</v>
      </c>
      <c r="E46" s="35">
        <v>1524</v>
      </c>
    </row>
    <row r="47" spans="1:7" s="69" customFormat="1" ht="25.5">
      <c r="B47" s="23" t="s">
        <v>125</v>
      </c>
      <c r="C47" s="24">
        <v>1506</v>
      </c>
      <c r="D47" s="24">
        <v>1900</v>
      </c>
      <c r="E47" s="35">
        <v>1525</v>
      </c>
    </row>
    <row r="48" spans="1:7" s="69" customFormat="1" ht="12.75">
      <c r="B48" s="23" t="s">
        <v>126</v>
      </c>
      <c r="C48" s="24">
        <v>1026</v>
      </c>
      <c r="D48" s="24">
        <v>558</v>
      </c>
      <c r="E48" s="35">
        <v>1526</v>
      </c>
    </row>
    <row r="49" spans="1:5" s="3" customFormat="1" ht="12.75">
      <c r="A49" s="69"/>
      <c r="B49" s="23" t="s">
        <v>31</v>
      </c>
      <c r="C49" s="24">
        <v>249</v>
      </c>
      <c r="D49" s="24">
        <v>263</v>
      </c>
      <c r="E49" s="35">
        <v>1527</v>
      </c>
    </row>
    <row r="50" spans="1:5" ht="12.75">
      <c r="B50" s="25" t="s">
        <v>25</v>
      </c>
      <c r="C50" s="26">
        <v>1136</v>
      </c>
      <c r="D50" s="26">
        <v>1152</v>
      </c>
      <c r="E50" s="29">
        <v>1530</v>
      </c>
    </row>
    <row r="51" spans="1:5" s="3" customFormat="1" ht="12.75">
      <c r="A51" s="69"/>
      <c r="B51" s="25" t="s">
        <v>34</v>
      </c>
      <c r="C51" s="26">
        <v>0</v>
      </c>
      <c r="D51" s="26">
        <v>0</v>
      </c>
      <c r="E51" s="29">
        <v>1540</v>
      </c>
    </row>
    <row r="52" spans="1:5" ht="12.75">
      <c r="B52" s="25" t="s">
        <v>26</v>
      </c>
      <c r="C52" s="26">
        <v>0</v>
      </c>
      <c r="D52" s="26">
        <v>0</v>
      </c>
      <c r="E52" s="29">
        <v>1550</v>
      </c>
    </row>
    <row r="53" spans="1:5" ht="12.75">
      <c r="B53" s="36"/>
      <c r="C53" s="37"/>
      <c r="D53" s="37"/>
      <c r="E53" s="16"/>
    </row>
    <row r="54" spans="1:5" ht="12.75">
      <c r="B54" s="23"/>
      <c r="C54" s="24"/>
      <c r="D54" s="24"/>
      <c r="E54" s="16"/>
    </row>
    <row r="55" spans="1:5" ht="12.75">
      <c r="B55" s="30" t="s">
        <v>27</v>
      </c>
      <c r="C55" s="31">
        <f t="shared" ref="C55:D55" si="3">C27</f>
        <v>365188</v>
      </c>
      <c r="D55" s="31">
        <f t="shared" si="3"/>
        <v>367062</v>
      </c>
      <c r="E55" s="16">
        <v>1700</v>
      </c>
    </row>
    <row r="56" spans="1:5" ht="30.95" customHeight="1">
      <c r="B56" s="38"/>
      <c r="C56" s="24"/>
      <c r="D56" s="24"/>
      <c r="E56" s="39"/>
    </row>
    <row r="57" spans="1:5" ht="24.75" customHeight="1">
      <c r="B57" s="40" t="s">
        <v>3</v>
      </c>
      <c r="C57" s="41">
        <f>C4-C27</f>
        <v>0</v>
      </c>
      <c r="D57" s="41">
        <f>D4-D27</f>
        <v>0</v>
      </c>
      <c r="E57" s="39"/>
    </row>
    <row r="58" spans="1:5" ht="12.75">
      <c r="B58" s="6"/>
      <c r="C58" s="7"/>
      <c r="D58" s="7"/>
    </row>
    <row r="59" spans="1:5" ht="12.75">
      <c r="B59" s="4"/>
      <c r="C59" s="5"/>
      <c r="D59" s="5"/>
    </row>
    <row r="60" spans="1:5" ht="12.75">
      <c r="B60" s="4"/>
      <c r="C60" s="5"/>
      <c r="D60" s="5"/>
    </row>
    <row r="61" spans="1:5" ht="12.75">
      <c r="B61" s="4"/>
      <c r="C61" s="5"/>
      <c r="D61" s="5"/>
    </row>
    <row r="62" spans="1:5" ht="12.75">
      <c r="B62" s="4"/>
      <c r="C62" s="5"/>
      <c r="D62" s="5"/>
    </row>
    <row r="63" spans="1:5" ht="12.75">
      <c r="B63" s="4"/>
      <c r="C63" s="5"/>
      <c r="D63" s="5"/>
    </row>
    <row r="64" spans="1:5" ht="12.75">
      <c r="B64" s="4"/>
      <c r="C64" s="5"/>
      <c r="D64" s="5"/>
    </row>
    <row r="65" spans="2:4" ht="12.75">
      <c r="B65" s="4"/>
      <c r="C65" s="5"/>
      <c r="D65" s="5"/>
    </row>
    <row r="66" spans="2:4" ht="12.75">
      <c r="B66" s="4"/>
      <c r="C66" s="5"/>
      <c r="D66" s="5"/>
    </row>
    <row r="67" spans="2:4" ht="12.75">
      <c r="B67" s="4"/>
      <c r="C67" s="5"/>
      <c r="D67" s="5"/>
    </row>
    <row r="68" spans="2:4" ht="12.75">
      <c r="B68" s="4"/>
      <c r="C68" s="5"/>
      <c r="D68" s="5"/>
    </row>
    <row r="69" spans="2:4" ht="12.75">
      <c r="B69" s="4"/>
      <c r="C69" s="5"/>
      <c r="D69" s="5"/>
    </row>
    <row r="70" spans="2:4" ht="12.75">
      <c r="B70" s="4"/>
      <c r="C70" s="5"/>
      <c r="D70" s="5"/>
    </row>
    <row r="71" spans="2:4" ht="12.75">
      <c r="B71" s="4"/>
      <c r="C71" s="5"/>
      <c r="D71" s="5"/>
    </row>
    <row r="72" spans="2:4" ht="12.75">
      <c r="B72" s="4"/>
      <c r="C72" s="5"/>
      <c r="D72" s="5"/>
    </row>
    <row r="73" spans="2:4" ht="12.75">
      <c r="B73" s="4"/>
      <c r="C73" s="5"/>
      <c r="D73" s="5"/>
    </row>
    <row r="74" spans="2:4" ht="12.75">
      <c r="B74" s="4"/>
      <c r="C74" s="5"/>
      <c r="D74" s="5"/>
    </row>
    <row r="75" spans="2:4" ht="12.75">
      <c r="B75" s="4"/>
      <c r="C75" s="5"/>
      <c r="D75" s="5"/>
    </row>
    <row r="76" spans="2:4" ht="12.75">
      <c r="B76" s="4"/>
      <c r="C76" s="5"/>
      <c r="D76" s="5"/>
    </row>
    <row r="77" spans="2:4" ht="12.75">
      <c r="B77" s="4"/>
      <c r="C77" s="5"/>
      <c r="D77" s="5"/>
    </row>
    <row r="78" spans="2:4" ht="12.75">
      <c r="B78" s="4"/>
      <c r="C78" s="5"/>
      <c r="D78" s="5"/>
    </row>
    <row r="79" spans="2:4" ht="12.75">
      <c r="B79" s="4"/>
      <c r="C79" s="5"/>
      <c r="D79" s="5"/>
    </row>
    <row r="80" spans="2:4" ht="12.75">
      <c r="B80" s="4"/>
      <c r="C80" s="5"/>
      <c r="D80" s="5"/>
    </row>
    <row r="81" spans="2:4" ht="12.75">
      <c r="B81" s="4"/>
      <c r="C81" s="5"/>
      <c r="D81" s="5"/>
    </row>
    <row r="82" spans="2:4" ht="12.75">
      <c r="B82" s="4"/>
      <c r="C82" s="5"/>
      <c r="D82" s="5"/>
    </row>
    <row r="83" spans="2:4" ht="12.75">
      <c r="B83" s="4"/>
      <c r="C83" s="5"/>
      <c r="D83" s="5"/>
    </row>
    <row r="84" spans="2:4" ht="12.75">
      <c r="B84" s="4"/>
      <c r="C84" s="5"/>
      <c r="D84" s="5"/>
    </row>
    <row r="85" spans="2:4" ht="12.75">
      <c r="B85" s="4"/>
      <c r="C85" s="5"/>
      <c r="D85" s="5"/>
    </row>
    <row r="86" spans="2:4" ht="12.75">
      <c r="B86" s="4"/>
      <c r="C86" s="5"/>
      <c r="D86" s="5"/>
    </row>
    <row r="87" spans="2:4" ht="12.75">
      <c r="B87" s="4"/>
      <c r="C87" s="5"/>
      <c r="D87" s="5"/>
    </row>
    <row r="88" spans="2:4" ht="12.75">
      <c r="B88" s="4"/>
      <c r="C88" s="5"/>
      <c r="D88" s="5"/>
    </row>
    <row r="89" spans="2:4" ht="12.75">
      <c r="B89" s="4"/>
      <c r="C89" s="5"/>
      <c r="D89" s="5"/>
    </row>
    <row r="90" spans="2:4" ht="12.75">
      <c r="B90" s="4"/>
      <c r="C90" s="5"/>
      <c r="D90" s="5"/>
    </row>
    <row r="91" spans="2:4" ht="12.75">
      <c r="B91" s="4"/>
      <c r="C91" s="5"/>
      <c r="D91" s="5"/>
    </row>
    <row r="92" spans="2:4" ht="12.75">
      <c r="B92" s="4"/>
      <c r="C92" s="5"/>
      <c r="D92" s="5"/>
    </row>
    <row r="93" spans="2:4" ht="12.75">
      <c r="B93" s="4"/>
      <c r="C93" s="5"/>
      <c r="D93" s="5"/>
    </row>
    <row r="94" spans="2:4" ht="12.75">
      <c r="B94" s="4"/>
      <c r="C94" s="5"/>
      <c r="D94" s="5"/>
    </row>
    <row r="95" spans="2:4" ht="12.75">
      <c r="B95" s="4"/>
      <c r="C95" s="5"/>
      <c r="D95" s="5"/>
    </row>
    <row r="96" spans="2:4" ht="12.75">
      <c r="B96" s="2"/>
      <c r="C96" s="1"/>
      <c r="D96" s="1"/>
    </row>
    <row r="97" spans="2:4" ht="12.75">
      <c r="B97" s="2"/>
      <c r="C97" s="1"/>
      <c r="D97" s="1"/>
    </row>
    <row r="98" spans="2:4" ht="12.75">
      <c r="B98" s="2"/>
      <c r="C98" s="1"/>
      <c r="D98" s="1"/>
    </row>
    <row r="99" spans="2:4" ht="12.75">
      <c r="B99" s="2"/>
      <c r="C99" s="1"/>
      <c r="D99" s="1"/>
    </row>
    <row r="100" spans="2:4" ht="12.75">
      <c r="B100" s="2"/>
      <c r="C100" s="1"/>
      <c r="D100" s="1"/>
    </row>
    <row r="101" spans="2:4" ht="12.75">
      <c r="B101" s="2"/>
      <c r="C101" s="1"/>
      <c r="D101" s="1"/>
    </row>
    <row r="102" spans="2:4" ht="12.75">
      <c r="B102" s="2"/>
      <c r="C102" s="1"/>
      <c r="D102" s="1"/>
    </row>
    <row r="103" spans="2:4" ht="12.75">
      <c r="B103" s="2"/>
      <c r="C103" s="1"/>
      <c r="D103" s="1"/>
    </row>
    <row r="104" spans="2:4" ht="12.75">
      <c r="B104" s="2"/>
      <c r="C104" s="1"/>
      <c r="D104" s="1"/>
    </row>
    <row r="105" spans="2:4" ht="12.75">
      <c r="B105" s="2"/>
      <c r="C105" s="1"/>
      <c r="D105" s="1"/>
    </row>
    <row r="106" spans="2:4" ht="12.75">
      <c r="B106" s="2"/>
      <c r="C106" s="1"/>
      <c r="D106" s="1"/>
    </row>
    <row r="107" spans="2:4" ht="12.75">
      <c r="B107" s="2"/>
      <c r="C107" s="1"/>
      <c r="D107" s="1"/>
    </row>
    <row r="108" spans="2:4" ht="12.75">
      <c r="B108" s="2"/>
      <c r="C108" s="1"/>
      <c r="D108" s="1"/>
    </row>
    <row r="109" spans="2:4" ht="12.75">
      <c r="B109" s="2"/>
      <c r="C109" s="1"/>
      <c r="D109" s="1"/>
    </row>
    <row r="110" spans="2:4" ht="12.75">
      <c r="B110" s="2"/>
      <c r="C110" s="1"/>
      <c r="D110" s="1"/>
    </row>
    <row r="111" spans="2:4" ht="12.75">
      <c r="B111" s="2"/>
      <c r="C111" s="1"/>
      <c r="D111" s="1"/>
    </row>
    <row r="112" spans="2:4" ht="12.75">
      <c r="B112" s="2"/>
      <c r="C112" s="1"/>
      <c r="D112" s="1"/>
    </row>
    <row r="113" spans="2:4" ht="12.75">
      <c r="B113" s="2"/>
      <c r="C113" s="1"/>
      <c r="D113" s="1"/>
    </row>
    <row r="114" spans="2:4" ht="12.75">
      <c r="B114" s="2"/>
      <c r="C114" s="1"/>
      <c r="D114" s="1"/>
    </row>
    <row r="115" spans="2:4" ht="12.75">
      <c r="B115" s="2"/>
      <c r="C115" s="1"/>
      <c r="D115" s="1"/>
    </row>
    <row r="116" spans="2:4" ht="12.75">
      <c r="B116" s="2"/>
      <c r="C116" s="1"/>
      <c r="D116" s="1"/>
    </row>
    <row r="117" spans="2:4" ht="12.75">
      <c r="B117" s="2"/>
      <c r="C117" s="1"/>
      <c r="D117" s="1"/>
    </row>
    <row r="118" spans="2:4" ht="12.75">
      <c r="B118" s="2"/>
      <c r="C118" s="1"/>
      <c r="D118" s="1"/>
    </row>
    <row r="119" spans="2:4" ht="12.75">
      <c r="B119" s="2"/>
      <c r="C119" s="1"/>
      <c r="D119" s="1"/>
    </row>
    <row r="120" spans="2:4" ht="12.75">
      <c r="B120" s="2"/>
      <c r="C120" s="1"/>
      <c r="D120" s="1"/>
    </row>
    <row r="121" spans="2:4" ht="12.75">
      <c r="B121" s="2"/>
      <c r="C121" s="1"/>
      <c r="D121" s="1"/>
    </row>
    <row r="122" spans="2:4" ht="12.75">
      <c r="B122" s="2"/>
      <c r="C122" s="1"/>
      <c r="D122" s="1"/>
    </row>
    <row r="123" spans="2:4" ht="12.75">
      <c r="B123" s="2"/>
      <c r="C123" s="1"/>
      <c r="D123" s="1"/>
    </row>
    <row r="124" spans="2:4" ht="12.75">
      <c r="B124" s="2"/>
      <c r="C124" s="1"/>
      <c r="D124" s="1"/>
    </row>
    <row r="125" spans="2:4" ht="12.75">
      <c r="B125" s="2"/>
      <c r="C125" s="1"/>
      <c r="D125" s="1"/>
    </row>
    <row r="126" spans="2:4" ht="12.75">
      <c r="B126" s="2"/>
      <c r="C126" s="1"/>
      <c r="D126" s="1"/>
    </row>
    <row r="127" spans="2:4" ht="12.75">
      <c r="B127" s="2"/>
      <c r="C127" s="1"/>
      <c r="D127" s="1"/>
    </row>
    <row r="128" spans="2:4" ht="12.75">
      <c r="B128" s="2"/>
      <c r="C128" s="1"/>
      <c r="D128" s="1"/>
    </row>
    <row r="129" spans="2:4" ht="12.75">
      <c r="B129" s="2"/>
      <c r="C129" s="1"/>
      <c r="D129" s="1"/>
    </row>
    <row r="130" spans="2:4" ht="12.75">
      <c r="B130" s="2"/>
      <c r="C130" s="1"/>
      <c r="D130" s="1"/>
    </row>
    <row r="131" spans="2:4" ht="12.75">
      <c r="B131" s="2"/>
      <c r="C131" s="1"/>
      <c r="D131" s="1"/>
    </row>
    <row r="132" spans="2:4" ht="12.75">
      <c r="B132" s="2"/>
      <c r="C132" s="1"/>
      <c r="D132" s="1"/>
    </row>
    <row r="133" spans="2:4" ht="12.75">
      <c r="B133" s="2"/>
      <c r="C133" s="1"/>
      <c r="D133" s="1"/>
    </row>
    <row r="134" spans="2:4" ht="12.75">
      <c r="B134" s="2"/>
      <c r="C134" s="1"/>
      <c r="D134" s="1"/>
    </row>
    <row r="135" spans="2:4" ht="12.75">
      <c r="B135" s="2"/>
      <c r="C135" s="1"/>
      <c r="D135" s="1"/>
    </row>
    <row r="136" spans="2:4" ht="12.75">
      <c r="B136" s="2"/>
      <c r="C136" s="1"/>
      <c r="D136" s="1"/>
    </row>
    <row r="137" spans="2:4" ht="12.75">
      <c r="B137" s="2"/>
      <c r="C137" s="1"/>
      <c r="D137" s="1"/>
    </row>
    <row r="138" spans="2:4" ht="12.75">
      <c r="B138" s="2"/>
      <c r="C138" s="1"/>
      <c r="D138" s="1"/>
    </row>
    <row r="139" spans="2:4" ht="12.75">
      <c r="B139" s="2"/>
      <c r="C139" s="1"/>
      <c r="D139" s="1"/>
    </row>
    <row r="140" spans="2:4" ht="12.75">
      <c r="B140" s="2"/>
      <c r="C140" s="1"/>
      <c r="D140" s="1"/>
    </row>
    <row r="141" spans="2:4" ht="12.75">
      <c r="B141" s="2"/>
      <c r="C141" s="1"/>
      <c r="D141" s="1"/>
    </row>
    <row r="142" spans="2:4" ht="12.75">
      <c r="B142" s="2"/>
      <c r="C142" s="1"/>
      <c r="D142" s="1"/>
    </row>
    <row r="143" spans="2:4" ht="12.75">
      <c r="B143" s="2"/>
      <c r="C143" s="1"/>
      <c r="D143" s="1"/>
    </row>
    <row r="144" spans="2:4" ht="12.75">
      <c r="B144" s="2"/>
      <c r="C144" s="1"/>
      <c r="D144" s="1"/>
    </row>
    <row r="145" spans="2:4" ht="12.75">
      <c r="B145" s="2"/>
      <c r="C145" s="1"/>
      <c r="D145" s="1"/>
    </row>
    <row r="146" spans="2:4" ht="12.75">
      <c r="B146" s="2"/>
      <c r="C146" s="1"/>
      <c r="D146" s="1"/>
    </row>
    <row r="147" spans="2:4" ht="12.75">
      <c r="B147" s="2"/>
      <c r="C147" s="1"/>
      <c r="D147" s="1"/>
    </row>
    <row r="148" spans="2:4" ht="12.75">
      <c r="B148" s="2"/>
      <c r="C148" s="1"/>
      <c r="D148" s="1"/>
    </row>
    <row r="149" spans="2:4" ht="12.75">
      <c r="B149" s="2"/>
      <c r="C149" s="1"/>
      <c r="D149" s="1"/>
    </row>
    <row r="150" spans="2:4" ht="12.75">
      <c r="B150" s="2"/>
      <c r="C150" s="1"/>
      <c r="D150" s="1"/>
    </row>
    <row r="151" spans="2:4" ht="12.75">
      <c r="B151" s="2"/>
      <c r="C151" s="1"/>
      <c r="D151" s="1"/>
    </row>
    <row r="152" spans="2:4" ht="12.75">
      <c r="B152" s="2"/>
      <c r="C152" s="1"/>
      <c r="D152" s="1"/>
    </row>
    <row r="153" spans="2:4" ht="12.75">
      <c r="B153" s="2"/>
      <c r="C153" s="1"/>
      <c r="D153" s="1"/>
    </row>
    <row r="154" spans="2:4" ht="12.75">
      <c r="B154" s="2"/>
      <c r="C154" s="1"/>
      <c r="D154" s="1"/>
    </row>
    <row r="155" spans="2:4" ht="12.75">
      <c r="B155" s="2"/>
      <c r="C155" s="1"/>
      <c r="D155" s="1"/>
    </row>
    <row r="156" spans="2:4" ht="12.75">
      <c r="B156" s="2"/>
      <c r="C156" s="1"/>
      <c r="D156" s="1"/>
    </row>
    <row r="157" spans="2:4" ht="12.75">
      <c r="B157" s="2"/>
      <c r="C157" s="1"/>
      <c r="D157" s="1"/>
    </row>
    <row r="158" spans="2:4" ht="12.75">
      <c r="B158" s="2"/>
      <c r="C158" s="1"/>
      <c r="D158" s="1"/>
    </row>
    <row r="159" spans="2:4" ht="12.75">
      <c r="B159" s="2"/>
      <c r="C159" s="1"/>
      <c r="D159" s="1"/>
    </row>
    <row r="160" spans="2:4" ht="12.75">
      <c r="B160" s="2"/>
      <c r="C160" s="1"/>
      <c r="D160" s="1"/>
    </row>
    <row r="161" spans="2:4" ht="12.75">
      <c r="B161" s="2"/>
      <c r="C161" s="1"/>
      <c r="D161" s="1"/>
    </row>
    <row r="162" spans="2:4" ht="12.75">
      <c r="B162" s="2"/>
      <c r="C162" s="1"/>
      <c r="D162" s="1"/>
    </row>
    <row r="163" spans="2:4" ht="12.75">
      <c r="B163" s="2"/>
      <c r="C163" s="1"/>
      <c r="D163" s="1"/>
    </row>
    <row r="164" spans="2:4" ht="12.75">
      <c r="B164" s="2"/>
      <c r="C164" s="1"/>
      <c r="D164" s="1"/>
    </row>
    <row r="165" spans="2:4" ht="12.75">
      <c r="B165" s="2"/>
      <c r="C165" s="1"/>
      <c r="D165" s="1"/>
    </row>
    <row r="166" spans="2:4" ht="12.75">
      <c r="B166" s="2"/>
      <c r="C166" s="1"/>
      <c r="D166" s="1"/>
    </row>
    <row r="167" spans="2:4" ht="12.75">
      <c r="B167" s="2"/>
      <c r="C167" s="1"/>
      <c r="D167" s="1"/>
    </row>
    <row r="168" spans="2:4" ht="12.75">
      <c r="B168" s="2"/>
      <c r="C168" s="1"/>
      <c r="D168" s="1"/>
    </row>
    <row r="169" spans="2:4" ht="12.75">
      <c r="B169" s="2"/>
      <c r="C169" s="1"/>
      <c r="D169" s="1"/>
    </row>
    <row r="170" spans="2:4" ht="12.75">
      <c r="B170" s="2"/>
      <c r="C170" s="1"/>
      <c r="D170" s="1"/>
    </row>
    <row r="171" spans="2:4" ht="12.75">
      <c r="B171" s="2"/>
      <c r="C171" s="1"/>
      <c r="D171" s="1"/>
    </row>
    <row r="172" spans="2:4" ht="12.75">
      <c r="B172" s="2"/>
      <c r="C172" s="1"/>
      <c r="D172" s="1"/>
    </row>
    <row r="173" spans="2:4" ht="12.75">
      <c r="B173" s="2"/>
      <c r="C173" s="1"/>
      <c r="D173" s="1"/>
    </row>
    <row r="174" spans="2:4" ht="12.75">
      <c r="B174" s="2"/>
      <c r="C174" s="1"/>
      <c r="D174" s="1"/>
    </row>
    <row r="175" spans="2:4" ht="12.75">
      <c r="B175" s="2"/>
      <c r="C175" s="1"/>
      <c r="D175" s="1"/>
    </row>
    <row r="176" spans="2:4" ht="12.75">
      <c r="B176" s="2"/>
      <c r="C176" s="1"/>
      <c r="D176" s="1"/>
    </row>
    <row r="177" spans="2:4" ht="12.75">
      <c r="B177" s="2"/>
      <c r="C177" s="1"/>
      <c r="D177" s="1"/>
    </row>
    <row r="178" spans="2:4" ht="12.75">
      <c r="B178" s="2"/>
      <c r="C178" s="1"/>
      <c r="D178" s="1"/>
    </row>
    <row r="179" spans="2:4" ht="12.75">
      <c r="B179" s="2"/>
      <c r="C179" s="1"/>
      <c r="D179" s="1"/>
    </row>
    <row r="180" spans="2:4" ht="12.75">
      <c r="B180" s="2"/>
      <c r="C180" s="1"/>
      <c r="D180" s="1"/>
    </row>
    <row r="181" spans="2:4" ht="12.75">
      <c r="B181" s="2"/>
      <c r="C181" s="1"/>
      <c r="D181" s="1"/>
    </row>
    <row r="182" spans="2:4" ht="12.75">
      <c r="B182" s="2"/>
      <c r="C182" s="1"/>
      <c r="D182" s="1"/>
    </row>
    <row r="183" spans="2:4" ht="12.75">
      <c r="B183" s="2"/>
      <c r="C183" s="1"/>
      <c r="D183" s="1"/>
    </row>
    <row r="184" spans="2:4" ht="12.75">
      <c r="B184" s="2"/>
      <c r="C184" s="1"/>
      <c r="D184" s="1"/>
    </row>
    <row r="185" spans="2:4" ht="12.75">
      <c r="B185" s="2"/>
      <c r="C185" s="1"/>
      <c r="D185" s="1"/>
    </row>
    <row r="186" spans="2:4" ht="12.75">
      <c r="B186" s="2"/>
      <c r="C186" s="1"/>
      <c r="D186" s="1"/>
    </row>
    <row r="187" spans="2:4" ht="12.75">
      <c r="B187" s="2"/>
      <c r="C187" s="1"/>
      <c r="D187" s="1"/>
    </row>
    <row r="188" spans="2:4" ht="12.75">
      <c r="B188" s="2"/>
      <c r="C188" s="1"/>
      <c r="D188" s="1"/>
    </row>
    <row r="189" spans="2:4" ht="12.75">
      <c r="B189" s="2"/>
      <c r="C189" s="1"/>
      <c r="D189" s="1"/>
    </row>
    <row r="190" spans="2:4" ht="12.75">
      <c r="B190" s="2"/>
      <c r="C190" s="1"/>
      <c r="D190" s="1"/>
    </row>
    <row r="191" spans="2:4" ht="12.75">
      <c r="B191" s="2"/>
      <c r="C191" s="1"/>
      <c r="D191" s="1"/>
    </row>
    <row r="192" spans="2:4" ht="12.75">
      <c r="B192" s="2"/>
      <c r="C192" s="1"/>
      <c r="D192" s="1"/>
    </row>
    <row r="193" spans="2:4" ht="12.75">
      <c r="B193" s="2"/>
      <c r="C193" s="1"/>
      <c r="D193" s="1"/>
    </row>
    <row r="194" spans="2:4" ht="12.75">
      <c r="B194" s="2"/>
      <c r="C194" s="1"/>
      <c r="D194" s="1"/>
    </row>
    <row r="195" spans="2:4" ht="12.75">
      <c r="B195" s="2"/>
      <c r="C195" s="1"/>
      <c r="D195" s="1"/>
    </row>
    <row r="196" spans="2:4" ht="12.75">
      <c r="B196" s="2"/>
      <c r="C196" s="1"/>
      <c r="D196" s="1"/>
    </row>
    <row r="197" spans="2:4" ht="12.75">
      <c r="B197" s="2"/>
      <c r="C197" s="1"/>
      <c r="D197" s="1"/>
    </row>
    <row r="198" spans="2:4" ht="12.75">
      <c r="B198" s="2"/>
      <c r="C198" s="1"/>
      <c r="D198" s="1"/>
    </row>
    <row r="199" spans="2:4" ht="12.75">
      <c r="B199" s="2"/>
      <c r="C199" s="1"/>
      <c r="D199" s="1"/>
    </row>
    <row r="200" spans="2:4" ht="12.75">
      <c r="B200" s="2"/>
      <c r="C200" s="1"/>
      <c r="D200" s="1"/>
    </row>
    <row r="201" spans="2:4" ht="12.75">
      <c r="B201" s="2"/>
      <c r="C201" s="1"/>
      <c r="D201" s="1"/>
    </row>
    <row r="202" spans="2:4" ht="12.75">
      <c r="B202" s="2"/>
      <c r="C202" s="1"/>
      <c r="D202" s="1"/>
    </row>
    <row r="203" spans="2:4" ht="12.75">
      <c r="B203" s="2"/>
      <c r="C203" s="1"/>
      <c r="D203" s="1"/>
    </row>
    <row r="204" spans="2:4" ht="12.75">
      <c r="B204" s="2"/>
      <c r="C204" s="1"/>
      <c r="D204" s="1"/>
    </row>
    <row r="205" spans="2:4" ht="12.75">
      <c r="B205" s="2"/>
      <c r="C205" s="1"/>
      <c r="D205" s="1"/>
    </row>
    <row r="206" spans="2:4" ht="12.75">
      <c r="B206" s="2"/>
      <c r="C206" s="1"/>
      <c r="D206" s="1"/>
    </row>
    <row r="207" spans="2:4" ht="12.75">
      <c r="B207" s="2"/>
      <c r="C207" s="1"/>
      <c r="D207" s="1"/>
    </row>
    <row r="208" spans="2:4" ht="12.75">
      <c r="B208" s="2"/>
      <c r="C208" s="1"/>
      <c r="D208" s="1"/>
    </row>
    <row r="209" spans="2:4" ht="12.75">
      <c r="B209" s="2"/>
      <c r="C209" s="1"/>
      <c r="D209" s="1"/>
    </row>
    <row r="210" spans="2:4" ht="12.75">
      <c r="B210" s="2"/>
      <c r="C210" s="1"/>
      <c r="D210" s="1"/>
    </row>
    <row r="211" spans="2:4" ht="12.75">
      <c r="B211" s="2"/>
      <c r="C211" s="1"/>
      <c r="D211" s="1"/>
    </row>
    <row r="212" spans="2:4" ht="12.75">
      <c r="B212" s="2"/>
      <c r="C212" s="1"/>
      <c r="D212" s="1"/>
    </row>
    <row r="213" spans="2:4" ht="12.75">
      <c r="B213" s="2"/>
      <c r="C213" s="1"/>
      <c r="D213" s="1"/>
    </row>
    <row r="214" spans="2:4" ht="12.75">
      <c r="B214" s="2"/>
      <c r="C214" s="1"/>
      <c r="D214" s="1"/>
    </row>
    <row r="215" spans="2:4" ht="12.75">
      <c r="B215" s="2"/>
      <c r="C215" s="1"/>
      <c r="D215" s="1"/>
    </row>
    <row r="216" spans="2:4" ht="12.75">
      <c r="B216" s="2"/>
      <c r="C216" s="1"/>
      <c r="D216" s="1"/>
    </row>
    <row r="217" spans="2:4" ht="12.75">
      <c r="B217" s="2"/>
      <c r="C217" s="1"/>
      <c r="D217" s="1"/>
    </row>
    <row r="218" spans="2:4" ht="12.75">
      <c r="B218" s="2"/>
      <c r="C218" s="1"/>
      <c r="D218" s="1"/>
    </row>
    <row r="219" spans="2:4" ht="12.75">
      <c r="B219" s="2"/>
      <c r="C219" s="1"/>
      <c r="D219" s="1"/>
    </row>
    <row r="220" spans="2:4" ht="12.75">
      <c r="B220" s="2"/>
      <c r="C220" s="1"/>
      <c r="D220" s="1"/>
    </row>
    <row r="221" spans="2:4" ht="12.75">
      <c r="B221" s="2"/>
      <c r="C221" s="1"/>
      <c r="D221" s="1"/>
    </row>
    <row r="222" spans="2:4" ht="12.75">
      <c r="B222" s="2"/>
      <c r="C222" s="1"/>
      <c r="D222" s="1"/>
    </row>
    <row r="223" spans="2:4" ht="12.75">
      <c r="B223" s="2"/>
      <c r="C223" s="1"/>
      <c r="D223" s="1"/>
    </row>
    <row r="224" spans="2:4" ht="12.75">
      <c r="B224" s="2"/>
      <c r="C224" s="1"/>
      <c r="D224" s="1"/>
    </row>
    <row r="225" spans="2:4" ht="12.75">
      <c r="B225" s="2"/>
      <c r="C225" s="1"/>
      <c r="D225" s="1"/>
    </row>
    <row r="226" spans="2:4" ht="12.75">
      <c r="B226" s="2"/>
      <c r="C226" s="1"/>
      <c r="D226" s="1"/>
    </row>
    <row r="227" spans="2:4" ht="12.75">
      <c r="B227" s="2"/>
      <c r="C227" s="1"/>
      <c r="D227" s="1"/>
    </row>
    <row r="228" spans="2:4" ht="12.75">
      <c r="B228" s="2"/>
      <c r="C228" s="1"/>
      <c r="D228" s="1"/>
    </row>
    <row r="229" spans="2:4" ht="12.75">
      <c r="B229" s="2"/>
      <c r="C229" s="1"/>
      <c r="D229" s="1"/>
    </row>
    <row r="230" spans="2:4" ht="12.75">
      <c r="B230" s="2"/>
      <c r="C230" s="1"/>
      <c r="D230" s="1"/>
    </row>
    <row r="231" spans="2:4" ht="12.75">
      <c r="B231" s="2"/>
      <c r="C231" s="1"/>
      <c r="D231" s="1"/>
    </row>
    <row r="232" spans="2:4" ht="12.75">
      <c r="B232" s="2"/>
      <c r="C232" s="1"/>
      <c r="D232" s="1"/>
    </row>
    <row r="233" spans="2:4" ht="12.75">
      <c r="B233" s="2"/>
      <c r="C233" s="1"/>
      <c r="D233" s="1"/>
    </row>
    <row r="234" spans="2:4" ht="12.75">
      <c r="B234" s="2"/>
      <c r="C234" s="1"/>
      <c r="D234" s="1"/>
    </row>
    <row r="235" spans="2:4" ht="12.75">
      <c r="B235" s="2"/>
      <c r="C235" s="1"/>
      <c r="D235" s="1"/>
    </row>
    <row r="236" spans="2:4" ht="12.75">
      <c r="B236" s="2"/>
      <c r="C236" s="1"/>
      <c r="D236" s="1"/>
    </row>
    <row r="237" spans="2:4" ht="12.75">
      <c r="B237" s="2"/>
      <c r="C237" s="1"/>
      <c r="D237" s="1"/>
    </row>
    <row r="238" spans="2:4" ht="12.75">
      <c r="B238" s="2"/>
      <c r="C238" s="1"/>
      <c r="D238" s="1"/>
    </row>
    <row r="239" spans="2:4" ht="12.75">
      <c r="B239" s="2"/>
      <c r="C239" s="1"/>
      <c r="D239" s="1"/>
    </row>
    <row r="240" spans="2:4" ht="12.75">
      <c r="B240" s="2"/>
      <c r="C240" s="1"/>
      <c r="D240" s="1"/>
    </row>
    <row r="241" spans="2:4" ht="12.75">
      <c r="B241" s="2"/>
      <c r="C241" s="1"/>
      <c r="D241" s="1"/>
    </row>
    <row r="242" spans="2:4" ht="12.75">
      <c r="B242" s="2"/>
      <c r="C242" s="1"/>
      <c r="D242" s="1"/>
    </row>
    <row r="243" spans="2:4" ht="12.75">
      <c r="B243" s="2"/>
      <c r="C243" s="1"/>
      <c r="D243" s="1"/>
    </row>
    <row r="244" spans="2:4" ht="12.75">
      <c r="B244" s="2"/>
      <c r="C244" s="1"/>
      <c r="D244" s="1"/>
    </row>
    <row r="245" spans="2:4" ht="12.75">
      <c r="B245" s="2"/>
      <c r="C245" s="1"/>
      <c r="D245" s="1"/>
    </row>
    <row r="246" spans="2:4" ht="12.75">
      <c r="B246" s="2"/>
      <c r="C246" s="1"/>
      <c r="D246" s="1"/>
    </row>
    <row r="247" spans="2:4" ht="12.75">
      <c r="B247" s="2"/>
      <c r="C247" s="1"/>
      <c r="D247" s="1"/>
    </row>
    <row r="248" spans="2:4" ht="12.75">
      <c r="B248" s="2"/>
      <c r="C248" s="1"/>
      <c r="D248" s="1"/>
    </row>
    <row r="249" spans="2:4" ht="12.75">
      <c r="B249" s="2"/>
      <c r="C249" s="1"/>
      <c r="D249" s="1"/>
    </row>
    <row r="250" spans="2:4" ht="12.75">
      <c r="B250" s="2"/>
      <c r="C250" s="1"/>
      <c r="D250" s="1"/>
    </row>
    <row r="251" spans="2:4" ht="12.75">
      <c r="B251" s="2"/>
      <c r="C251" s="1"/>
      <c r="D251" s="1"/>
    </row>
    <row r="252" spans="2:4" ht="12.75">
      <c r="B252" s="2"/>
      <c r="C252" s="1"/>
      <c r="D252" s="1"/>
    </row>
    <row r="253" spans="2:4" ht="12.75">
      <c r="B253" s="2"/>
      <c r="C253" s="1"/>
      <c r="D253" s="1"/>
    </row>
    <row r="254" spans="2:4" ht="12.75">
      <c r="B254" s="2"/>
      <c r="C254" s="1"/>
      <c r="D254" s="1"/>
    </row>
    <row r="255" spans="2:4" ht="12.75">
      <c r="B255" s="2"/>
      <c r="C255" s="1"/>
      <c r="D255" s="1"/>
    </row>
    <row r="256" spans="2:4" ht="12.75">
      <c r="B256" s="2"/>
      <c r="C256" s="1"/>
      <c r="D256" s="1"/>
    </row>
    <row r="257" spans="2:4" ht="12.75">
      <c r="B257" s="2"/>
      <c r="C257" s="1"/>
      <c r="D257" s="1"/>
    </row>
    <row r="258" spans="2:4" ht="12.75">
      <c r="B258" s="2"/>
      <c r="C258" s="1"/>
      <c r="D258" s="1"/>
    </row>
    <row r="259" spans="2:4" ht="12.75">
      <c r="B259" s="2"/>
      <c r="C259" s="1"/>
      <c r="D259" s="1"/>
    </row>
    <row r="260" spans="2:4" ht="12.75">
      <c r="B260" s="2"/>
      <c r="C260" s="1"/>
      <c r="D260" s="1"/>
    </row>
    <row r="261" spans="2:4" ht="12.75">
      <c r="B261" s="2"/>
      <c r="C261" s="1"/>
      <c r="D261" s="1"/>
    </row>
    <row r="262" spans="2:4" ht="12.75">
      <c r="B262" s="2"/>
      <c r="C262" s="1"/>
      <c r="D262" s="1"/>
    </row>
    <row r="263" spans="2:4" ht="12.75">
      <c r="B263" s="2"/>
      <c r="C263" s="1"/>
      <c r="D263" s="1"/>
    </row>
    <row r="264" spans="2:4" ht="12.75">
      <c r="B264" s="2"/>
      <c r="C264" s="1"/>
      <c r="D264" s="1"/>
    </row>
    <row r="265" spans="2:4" ht="12.75">
      <c r="B265" s="2"/>
      <c r="C265" s="1"/>
      <c r="D265" s="1"/>
    </row>
    <row r="266" spans="2:4" ht="12.75">
      <c r="B266" s="2"/>
      <c r="C266" s="1"/>
      <c r="D266" s="1"/>
    </row>
    <row r="267" spans="2:4" ht="12.75">
      <c r="B267" s="2"/>
      <c r="C267" s="1"/>
      <c r="D267" s="1"/>
    </row>
    <row r="268" spans="2:4" ht="12.75">
      <c r="B268" s="2"/>
      <c r="C268" s="1"/>
      <c r="D268" s="1"/>
    </row>
    <row r="269" spans="2:4" ht="12.75">
      <c r="B269" s="2"/>
      <c r="C269" s="1"/>
      <c r="D269" s="1"/>
    </row>
    <row r="270" spans="2:4" ht="12.75">
      <c r="B270" s="2"/>
      <c r="C270" s="1"/>
      <c r="D270" s="1"/>
    </row>
    <row r="271" spans="2:4" ht="12.75">
      <c r="B271" s="2"/>
      <c r="C271" s="1"/>
      <c r="D271" s="1"/>
    </row>
    <row r="272" spans="2:4" ht="12.75">
      <c r="B272" s="2"/>
      <c r="C272" s="1"/>
      <c r="D272" s="1"/>
    </row>
    <row r="273" spans="2:4" ht="12.75">
      <c r="B273" s="2"/>
      <c r="C273" s="1"/>
      <c r="D273" s="1"/>
    </row>
    <row r="274" spans="2:4" ht="12.75">
      <c r="B274" s="2"/>
      <c r="C274" s="1"/>
      <c r="D274" s="1"/>
    </row>
    <row r="275" spans="2:4" ht="12.75">
      <c r="B275" s="2"/>
      <c r="C275" s="1"/>
      <c r="D275" s="1"/>
    </row>
    <row r="276" spans="2:4" ht="12.75">
      <c r="B276" s="2"/>
      <c r="C276" s="1"/>
      <c r="D276" s="1"/>
    </row>
    <row r="277" spans="2:4" ht="12.75">
      <c r="B277" s="2"/>
      <c r="C277" s="1"/>
      <c r="D277" s="1"/>
    </row>
    <row r="278" spans="2:4" ht="12.75">
      <c r="B278" s="2"/>
      <c r="C278" s="1"/>
      <c r="D278" s="1"/>
    </row>
    <row r="279" spans="2:4" ht="12.75">
      <c r="B279" s="2"/>
      <c r="C279" s="1"/>
      <c r="D279" s="1"/>
    </row>
    <row r="280" spans="2:4" ht="12.75">
      <c r="B280" s="2"/>
      <c r="C280" s="1"/>
      <c r="D280" s="1"/>
    </row>
    <row r="281" spans="2:4" ht="12.75">
      <c r="B281" s="2"/>
      <c r="C281" s="1"/>
      <c r="D281" s="1"/>
    </row>
    <row r="282" spans="2:4" ht="12.75">
      <c r="B282" s="2"/>
      <c r="C282" s="1"/>
      <c r="D282" s="1"/>
    </row>
    <row r="283" spans="2:4" ht="12.75">
      <c r="B283" s="2"/>
      <c r="C283" s="1"/>
      <c r="D283" s="1"/>
    </row>
    <row r="284" spans="2:4" ht="12.75">
      <c r="B284" s="2"/>
      <c r="C284" s="1"/>
      <c r="D284" s="1"/>
    </row>
    <row r="285" spans="2:4" ht="12.75">
      <c r="B285" s="2"/>
      <c r="C285" s="1"/>
      <c r="D285" s="1"/>
    </row>
    <row r="286" spans="2:4" ht="12.75">
      <c r="B286" s="2"/>
      <c r="C286" s="1"/>
      <c r="D286" s="1"/>
    </row>
    <row r="287" spans="2:4" ht="12.75">
      <c r="B287" s="2"/>
      <c r="C287" s="1"/>
      <c r="D287" s="1"/>
    </row>
    <row r="288" spans="2:4" ht="12.75">
      <c r="B288" s="2"/>
      <c r="C288" s="1"/>
      <c r="D288" s="1"/>
    </row>
    <row r="289" spans="2:4" ht="12.75">
      <c r="B289" s="2"/>
      <c r="C289" s="1"/>
      <c r="D289" s="1"/>
    </row>
    <row r="290" spans="2:4" ht="12.75">
      <c r="B290" s="2"/>
      <c r="C290" s="1"/>
      <c r="D290" s="1"/>
    </row>
    <row r="291" spans="2:4" ht="12.75">
      <c r="B291" s="2"/>
      <c r="C291" s="1"/>
      <c r="D291" s="1"/>
    </row>
    <row r="292" spans="2:4" ht="12.75">
      <c r="B292" s="2"/>
      <c r="C292" s="1"/>
      <c r="D292" s="1"/>
    </row>
    <row r="293" spans="2:4" ht="12.75">
      <c r="B293" s="2"/>
      <c r="C293" s="1"/>
      <c r="D293" s="1"/>
    </row>
    <row r="294" spans="2:4" ht="12.75">
      <c r="B294" s="2"/>
      <c r="C294" s="1"/>
      <c r="D294" s="1"/>
    </row>
    <row r="295" spans="2:4" ht="12.75">
      <c r="B295" s="2"/>
      <c r="C295" s="1"/>
      <c r="D295" s="1"/>
    </row>
    <row r="296" spans="2:4" ht="12.75">
      <c r="B296" s="2"/>
      <c r="C296" s="1"/>
      <c r="D296" s="1"/>
    </row>
    <row r="297" spans="2:4" ht="12.75">
      <c r="B297" s="2"/>
      <c r="C297" s="1"/>
      <c r="D297" s="1"/>
    </row>
    <row r="298" spans="2:4" ht="12.75">
      <c r="B298" s="2"/>
      <c r="C298" s="1"/>
      <c r="D298" s="1"/>
    </row>
    <row r="299" spans="2:4" ht="12.75">
      <c r="B299" s="2"/>
      <c r="C299" s="1"/>
      <c r="D299" s="1"/>
    </row>
    <row r="300" spans="2:4" ht="12.75">
      <c r="B300" s="2"/>
      <c r="C300" s="1"/>
      <c r="D300" s="1"/>
    </row>
    <row r="301" spans="2:4" ht="12.75">
      <c r="B301" s="2"/>
      <c r="C301" s="1"/>
      <c r="D301" s="1"/>
    </row>
    <row r="302" spans="2:4" ht="12.75">
      <c r="B302" s="2"/>
      <c r="C302" s="1"/>
      <c r="D302" s="1"/>
    </row>
    <row r="303" spans="2:4" ht="12.75">
      <c r="B303" s="2"/>
      <c r="C303" s="1"/>
      <c r="D303" s="1"/>
    </row>
    <row r="304" spans="2:4" ht="12.75">
      <c r="B304" s="2"/>
      <c r="C304" s="1"/>
      <c r="D304" s="1"/>
    </row>
    <row r="305" spans="2:4" ht="12.75">
      <c r="B305" s="2"/>
      <c r="C305" s="1"/>
      <c r="D305" s="1"/>
    </row>
    <row r="306" spans="2:4" ht="12.75">
      <c r="B306" s="2"/>
      <c r="C306" s="1"/>
      <c r="D306" s="1"/>
    </row>
    <row r="307" spans="2:4" ht="12.75">
      <c r="B307" s="2"/>
      <c r="C307" s="1"/>
      <c r="D307" s="1"/>
    </row>
    <row r="308" spans="2:4" ht="12.75">
      <c r="B308" s="2"/>
      <c r="C308" s="1"/>
      <c r="D308" s="1"/>
    </row>
    <row r="309" spans="2:4" ht="12.75">
      <c r="B309" s="2"/>
      <c r="C309" s="1"/>
      <c r="D309" s="1"/>
    </row>
    <row r="310" spans="2:4" ht="12.75">
      <c r="B310" s="2"/>
      <c r="C310" s="1"/>
      <c r="D310" s="1"/>
    </row>
    <row r="311" spans="2:4" ht="12.75">
      <c r="B311" s="2"/>
      <c r="C311" s="1"/>
      <c r="D311" s="1"/>
    </row>
    <row r="312" spans="2:4" ht="12.75">
      <c r="B312" s="2"/>
      <c r="C312" s="1"/>
      <c r="D312" s="1"/>
    </row>
    <row r="313" spans="2:4" ht="12.75">
      <c r="B313" s="2"/>
      <c r="C313" s="1"/>
      <c r="D313" s="1"/>
    </row>
    <row r="314" spans="2:4" ht="12.75">
      <c r="B314" s="2"/>
      <c r="C314" s="1"/>
      <c r="D314" s="1"/>
    </row>
    <row r="315" spans="2:4" ht="12.75">
      <c r="B315" s="2"/>
      <c r="C315" s="1"/>
      <c r="D315" s="1"/>
    </row>
    <row r="316" spans="2:4" ht="12.75">
      <c r="B316" s="2"/>
      <c r="C316" s="1"/>
      <c r="D316" s="1"/>
    </row>
    <row r="317" spans="2:4" ht="12.75">
      <c r="B317" s="2"/>
      <c r="C317" s="1"/>
      <c r="D317" s="1"/>
    </row>
    <row r="318" spans="2:4" ht="12.75">
      <c r="B318" s="2"/>
      <c r="C318" s="1"/>
      <c r="D318" s="1"/>
    </row>
    <row r="319" spans="2:4" ht="12.75">
      <c r="B319" s="2"/>
      <c r="C319" s="1"/>
      <c r="D319" s="1"/>
    </row>
    <row r="320" spans="2:4" ht="12.75">
      <c r="B320" s="2"/>
      <c r="C320" s="1"/>
      <c r="D320" s="1"/>
    </row>
    <row r="321" spans="2:4" ht="12.75">
      <c r="B321" s="2"/>
      <c r="C321" s="1"/>
      <c r="D321" s="1"/>
    </row>
    <row r="322" spans="2:4" ht="12.75">
      <c r="B322" s="2"/>
      <c r="C322" s="1"/>
      <c r="D322" s="1"/>
    </row>
    <row r="323" spans="2:4" ht="12.75">
      <c r="B323" s="2"/>
      <c r="C323" s="1"/>
      <c r="D323" s="1"/>
    </row>
    <row r="324" spans="2:4" ht="12.75">
      <c r="B324" s="2"/>
      <c r="C324" s="1"/>
      <c r="D324" s="1"/>
    </row>
    <row r="325" spans="2:4" ht="12.75">
      <c r="B325" s="2"/>
      <c r="C325" s="1"/>
      <c r="D325" s="1"/>
    </row>
    <row r="326" spans="2:4" ht="12.75">
      <c r="B326" s="2"/>
      <c r="C326" s="1"/>
      <c r="D326" s="1"/>
    </row>
    <row r="327" spans="2:4" ht="12.75">
      <c r="B327" s="2"/>
      <c r="C327" s="1"/>
      <c r="D327" s="1"/>
    </row>
    <row r="328" spans="2:4" ht="12.75">
      <c r="B328" s="2"/>
      <c r="C328" s="1"/>
      <c r="D328" s="1"/>
    </row>
    <row r="329" spans="2:4" ht="12.75">
      <c r="B329" s="2"/>
      <c r="C329" s="1"/>
      <c r="D329" s="1"/>
    </row>
    <row r="330" spans="2:4" ht="12.75">
      <c r="B330" s="2"/>
      <c r="C330" s="1"/>
      <c r="D330" s="1"/>
    </row>
    <row r="331" spans="2:4" ht="12.75">
      <c r="B331" s="2"/>
      <c r="C331" s="1"/>
      <c r="D331" s="1"/>
    </row>
    <row r="332" spans="2:4" ht="12.75">
      <c r="B332" s="2"/>
      <c r="C332" s="1"/>
      <c r="D332" s="1"/>
    </row>
    <row r="333" spans="2:4" ht="12.75">
      <c r="B333" s="2"/>
      <c r="C333" s="1"/>
      <c r="D333" s="1"/>
    </row>
    <row r="334" spans="2:4" ht="12.75">
      <c r="B334" s="2"/>
      <c r="C334" s="1"/>
      <c r="D334" s="1"/>
    </row>
    <row r="335" spans="2:4" ht="12.75">
      <c r="B335" s="2"/>
      <c r="C335" s="1"/>
      <c r="D335" s="1"/>
    </row>
    <row r="336" spans="2:4" ht="12.75">
      <c r="B336" s="2"/>
      <c r="C336" s="1"/>
      <c r="D336" s="1"/>
    </row>
    <row r="337" spans="2:4" ht="12.75">
      <c r="B337" s="2"/>
      <c r="C337" s="1"/>
      <c r="D337" s="1"/>
    </row>
    <row r="338" spans="2:4" ht="12.75">
      <c r="B338" s="2"/>
      <c r="C338" s="1"/>
      <c r="D338" s="1"/>
    </row>
    <row r="339" spans="2:4" ht="12.75">
      <c r="B339" s="2"/>
      <c r="C339" s="1"/>
      <c r="D339" s="1"/>
    </row>
    <row r="340" spans="2:4" ht="12.75">
      <c r="B340" s="2"/>
      <c r="C340" s="1"/>
      <c r="D340" s="1"/>
    </row>
    <row r="341" spans="2:4" ht="12.75">
      <c r="B341" s="2"/>
      <c r="C341" s="1"/>
      <c r="D341" s="1"/>
    </row>
    <row r="342" spans="2:4" ht="12.75">
      <c r="B342" s="2"/>
      <c r="C342" s="1"/>
      <c r="D342" s="1"/>
    </row>
    <row r="343" spans="2:4" ht="12.75">
      <c r="B343" s="2"/>
      <c r="C343" s="1"/>
      <c r="D343" s="1"/>
    </row>
    <row r="344" spans="2:4" ht="12.75">
      <c r="B344" s="2"/>
      <c r="C344" s="1"/>
      <c r="D344" s="1"/>
    </row>
    <row r="345" spans="2:4" ht="12.75">
      <c r="B345" s="2"/>
      <c r="C345" s="1"/>
      <c r="D345" s="1"/>
    </row>
    <row r="346" spans="2:4" ht="12.75">
      <c r="B346" s="2"/>
      <c r="C346" s="1"/>
      <c r="D346" s="1"/>
    </row>
    <row r="347" spans="2:4" ht="12.75">
      <c r="B347" s="2"/>
      <c r="C347" s="1"/>
      <c r="D347" s="1"/>
    </row>
    <row r="348" spans="2:4" ht="12.75">
      <c r="B348" s="2"/>
      <c r="C348" s="1"/>
      <c r="D348" s="1"/>
    </row>
    <row r="349" spans="2:4" ht="12.75">
      <c r="B349" s="2"/>
      <c r="C349" s="1"/>
      <c r="D349" s="1"/>
    </row>
    <row r="350" spans="2:4" ht="12.75">
      <c r="B350" s="2"/>
      <c r="C350" s="1"/>
      <c r="D350" s="1"/>
    </row>
    <row r="351" spans="2:4" ht="12.75">
      <c r="B351" s="2"/>
      <c r="C351" s="1"/>
      <c r="D351" s="1"/>
    </row>
    <row r="352" spans="2:4" ht="12.75">
      <c r="B352" s="2"/>
      <c r="C352" s="1"/>
      <c r="D352" s="1"/>
    </row>
    <row r="353" spans="2:4" ht="12.75">
      <c r="B353" s="2"/>
      <c r="C353" s="1"/>
      <c r="D353" s="1"/>
    </row>
    <row r="354" spans="2:4" ht="12.75">
      <c r="B354" s="2"/>
      <c r="C354" s="1"/>
      <c r="D354" s="1"/>
    </row>
    <row r="355" spans="2:4" ht="12.75">
      <c r="B355" s="2"/>
      <c r="C355" s="1"/>
      <c r="D355" s="1"/>
    </row>
    <row r="356" spans="2:4" ht="12.75">
      <c r="B356" s="2"/>
      <c r="C356" s="1"/>
      <c r="D356" s="1"/>
    </row>
    <row r="357" spans="2:4" ht="12.75">
      <c r="B357" s="2"/>
      <c r="C357" s="1"/>
      <c r="D357" s="1"/>
    </row>
    <row r="358" spans="2:4" ht="12.75">
      <c r="B358" s="2"/>
      <c r="C358" s="1"/>
      <c r="D358" s="1"/>
    </row>
    <row r="359" spans="2:4" ht="12.75">
      <c r="B359" s="2"/>
      <c r="C359" s="1"/>
      <c r="D359" s="1"/>
    </row>
    <row r="360" spans="2:4" ht="12.75">
      <c r="B360" s="2"/>
      <c r="C360" s="1"/>
      <c r="D360" s="1"/>
    </row>
    <row r="361" spans="2:4" ht="12.75">
      <c r="B361" s="2"/>
      <c r="C361" s="1"/>
      <c r="D361" s="1"/>
    </row>
    <row r="362" spans="2:4" ht="12.75">
      <c r="B362" s="2"/>
      <c r="C362" s="1"/>
      <c r="D362" s="1"/>
    </row>
    <row r="363" spans="2:4" ht="12.75">
      <c r="B363" s="2"/>
      <c r="C363" s="1"/>
      <c r="D363" s="1"/>
    </row>
    <row r="364" spans="2:4" ht="12.75">
      <c r="B364" s="2"/>
      <c r="C364" s="1"/>
      <c r="D364" s="1"/>
    </row>
    <row r="365" spans="2:4" ht="12.75">
      <c r="B365" s="2"/>
      <c r="C365" s="1"/>
      <c r="D365" s="1"/>
    </row>
    <row r="366" spans="2:4" ht="12.75">
      <c r="B366" s="2"/>
      <c r="C366" s="1"/>
      <c r="D366" s="1"/>
    </row>
    <row r="367" spans="2:4" ht="12.75">
      <c r="B367" s="2"/>
      <c r="C367" s="1"/>
      <c r="D367" s="1"/>
    </row>
    <row r="368" spans="2:4" ht="12.75">
      <c r="B368" s="2"/>
      <c r="C368" s="1"/>
      <c r="D368" s="1"/>
    </row>
    <row r="369" spans="2:4" ht="12.75">
      <c r="B369" s="2"/>
      <c r="C369" s="1"/>
      <c r="D369" s="1"/>
    </row>
    <row r="370" spans="2:4" ht="12.75">
      <c r="B370" s="2"/>
      <c r="C370" s="1"/>
      <c r="D370" s="1"/>
    </row>
    <row r="371" spans="2:4" ht="12.75">
      <c r="B371" s="2"/>
      <c r="C371" s="1"/>
      <c r="D371" s="1"/>
    </row>
    <row r="372" spans="2:4" ht="12.75">
      <c r="B372" s="2"/>
      <c r="C372" s="1"/>
      <c r="D372" s="1"/>
    </row>
    <row r="373" spans="2:4" ht="12.75">
      <c r="B373" s="2"/>
      <c r="C373" s="1"/>
      <c r="D373" s="1"/>
    </row>
    <row r="374" spans="2:4" ht="12.75">
      <c r="B374" s="2"/>
      <c r="C374" s="1"/>
      <c r="D374" s="1"/>
    </row>
    <row r="375" spans="2:4" ht="12.75">
      <c r="B375" s="2"/>
      <c r="C375" s="1"/>
      <c r="D375" s="1"/>
    </row>
    <row r="376" spans="2:4" ht="12.75">
      <c r="B376" s="2"/>
      <c r="C376" s="1"/>
      <c r="D376" s="1"/>
    </row>
    <row r="377" spans="2:4" ht="12.75">
      <c r="B377" s="2"/>
      <c r="C377" s="1"/>
      <c r="D377" s="1"/>
    </row>
    <row r="378" spans="2:4" ht="12.75">
      <c r="B378" s="2"/>
      <c r="C378" s="1"/>
      <c r="D378" s="1"/>
    </row>
    <row r="379" spans="2:4" ht="12.75">
      <c r="B379" s="2"/>
      <c r="C379" s="1"/>
      <c r="D379" s="1"/>
    </row>
    <row r="380" spans="2:4" ht="12.75">
      <c r="B380" s="2"/>
      <c r="C380" s="1"/>
      <c r="D380" s="1"/>
    </row>
    <row r="381" spans="2:4" ht="12.75">
      <c r="B381" s="2"/>
      <c r="C381" s="1"/>
      <c r="D381" s="1"/>
    </row>
    <row r="382" spans="2:4" ht="12.75">
      <c r="B382" s="2"/>
      <c r="C382" s="1"/>
      <c r="D382" s="1"/>
    </row>
    <row r="383" spans="2:4" ht="12.75">
      <c r="B383" s="2"/>
      <c r="C383" s="1"/>
      <c r="D383" s="1"/>
    </row>
    <row r="384" spans="2:4" ht="12.75">
      <c r="B384" s="2"/>
      <c r="C384" s="1"/>
      <c r="D384" s="1"/>
    </row>
    <row r="385" spans="2:4" ht="12.75">
      <c r="B385" s="2"/>
      <c r="C385" s="1"/>
      <c r="D385" s="1"/>
    </row>
    <row r="386" spans="2:4" ht="12.75">
      <c r="B386" s="2"/>
      <c r="C386" s="1"/>
      <c r="D386" s="1"/>
    </row>
    <row r="387" spans="2:4" ht="12.75">
      <c r="B387" s="2"/>
      <c r="C387" s="1"/>
      <c r="D387" s="1"/>
    </row>
    <row r="388" spans="2:4" ht="12.75">
      <c r="B388" s="2"/>
      <c r="C388" s="1"/>
      <c r="D388" s="1"/>
    </row>
    <row r="389" spans="2:4" ht="12.75">
      <c r="B389" s="2"/>
      <c r="C389" s="1"/>
      <c r="D389" s="1"/>
    </row>
    <row r="390" spans="2:4" ht="12.75">
      <c r="B390" s="2"/>
      <c r="C390" s="1"/>
      <c r="D390" s="1"/>
    </row>
    <row r="391" spans="2:4" ht="12.75">
      <c r="B391" s="2"/>
      <c r="C391" s="1"/>
      <c r="D391" s="1"/>
    </row>
    <row r="392" spans="2:4" ht="12.75">
      <c r="B392" s="2"/>
      <c r="C392" s="1"/>
      <c r="D392" s="1"/>
    </row>
    <row r="393" spans="2:4" ht="12.75">
      <c r="B393" s="2"/>
      <c r="C393" s="1"/>
      <c r="D393" s="1"/>
    </row>
    <row r="394" spans="2:4" ht="12.75">
      <c r="B394" s="2"/>
      <c r="C394" s="1"/>
      <c r="D394" s="1"/>
    </row>
    <row r="395" spans="2:4" ht="12.75">
      <c r="B395" s="2"/>
      <c r="C395" s="1"/>
      <c r="D395" s="1"/>
    </row>
    <row r="396" spans="2:4" ht="12.75">
      <c r="B396" s="2"/>
      <c r="C396" s="1"/>
      <c r="D396" s="1"/>
    </row>
    <row r="397" spans="2:4" ht="12.75">
      <c r="B397" s="2"/>
      <c r="C397" s="1"/>
      <c r="D397" s="1"/>
    </row>
    <row r="398" spans="2:4" ht="12.75">
      <c r="B398" s="2"/>
      <c r="C398" s="1"/>
      <c r="D398" s="1"/>
    </row>
    <row r="399" spans="2:4" ht="12.75">
      <c r="B399" s="2"/>
      <c r="C399" s="1"/>
      <c r="D399" s="1"/>
    </row>
    <row r="400" spans="2:4" ht="12.75">
      <c r="B400" s="2"/>
      <c r="C400" s="1"/>
      <c r="D400" s="1"/>
    </row>
    <row r="401" spans="2:4" ht="12.75">
      <c r="B401" s="2"/>
      <c r="C401" s="1"/>
      <c r="D401" s="1"/>
    </row>
    <row r="402" spans="2:4" ht="12.75">
      <c r="B402" s="2"/>
      <c r="C402" s="1"/>
      <c r="D402" s="1"/>
    </row>
    <row r="403" spans="2:4" ht="12.75">
      <c r="B403" s="2"/>
      <c r="C403" s="1"/>
      <c r="D403" s="1"/>
    </row>
    <row r="404" spans="2:4" ht="12.75">
      <c r="B404" s="2"/>
      <c r="C404" s="1"/>
      <c r="D404" s="1"/>
    </row>
    <row r="405" spans="2:4" ht="12.75">
      <c r="B405" s="2"/>
      <c r="C405" s="1"/>
      <c r="D405" s="1"/>
    </row>
    <row r="406" spans="2:4" ht="12.75">
      <c r="B406" s="2"/>
      <c r="C406" s="1"/>
      <c r="D406" s="1"/>
    </row>
    <row r="407" spans="2:4" ht="12.75">
      <c r="B407" s="2"/>
      <c r="C407" s="1"/>
      <c r="D407" s="1"/>
    </row>
    <row r="408" spans="2:4" ht="12.75">
      <c r="B408" s="2"/>
      <c r="C408" s="1"/>
      <c r="D408" s="1"/>
    </row>
    <row r="409" spans="2:4" ht="12.75">
      <c r="B409" s="2"/>
      <c r="C409" s="1"/>
      <c r="D409" s="1"/>
    </row>
    <row r="410" spans="2:4" ht="12.75">
      <c r="B410" s="2"/>
      <c r="C410" s="1"/>
      <c r="D410" s="1"/>
    </row>
    <row r="411" spans="2:4" ht="12.75">
      <c r="B411" s="2"/>
      <c r="C411" s="1"/>
      <c r="D411" s="1"/>
    </row>
    <row r="412" spans="2:4" ht="12.75">
      <c r="B412" s="2"/>
      <c r="C412" s="1"/>
      <c r="D412" s="1"/>
    </row>
    <row r="413" spans="2:4" ht="12.75">
      <c r="B413" s="2"/>
      <c r="C413" s="1"/>
      <c r="D413" s="1"/>
    </row>
    <row r="414" spans="2:4" ht="12.75">
      <c r="B414" s="2"/>
      <c r="C414" s="1"/>
      <c r="D414" s="1"/>
    </row>
    <row r="415" spans="2:4" ht="12.75">
      <c r="B415" s="2"/>
      <c r="C415" s="1"/>
      <c r="D415" s="1"/>
    </row>
    <row r="416" spans="2:4" ht="12.75">
      <c r="B416" s="2"/>
      <c r="C416" s="1"/>
      <c r="D416" s="1"/>
    </row>
    <row r="417" spans="2:4" ht="12.75">
      <c r="B417" s="2"/>
      <c r="C417" s="1"/>
      <c r="D417" s="1"/>
    </row>
    <row r="418" spans="2:4" ht="12.75">
      <c r="B418" s="2"/>
      <c r="C418" s="1"/>
      <c r="D418" s="1"/>
    </row>
    <row r="419" spans="2:4" ht="12.75">
      <c r="B419" s="2"/>
      <c r="C419" s="1"/>
      <c r="D419" s="1"/>
    </row>
    <row r="420" spans="2:4" ht="12.75">
      <c r="B420" s="2"/>
      <c r="C420" s="1"/>
      <c r="D420" s="1"/>
    </row>
    <row r="421" spans="2:4" ht="12.75">
      <c r="B421" s="2"/>
      <c r="C421" s="1"/>
      <c r="D421" s="1"/>
    </row>
    <row r="422" spans="2:4" ht="12.75">
      <c r="B422" s="2"/>
      <c r="C422" s="1"/>
      <c r="D422" s="1"/>
    </row>
    <row r="423" spans="2:4" ht="12.75">
      <c r="B423" s="2"/>
      <c r="C423" s="1"/>
      <c r="D423" s="1"/>
    </row>
    <row r="424" spans="2:4" ht="12.75">
      <c r="B424" s="2"/>
      <c r="C424" s="1"/>
      <c r="D424" s="1"/>
    </row>
    <row r="425" spans="2:4" ht="12.75">
      <c r="B425" s="2"/>
      <c r="C425" s="1"/>
      <c r="D425" s="1"/>
    </row>
    <row r="426" spans="2:4" ht="12.75">
      <c r="B426" s="2"/>
      <c r="C426" s="1"/>
      <c r="D426" s="1"/>
    </row>
    <row r="427" spans="2:4" ht="12.75">
      <c r="B427" s="2"/>
      <c r="C427" s="1"/>
      <c r="D427" s="1"/>
    </row>
    <row r="428" spans="2:4" ht="12.75">
      <c r="B428" s="2"/>
      <c r="C428" s="1"/>
      <c r="D428" s="1"/>
    </row>
    <row r="429" spans="2:4" ht="12.75">
      <c r="B429" s="2"/>
      <c r="C429" s="1"/>
      <c r="D429" s="1"/>
    </row>
    <row r="430" spans="2:4" ht="12.75">
      <c r="B430" s="2"/>
      <c r="C430" s="1"/>
      <c r="D430" s="1"/>
    </row>
    <row r="431" spans="2:4" ht="12.75">
      <c r="B431" s="2"/>
      <c r="C431" s="1"/>
      <c r="D431" s="1"/>
    </row>
    <row r="432" spans="2:4" ht="12.75">
      <c r="B432" s="2"/>
      <c r="C432" s="1"/>
      <c r="D432" s="1"/>
    </row>
    <row r="433" spans="2:4" ht="12.75">
      <c r="B433" s="2"/>
      <c r="C433" s="1"/>
      <c r="D433" s="1"/>
    </row>
    <row r="434" spans="2:4" ht="12.75">
      <c r="B434" s="2"/>
      <c r="C434" s="1"/>
      <c r="D434" s="1"/>
    </row>
    <row r="435" spans="2:4" ht="12.75">
      <c r="B435" s="2"/>
      <c r="C435" s="1"/>
      <c r="D435" s="1"/>
    </row>
    <row r="436" spans="2:4" ht="12.75">
      <c r="B436" s="2"/>
      <c r="C436" s="1"/>
      <c r="D436" s="1"/>
    </row>
    <row r="437" spans="2:4" ht="12.75">
      <c r="B437" s="2"/>
      <c r="C437" s="1"/>
      <c r="D437" s="1"/>
    </row>
    <row r="438" spans="2:4" ht="12.75">
      <c r="B438" s="2"/>
      <c r="C438" s="1"/>
      <c r="D438" s="1"/>
    </row>
    <row r="439" spans="2:4" ht="12.75">
      <c r="B439" s="2"/>
      <c r="C439" s="1"/>
      <c r="D439" s="1"/>
    </row>
    <row r="440" spans="2:4" ht="12.75">
      <c r="B440" s="2"/>
      <c r="C440" s="1"/>
      <c r="D440" s="1"/>
    </row>
    <row r="441" spans="2:4" ht="12.75">
      <c r="B441" s="2"/>
      <c r="C441" s="1"/>
      <c r="D441" s="1"/>
    </row>
    <row r="442" spans="2:4" ht="12.75">
      <c r="B442" s="2"/>
      <c r="C442" s="1"/>
      <c r="D442" s="1"/>
    </row>
    <row r="443" spans="2:4" ht="12.75">
      <c r="B443" s="2"/>
      <c r="C443" s="1"/>
      <c r="D443" s="1"/>
    </row>
    <row r="444" spans="2:4" ht="12.75">
      <c r="B444" s="2"/>
      <c r="C444" s="1"/>
      <c r="D444" s="1"/>
    </row>
    <row r="445" spans="2:4" ht="12.75">
      <c r="B445" s="2"/>
      <c r="C445" s="1"/>
      <c r="D445" s="1"/>
    </row>
    <row r="446" spans="2:4" ht="12.75">
      <c r="B446" s="2"/>
      <c r="C446" s="1"/>
      <c r="D446" s="1"/>
    </row>
    <row r="447" spans="2:4" ht="12.75">
      <c r="B447" s="2"/>
      <c r="C447" s="1"/>
      <c r="D447" s="1"/>
    </row>
    <row r="448" spans="2:4" ht="12.75">
      <c r="B448" s="2"/>
      <c r="C448" s="1"/>
      <c r="D448" s="1"/>
    </row>
    <row r="449" spans="2:4" ht="12.75">
      <c r="B449" s="2"/>
      <c r="C449" s="1"/>
      <c r="D449" s="1"/>
    </row>
    <row r="450" spans="2:4" ht="12.75">
      <c r="B450" s="2"/>
      <c r="C450" s="1"/>
      <c r="D450" s="1"/>
    </row>
    <row r="451" spans="2:4" ht="12.75">
      <c r="B451" s="2"/>
      <c r="C451" s="1"/>
      <c r="D451" s="1"/>
    </row>
    <row r="452" spans="2:4" ht="12.75">
      <c r="B452" s="2"/>
      <c r="C452" s="1"/>
      <c r="D452" s="1"/>
    </row>
    <row r="453" spans="2:4" ht="12.75">
      <c r="B453" s="2"/>
      <c r="C453" s="1"/>
      <c r="D453" s="1"/>
    </row>
    <row r="454" spans="2:4" ht="12.75">
      <c r="B454" s="2"/>
      <c r="C454" s="1"/>
      <c r="D454" s="1"/>
    </row>
    <row r="455" spans="2:4" ht="12.75">
      <c r="B455" s="2"/>
      <c r="C455" s="1"/>
      <c r="D455" s="1"/>
    </row>
    <row r="456" spans="2:4" ht="12.75">
      <c r="B456" s="2"/>
      <c r="C456" s="1"/>
      <c r="D456" s="1"/>
    </row>
    <row r="457" spans="2:4" ht="12.75">
      <c r="B457" s="2"/>
      <c r="C457" s="1"/>
      <c r="D457" s="1"/>
    </row>
    <row r="458" spans="2:4" ht="12.75">
      <c r="B458" s="2"/>
      <c r="C458" s="1"/>
      <c r="D458" s="1"/>
    </row>
    <row r="459" spans="2:4" ht="12.75">
      <c r="B459" s="2"/>
      <c r="C459" s="1"/>
      <c r="D459" s="1"/>
    </row>
    <row r="460" spans="2:4" ht="12.75">
      <c r="B460" s="2"/>
      <c r="C460" s="1"/>
      <c r="D460" s="1"/>
    </row>
    <row r="461" spans="2:4" ht="12.75">
      <c r="B461" s="2"/>
      <c r="C461" s="1"/>
      <c r="D461" s="1"/>
    </row>
    <row r="462" spans="2:4" ht="12.75">
      <c r="B462" s="2"/>
      <c r="C462" s="1"/>
      <c r="D462" s="1"/>
    </row>
    <row r="463" spans="2:4" ht="12.75">
      <c r="B463" s="2"/>
      <c r="C463" s="1"/>
      <c r="D463" s="1"/>
    </row>
    <row r="464" spans="2:4" ht="12.75">
      <c r="B464" s="2"/>
      <c r="C464" s="1"/>
      <c r="D464" s="1"/>
    </row>
    <row r="465" spans="2:4" ht="12.75">
      <c r="B465" s="2"/>
      <c r="C465" s="1"/>
      <c r="D465" s="1"/>
    </row>
    <row r="466" spans="2:4" ht="12.75">
      <c r="B466" s="2"/>
      <c r="C466" s="1"/>
      <c r="D466" s="1"/>
    </row>
    <row r="467" spans="2:4" ht="12.75">
      <c r="B467" s="2"/>
      <c r="C467" s="1"/>
      <c r="D467" s="1"/>
    </row>
    <row r="468" spans="2:4" ht="12.75">
      <c r="B468" s="2"/>
      <c r="C468" s="1"/>
      <c r="D468" s="1"/>
    </row>
    <row r="469" spans="2:4" ht="12.75">
      <c r="B469" s="2"/>
      <c r="C469" s="1"/>
      <c r="D469" s="1"/>
    </row>
    <row r="470" spans="2:4" ht="12.75">
      <c r="B470" s="2"/>
      <c r="C470" s="1"/>
      <c r="D470" s="1"/>
    </row>
    <row r="471" spans="2:4" ht="12.75">
      <c r="B471" s="2"/>
      <c r="C471" s="1"/>
      <c r="D471" s="1"/>
    </row>
    <row r="472" spans="2:4" ht="12.75">
      <c r="B472" s="2"/>
      <c r="C472" s="1"/>
      <c r="D472" s="1"/>
    </row>
    <row r="473" spans="2:4" ht="12.75">
      <c r="B473" s="2"/>
      <c r="C473" s="1"/>
      <c r="D473" s="1"/>
    </row>
    <row r="474" spans="2:4" ht="12.75">
      <c r="B474" s="2"/>
      <c r="C474" s="1"/>
      <c r="D474" s="1"/>
    </row>
    <row r="475" spans="2:4" ht="12.75">
      <c r="B475" s="2"/>
      <c r="C475" s="1"/>
      <c r="D475" s="1"/>
    </row>
    <row r="476" spans="2:4" ht="12.75">
      <c r="B476" s="2"/>
      <c r="C476" s="1"/>
      <c r="D476" s="1"/>
    </row>
    <row r="477" spans="2:4" ht="12.75">
      <c r="B477" s="2"/>
      <c r="C477" s="1"/>
      <c r="D477" s="1"/>
    </row>
    <row r="478" spans="2:4" ht="12.75">
      <c r="B478" s="2"/>
      <c r="C478" s="1"/>
      <c r="D478" s="1"/>
    </row>
    <row r="479" spans="2:4" ht="12.75">
      <c r="B479" s="2"/>
      <c r="C479" s="1"/>
      <c r="D479" s="1"/>
    </row>
    <row r="480" spans="2:4" ht="12.75">
      <c r="B480" s="2"/>
      <c r="C480" s="1"/>
      <c r="D480" s="1"/>
    </row>
    <row r="481" spans="2:4" ht="12.75">
      <c r="B481" s="2"/>
      <c r="C481" s="1"/>
      <c r="D481" s="1"/>
    </row>
    <row r="482" spans="2:4" ht="12.75">
      <c r="B482" s="2"/>
      <c r="C482" s="1"/>
      <c r="D482" s="1"/>
    </row>
    <row r="483" spans="2:4" ht="12.75">
      <c r="B483" s="2"/>
      <c r="C483" s="1"/>
      <c r="D483" s="1"/>
    </row>
    <row r="484" spans="2:4" ht="12.75">
      <c r="B484" s="2"/>
      <c r="C484" s="1"/>
      <c r="D484" s="1"/>
    </row>
    <row r="485" spans="2:4" ht="12.75">
      <c r="B485" s="2"/>
      <c r="C485" s="1"/>
      <c r="D485" s="1"/>
    </row>
    <row r="486" spans="2:4" ht="12.75">
      <c r="B486" s="2"/>
      <c r="C486" s="1"/>
      <c r="D486" s="1"/>
    </row>
    <row r="487" spans="2:4" ht="12.75">
      <c r="B487" s="2"/>
      <c r="C487" s="1"/>
      <c r="D487" s="1"/>
    </row>
    <row r="488" spans="2:4" ht="12.75">
      <c r="B488" s="2"/>
      <c r="C488" s="1"/>
      <c r="D488" s="1"/>
    </row>
    <row r="489" spans="2:4" ht="12.75">
      <c r="B489" s="2"/>
      <c r="C489" s="1"/>
      <c r="D489" s="1"/>
    </row>
    <row r="490" spans="2:4" ht="12.75">
      <c r="B490" s="2"/>
      <c r="C490" s="1"/>
      <c r="D490" s="1"/>
    </row>
    <row r="491" spans="2:4" ht="12.75">
      <c r="B491" s="2"/>
      <c r="C491" s="1"/>
      <c r="D491" s="1"/>
    </row>
    <row r="492" spans="2:4" ht="12.75">
      <c r="B492" s="2"/>
      <c r="C492" s="1"/>
      <c r="D492" s="1"/>
    </row>
    <row r="493" spans="2:4" ht="12.75">
      <c r="B493" s="2"/>
      <c r="C493" s="1"/>
      <c r="D493" s="1"/>
    </row>
    <row r="494" spans="2:4" ht="12.75">
      <c r="B494" s="2"/>
      <c r="C494" s="1"/>
      <c r="D494" s="1"/>
    </row>
    <row r="495" spans="2:4" ht="12.75">
      <c r="B495" s="2"/>
      <c r="C495" s="1"/>
      <c r="D495" s="1"/>
    </row>
    <row r="496" spans="2:4" ht="12.75">
      <c r="B496" s="2"/>
      <c r="C496" s="1"/>
      <c r="D496" s="1"/>
    </row>
    <row r="497" spans="2:4" ht="12.75">
      <c r="B497" s="2"/>
      <c r="C497" s="1"/>
      <c r="D497" s="1"/>
    </row>
    <row r="498" spans="2:4" ht="12.75">
      <c r="B498" s="2"/>
      <c r="C498" s="1"/>
      <c r="D498" s="1"/>
    </row>
    <row r="499" spans="2:4" ht="12.75">
      <c r="B499" s="2"/>
      <c r="C499" s="1"/>
      <c r="D499" s="1"/>
    </row>
    <row r="500" spans="2:4" ht="12.75">
      <c r="B500" s="2"/>
      <c r="C500" s="1"/>
      <c r="D500" s="1"/>
    </row>
    <row r="501" spans="2:4" ht="12.75">
      <c r="B501" s="2"/>
      <c r="C501" s="1"/>
      <c r="D501" s="1"/>
    </row>
    <row r="502" spans="2:4" ht="12.75">
      <c r="B502" s="2"/>
      <c r="C502" s="1"/>
      <c r="D502" s="1"/>
    </row>
    <row r="503" spans="2:4" ht="12.75">
      <c r="B503" s="2"/>
      <c r="C503" s="1"/>
      <c r="D503" s="1"/>
    </row>
    <row r="504" spans="2:4" ht="12.75">
      <c r="B504" s="2"/>
      <c r="C504" s="1"/>
      <c r="D504" s="1"/>
    </row>
    <row r="505" spans="2:4" ht="12.75">
      <c r="B505" s="2"/>
      <c r="C505" s="1"/>
      <c r="D505" s="1"/>
    </row>
    <row r="506" spans="2:4" ht="12.75">
      <c r="B506" s="2"/>
      <c r="C506" s="1"/>
      <c r="D506" s="1"/>
    </row>
    <row r="507" spans="2:4" ht="12.75">
      <c r="B507" s="2"/>
      <c r="C507" s="1"/>
      <c r="D507" s="1"/>
    </row>
    <row r="508" spans="2:4" ht="12.75">
      <c r="B508" s="2"/>
      <c r="C508" s="1"/>
      <c r="D508" s="1"/>
    </row>
    <row r="509" spans="2:4" ht="12.75">
      <c r="B509" s="2"/>
      <c r="C509" s="1"/>
      <c r="D509" s="1"/>
    </row>
    <row r="510" spans="2:4" ht="12.75">
      <c r="B510" s="2"/>
      <c r="C510" s="1"/>
      <c r="D510" s="1"/>
    </row>
    <row r="511" spans="2:4" ht="12.75">
      <c r="B511" s="2"/>
      <c r="C511" s="1"/>
      <c r="D511" s="1"/>
    </row>
    <row r="512" spans="2:4" ht="12.75">
      <c r="B512" s="2"/>
      <c r="C512" s="1"/>
      <c r="D512" s="1"/>
    </row>
    <row r="513" spans="2:4" ht="12.75">
      <c r="B513" s="2"/>
      <c r="C513" s="1"/>
      <c r="D513" s="1"/>
    </row>
    <row r="514" spans="2:4" ht="12.75">
      <c r="B514" s="2"/>
      <c r="C514" s="1"/>
      <c r="D514" s="1"/>
    </row>
    <row r="515" spans="2:4" ht="12.75">
      <c r="B515" s="2"/>
      <c r="C515" s="1"/>
      <c r="D515" s="1"/>
    </row>
    <row r="516" spans="2:4" ht="12.75">
      <c r="B516" s="2"/>
      <c r="C516" s="1"/>
      <c r="D516" s="1"/>
    </row>
    <row r="517" spans="2:4" ht="12.75">
      <c r="B517" s="2"/>
      <c r="C517" s="1"/>
      <c r="D517" s="1"/>
    </row>
    <row r="518" spans="2:4" ht="12.75">
      <c r="B518" s="2"/>
      <c r="C518" s="1"/>
      <c r="D518" s="1"/>
    </row>
    <row r="519" spans="2:4" ht="12.75">
      <c r="B519" s="2"/>
      <c r="C519" s="1"/>
      <c r="D519" s="1"/>
    </row>
    <row r="520" spans="2:4" ht="12.75">
      <c r="B520" s="2"/>
      <c r="C520" s="1"/>
      <c r="D520" s="1"/>
    </row>
    <row r="521" spans="2:4" ht="12.75">
      <c r="B521" s="2"/>
      <c r="C521" s="1"/>
      <c r="D521" s="1"/>
    </row>
    <row r="522" spans="2:4" ht="12.75">
      <c r="B522" s="2"/>
      <c r="C522" s="1"/>
      <c r="D522" s="1"/>
    </row>
    <row r="523" spans="2:4" ht="12.75">
      <c r="B523" s="2"/>
      <c r="C523" s="1"/>
      <c r="D523" s="1"/>
    </row>
    <row r="524" spans="2:4" ht="12.75">
      <c r="B524" s="2"/>
      <c r="C524" s="1"/>
      <c r="D524" s="1"/>
    </row>
    <row r="525" spans="2:4" ht="12.75">
      <c r="B525" s="2"/>
      <c r="C525" s="1"/>
      <c r="D525" s="1"/>
    </row>
    <row r="526" spans="2:4" ht="12.75">
      <c r="B526" s="2"/>
      <c r="C526" s="1"/>
      <c r="D526" s="1"/>
    </row>
    <row r="527" spans="2:4" ht="12.75">
      <c r="B527" s="2"/>
      <c r="C527" s="1"/>
      <c r="D527" s="1"/>
    </row>
    <row r="528" spans="2:4" ht="12.75">
      <c r="B528" s="2"/>
      <c r="C528" s="1"/>
      <c r="D528" s="1"/>
    </row>
    <row r="529" spans="2:4" ht="12.75">
      <c r="B529" s="2"/>
      <c r="C529" s="1"/>
      <c r="D529" s="1"/>
    </row>
    <row r="530" spans="2:4" ht="12.75">
      <c r="B530" s="2"/>
      <c r="C530" s="1"/>
      <c r="D530" s="1"/>
    </row>
    <row r="531" spans="2:4" ht="12.75">
      <c r="B531" s="2"/>
      <c r="C531" s="1"/>
      <c r="D531" s="1"/>
    </row>
    <row r="532" spans="2:4" ht="12.75">
      <c r="B532" s="2"/>
      <c r="C532" s="1"/>
      <c r="D532" s="1"/>
    </row>
    <row r="533" spans="2:4" ht="12.75">
      <c r="B533" s="2"/>
      <c r="C533" s="1"/>
      <c r="D533" s="1"/>
    </row>
    <row r="534" spans="2:4" ht="12.75">
      <c r="B534" s="2"/>
      <c r="C534" s="1"/>
      <c r="D534" s="1"/>
    </row>
    <row r="535" spans="2:4" ht="12.75">
      <c r="B535" s="2"/>
      <c r="C535" s="1"/>
      <c r="D535" s="1"/>
    </row>
    <row r="536" spans="2:4" ht="12.75">
      <c r="B536" s="2"/>
      <c r="C536" s="1"/>
      <c r="D536" s="1"/>
    </row>
    <row r="537" spans="2:4" ht="12.75">
      <c r="B537" s="2"/>
      <c r="C537" s="1"/>
      <c r="D537" s="1"/>
    </row>
    <row r="538" spans="2:4" ht="12.75">
      <c r="B538" s="2"/>
      <c r="C538" s="1"/>
      <c r="D538" s="1"/>
    </row>
    <row r="539" spans="2:4" ht="12.75">
      <c r="B539" s="2"/>
      <c r="C539" s="1"/>
      <c r="D539" s="1"/>
    </row>
    <row r="540" spans="2:4" ht="12.75">
      <c r="B540" s="2"/>
      <c r="C540" s="1"/>
      <c r="D540" s="1"/>
    </row>
    <row r="541" spans="2:4" ht="12.75">
      <c r="B541" s="2"/>
      <c r="C541" s="1"/>
      <c r="D541" s="1"/>
    </row>
    <row r="542" spans="2:4" ht="12.75">
      <c r="B542" s="2"/>
      <c r="C542" s="1"/>
      <c r="D542" s="1"/>
    </row>
    <row r="543" spans="2:4" ht="12.75">
      <c r="B543" s="2"/>
      <c r="C543" s="1"/>
      <c r="D543" s="1"/>
    </row>
    <row r="544" spans="2:4" ht="12.75">
      <c r="B544" s="2"/>
      <c r="C544" s="1"/>
      <c r="D544" s="1"/>
    </row>
    <row r="545" spans="2:4" ht="12.75">
      <c r="B545" s="2"/>
      <c r="C545" s="1"/>
      <c r="D545" s="1"/>
    </row>
    <row r="546" spans="2:4" ht="12.75">
      <c r="B546" s="2"/>
      <c r="C546" s="1"/>
      <c r="D546" s="1"/>
    </row>
    <row r="547" spans="2:4" ht="12.75">
      <c r="B547" s="2"/>
      <c r="C547" s="1"/>
      <c r="D547" s="1"/>
    </row>
    <row r="548" spans="2:4" ht="12.75">
      <c r="B548" s="2"/>
      <c r="C548" s="1"/>
      <c r="D548" s="1"/>
    </row>
    <row r="549" spans="2:4" ht="12.75">
      <c r="B549" s="2"/>
      <c r="C549" s="1"/>
      <c r="D549" s="1"/>
    </row>
    <row r="550" spans="2:4" ht="12.75">
      <c r="B550" s="2"/>
      <c r="C550" s="1"/>
      <c r="D550" s="1"/>
    </row>
    <row r="551" spans="2:4" ht="12.75">
      <c r="B551" s="2"/>
      <c r="C551" s="1"/>
      <c r="D551" s="1"/>
    </row>
    <row r="552" spans="2:4" ht="12.75">
      <c r="B552" s="2"/>
      <c r="C552" s="1"/>
      <c r="D552" s="1"/>
    </row>
    <row r="553" spans="2:4" ht="12.75">
      <c r="B553" s="2"/>
      <c r="C553" s="1"/>
      <c r="D553" s="1"/>
    </row>
    <row r="554" spans="2:4" ht="12.75">
      <c r="B554" s="2"/>
      <c r="C554" s="1"/>
      <c r="D554" s="1"/>
    </row>
    <row r="555" spans="2:4" ht="12.75">
      <c r="B555" s="2"/>
      <c r="C555" s="1"/>
      <c r="D555" s="1"/>
    </row>
    <row r="556" spans="2:4" ht="12.75">
      <c r="B556" s="2"/>
      <c r="C556" s="1"/>
      <c r="D556" s="1"/>
    </row>
    <row r="557" spans="2:4" ht="12.75">
      <c r="B557" s="2"/>
      <c r="C557" s="1"/>
      <c r="D557" s="1"/>
    </row>
    <row r="558" spans="2:4" ht="12.75">
      <c r="B558" s="2"/>
      <c r="C558" s="1"/>
      <c r="D558" s="1"/>
    </row>
    <row r="559" spans="2:4" ht="12.75">
      <c r="B559" s="2"/>
      <c r="C559" s="1"/>
      <c r="D559" s="1"/>
    </row>
    <row r="560" spans="2:4" ht="12.75">
      <c r="B560" s="2"/>
      <c r="C560" s="1"/>
      <c r="D560" s="1"/>
    </row>
    <row r="561" spans="2:4" ht="12.75">
      <c r="B561" s="2"/>
      <c r="C561" s="1"/>
      <c r="D561" s="1"/>
    </row>
    <row r="562" spans="2:4" ht="12.75">
      <c r="B562" s="2"/>
      <c r="C562" s="1"/>
      <c r="D562" s="1"/>
    </row>
    <row r="563" spans="2:4" ht="12.75">
      <c r="B563" s="2"/>
      <c r="C563" s="1"/>
      <c r="D563" s="1"/>
    </row>
    <row r="564" spans="2:4" ht="12.75">
      <c r="B564" s="2"/>
      <c r="C564" s="1"/>
      <c r="D564" s="1"/>
    </row>
    <row r="565" spans="2:4" ht="12.75">
      <c r="B565" s="2"/>
      <c r="C565" s="1"/>
      <c r="D565" s="1"/>
    </row>
    <row r="566" spans="2:4" ht="12.75">
      <c r="B566" s="2"/>
      <c r="C566" s="1"/>
      <c r="D566" s="1"/>
    </row>
    <row r="567" spans="2:4" ht="12.75">
      <c r="B567" s="2"/>
      <c r="C567" s="1"/>
      <c r="D567" s="1"/>
    </row>
    <row r="568" spans="2:4" ht="12.75">
      <c r="B568" s="2"/>
      <c r="C568" s="1"/>
      <c r="D568" s="1"/>
    </row>
    <row r="569" spans="2:4" ht="12.75">
      <c r="B569" s="2"/>
      <c r="C569" s="1"/>
      <c r="D569" s="1"/>
    </row>
    <row r="570" spans="2:4" ht="12.75">
      <c r="B570" s="2"/>
      <c r="C570" s="1"/>
      <c r="D570" s="1"/>
    </row>
    <row r="571" spans="2:4" ht="12.75">
      <c r="B571" s="2"/>
      <c r="C571" s="1"/>
      <c r="D571" s="1"/>
    </row>
    <row r="572" spans="2:4" ht="12.75">
      <c r="B572" s="2"/>
      <c r="C572" s="1"/>
      <c r="D572" s="1"/>
    </row>
    <row r="573" spans="2:4" ht="12.75">
      <c r="B573" s="2"/>
      <c r="C573" s="1"/>
      <c r="D573" s="1"/>
    </row>
    <row r="574" spans="2:4" ht="12.75">
      <c r="B574" s="2"/>
      <c r="C574" s="1"/>
      <c r="D574" s="1"/>
    </row>
    <row r="575" spans="2:4" ht="12.75">
      <c r="B575" s="2"/>
      <c r="C575" s="1"/>
      <c r="D575" s="1"/>
    </row>
    <row r="576" spans="2:4" ht="12.75">
      <c r="B576" s="2"/>
      <c r="C576" s="1"/>
      <c r="D576" s="1"/>
    </row>
    <row r="577" spans="2:4" ht="12.75">
      <c r="B577" s="2"/>
      <c r="C577" s="1"/>
      <c r="D577" s="1"/>
    </row>
    <row r="578" spans="2:4" ht="12.75">
      <c r="B578" s="2"/>
      <c r="C578" s="1"/>
      <c r="D578" s="1"/>
    </row>
    <row r="579" spans="2:4" ht="12.75">
      <c r="B579" s="2"/>
      <c r="C579" s="1"/>
      <c r="D579" s="1"/>
    </row>
    <row r="580" spans="2:4" ht="12.75">
      <c r="B580" s="2"/>
      <c r="C580" s="1"/>
      <c r="D580" s="1"/>
    </row>
    <row r="581" spans="2:4" ht="12.75">
      <c r="B581" s="2"/>
      <c r="C581" s="1"/>
      <c r="D581" s="1"/>
    </row>
    <row r="582" spans="2:4" ht="12.75">
      <c r="B582" s="2"/>
      <c r="C582" s="1"/>
      <c r="D582" s="1"/>
    </row>
    <row r="583" spans="2:4" ht="12.75">
      <c r="B583" s="2"/>
      <c r="C583" s="1"/>
      <c r="D583" s="1"/>
    </row>
    <row r="584" spans="2:4" ht="12.75">
      <c r="B584" s="2"/>
      <c r="C584" s="1"/>
      <c r="D584" s="1"/>
    </row>
    <row r="585" spans="2:4" ht="12.75">
      <c r="B585" s="2"/>
      <c r="C585" s="1"/>
      <c r="D585" s="1"/>
    </row>
    <row r="586" spans="2:4" ht="12.75">
      <c r="B586" s="2"/>
      <c r="C586" s="1"/>
      <c r="D586" s="1"/>
    </row>
    <row r="587" spans="2:4" ht="12.75">
      <c r="B587" s="2"/>
      <c r="C587" s="1"/>
      <c r="D587" s="1"/>
    </row>
    <row r="588" spans="2:4" ht="12.75">
      <c r="B588" s="2"/>
      <c r="C588" s="1"/>
      <c r="D588" s="1"/>
    </row>
    <row r="589" spans="2:4" ht="12.75">
      <c r="B589" s="2"/>
      <c r="C589" s="1"/>
      <c r="D589" s="1"/>
    </row>
    <row r="590" spans="2:4" ht="12.75">
      <c r="B590" s="2"/>
      <c r="C590" s="1"/>
      <c r="D590" s="1"/>
    </row>
    <row r="591" spans="2:4" ht="12.75">
      <c r="B591" s="2"/>
      <c r="C591" s="1"/>
      <c r="D591" s="1"/>
    </row>
    <row r="592" spans="2:4" ht="12.75">
      <c r="B592" s="2"/>
      <c r="C592" s="1"/>
      <c r="D592" s="1"/>
    </row>
    <row r="593" spans="2:4" ht="12.75">
      <c r="B593" s="2"/>
      <c r="C593" s="1"/>
      <c r="D593" s="1"/>
    </row>
    <row r="594" spans="2:4" ht="12.75">
      <c r="B594" s="2"/>
      <c r="C594" s="1"/>
      <c r="D594" s="1"/>
    </row>
    <row r="595" spans="2:4" ht="12.75">
      <c r="B595" s="2"/>
      <c r="C595" s="1"/>
      <c r="D595" s="1"/>
    </row>
    <row r="596" spans="2:4" ht="12.75">
      <c r="B596" s="2"/>
      <c r="C596" s="1"/>
      <c r="D596" s="1"/>
    </row>
    <row r="597" spans="2:4" ht="12.75">
      <c r="B597" s="2"/>
      <c r="C597" s="1"/>
      <c r="D597" s="1"/>
    </row>
    <row r="598" spans="2:4" ht="12.75">
      <c r="B598" s="2"/>
      <c r="C598" s="1"/>
      <c r="D598" s="1"/>
    </row>
    <row r="599" spans="2:4" ht="12.75">
      <c r="B599" s="2"/>
      <c r="C599" s="1"/>
      <c r="D599" s="1"/>
    </row>
    <row r="600" spans="2:4" ht="12.75">
      <c r="B600" s="2"/>
      <c r="C600" s="1"/>
      <c r="D600" s="1"/>
    </row>
    <row r="601" spans="2:4" ht="12.75">
      <c r="B601" s="2"/>
      <c r="C601" s="1"/>
      <c r="D601" s="1"/>
    </row>
    <row r="602" spans="2:4" ht="12.75">
      <c r="B602" s="2"/>
      <c r="C602" s="1"/>
      <c r="D602" s="1"/>
    </row>
    <row r="603" spans="2:4" ht="12.75">
      <c r="B603" s="2"/>
      <c r="C603" s="1"/>
      <c r="D603" s="1"/>
    </row>
    <row r="604" spans="2:4" ht="12.75">
      <c r="B604" s="2"/>
      <c r="C604" s="1"/>
      <c r="D604" s="1"/>
    </row>
    <row r="605" spans="2:4" ht="12.75">
      <c r="B605" s="2"/>
      <c r="C605" s="1"/>
      <c r="D605" s="1"/>
    </row>
    <row r="606" spans="2:4" ht="12.75">
      <c r="B606" s="2"/>
      <c r="C606" s="1"/>
      <c r="D606" s="1"/>
    </row>
    <row r="607" spans="2:4" ht="12.75">
      <c r="B607" s="2"/>
      <c r="C607" s="1"/>
      <c r="D607" s="1"/>
    </row>
    <row r="608" spans="2:4" ht="12.75">
      <c r="B608" s="2"/>
      <c r="C608" s="1"/>
      <c r="D608" s="1"/>
    </row>
    <row r="609" spans="2:4" ht="12.75">
      <c r="B609" s="2"/>
      <c r="C609" s="1"/>
      <c r="D609" s="1"/>
    </row>
    <row r="610" spans="2:4" ht="12.75">
      <c r="B610" s="2"/>
      <c r="C610" s="1"/>
      <c r="D610" s="1"/>
    </row>
    <row r="611" spans="2:4" ht="12.75">
      <c r="B611" s="2"/>
      <c r="C611" s="1"/>
      <c r="D611" s="1"/>
    </row>
    <row r="612" spans="2:4" ht="12.75">
      <c r="B612" s="2"/>
      <c r="C612" s="1"/>
      <c r="D612" s="1"/>
    </row>
    <row r="613" spans="2:4" ht="12.75">
      <c r="B613" s="2"/>
      <c r="C613" s="1"/>
      <c r="D613" s="1"/>
    </row>
    <row r="614" spans="2:4" ht="12.75">
      <c r="B614" s="2"/>
      <c r="C614" s="1"/>
      <c r="D614" s="1"/>
    </row>
    <row r="615" spans="2:4" ht="12.75">
      <c r="B615" s="2"/>
      <c r="C615" s="1"/>
      <c r="D615" s="1"/>
    </row>
    <row r="616" spans="2:4" ht="12.75">
      <c r="B616" s="2"/>
      <c r="C616" s="1"/>
      <c r="D616" s="1"/>
    </row>
    <row r="617" spans="2:4" ht="12.75">
      <c r="B617" s="2"/>
      <c r="C617" s="1"/>
      <c r="D617" s="1"/>
    </row>
    <row r="618" spans="2:4" ht="12.75">
      <c r="B618" s="2"/>
      <c r="C618" s="1"/>
      <c r="D618" s="1"/>
    </row>
    <row r="619" spans="2:4" ht="12.75">
      <c r="B619" s="2"/>
      <c r="C619" s="1"/>
      <c r="D619" s="1"/>
    </row>
    <row r="620" spans="2:4" ht="12.75">
      <c r="B620" s="2"/>
      <c r="C620" s="1"/>
      <c r="D620" s="1"/>
    </row>
    <row r="621" spans="2:4" ht="12.75">
      <c r="B621" s="2"/>
      <c r="C621" s="1"/>
      <c r="D621" s="1"/>
    </row>
    <row r="622" spans="2:4" ht="12.75">
      <c r="B622" s="2"/>
      <c r="C622" s="1"/>
      <c r="D622" s="1"/>
    </row>
    <row r="623" spans="2:4" ht="12.75">
      <c r="B623" s="2"/>
      <c r="C623" s="1"/>
      <c r="D623" s="1"/>
    </row>
    <row r="624" spans="2:4" ht="12.75">
      <c r="B624" s="2"/>
      <c r="C624" s="1"/>
      <c r="D624" s="1"/>
    </row>
    <row r="625" spans="2:4" ht="12.75">
      <c r="B625" s="2"/>
      <c r="C625" s="1"/>
      <c r="D625" s="1"/>
    </row>
    <row r="626" spans="2:4" ht="12.75">
      <c r="B626" s="2"/>
      <c r="C626" s="1"/>
      <c r="D626" s="1"/>
    </row>
    <row r="627" spans="2:4" ht="12.75">
      <c r="B627" s="2"/>
      <c r="C627" s="1"/>
      <c r="D627" s="1"/>
    </row>
    <row r="628" spans="2:4" ht="12.75">
      <c r="B628" s="2"/>
      <c r="C628" s="1"/>
      <c r="D628" s="1"/>
    </row>
    <row r="629" spans="2:4" ht="12.75">
      <c r="B629" s="2"/>
      <c r="C629" s="1"/>
      <c r="D629" s="1"/>
    </row>
    <row r="630" spans="2:4" ht="12.75">
      <c r="B630" s="2"/>
      <c r="C630" s="1"/>
      <c r="D630" s="1"/>
    </row>
    <row r="631" spans="2:4" ht="12.75">
      <c r="B631" s="2"/>
      <c r="C631" s="1"/>
      <c r="D631" s="1"/>
    </row>
    <row r="632" spans="2:4" ht="12.75">
      <c r="B632" s="2"/>
      <c r="C632" s="1"/>
      <c r="D632" s="1"/>
    </row>
    <row r="633" spans="2:4" ht="12.75">
      <c r="B633" s="2"/>
      <c r="C633" s="1"/>
      <c r="D633" s="1"/>
    </row>
    <row r="634" spans="2:4" ht="12.75">
      <c r="B634" s="2"/>
      <c r="C634" s="1"/>
      <c r="D634" s="1"/>
    </row>
    <row r="635" spans="2:4" ht="12.75">
      <c r="B635" s="2"/>
      <c r="C635" s="1"/>
      <c r="D635" s="1"/>
    </row>
    <row r="636" spans="2:4" ht="12.75">
      <c r="B636" s="2"/>
      <c r="C636" s="1"/>
      <c r="D636" s="1"/>
    </row>
    <row r="637" spans="2:4" ht="12.75">
      <c r="B637" s="2"/>
      <c r="C637" s="1"/>
      <c r="D637" s="1"/>
    </row>
    <row r="638" spans="2:4" ht="12.75">
      <c r="B638" s="2"/>
      <c r="C638" s="1"/>
      <c r="D638" s="1"/>
    </row>
    <row r="639" spans="2:4" ht="12.75">
      <c r="B639" s="2"/>
      <c r="C639" s="1"/>
      <c r="D639" s="1"/>
    </row>
    <row r="640" spans="2:4" ht="12.75">
      <c r="B640" s="2"/>
      <c r="C640" s="1"/>
      <c r="D640" s="1"/>
    </row>
    <row r="641" spans="2:4" ht="12.75">
      <c r="B641" s="2"/>
      <c r="C641" s="1"/>
      <c r="D641" s="1"/>
    </row>
    <row r="642" spans="2:4" ht="12.75">
      <c r="B642" s="2"/>
      <c r="C642" s="1"/>
      <c r="D642" s="1"/>
    </row>
    <row r="643" spans="2:4" ht="12.75">
      <c r="B643" s="2"/>
      <c r="C643" s="1"/>
      <c r="D643" s="1"/>
    </row>
    <row r="644" spans="2:4" ht="12.75">
      <c r="B644" s="2"/>
      <c r="C644" s="1"/>
      <c r="D644" s="1"/>
    </row>
    <row r="645" spans="2:4" ht="12.75">
      <c r="B645" s="2"/>
      <c r="C645" s="1"/>
      <c r="D645" s="1"/>
    </row>
    <row r="646" spans="2:4" ht="12.75">
      <c r="B646" s="2"/>
      <c r="C646" s="1"/>
      <c r="D646" s="1"/>
    </row>
    <row r="647" spans="2:4" ht="12.75">
      <c r="B647" s="2"/>
      <c r="C647" s="1"/>
      <c r="D647" s="1"/>
    </row>
    <row r="648" spans="2:4" ht="12.75">
      <c r="B648" s="2"/>
      <c r="C648" s="1"/>
      <c r="D648" s="1"/>
    </row>
    <row r="649" spans="2:4" ht="12.75">
      <c r="B649" s="2"/>
      <c r="C649" s="1"/>
      <c r="D649" s="1"/>
    </row>
    <row r="650" spans="2:4" ht="12.75">
      <c r="B650" s="2"/>
      <c r="C650" s="1"/>
      <c r="D650" s="1"/>
    </row>
    <row r="651" spans="2:4" ht="12.75">
      <c r="B651" s="2"/>
      <c r="C651" s="1"/>
      <c r="D651" s="1"/>
    </row>
    <row r="652" spans="2:4" ht="12.75">
      <c r="B652" s="2"/>
      <c r="C652" s="1"/>
      <c r="D652" s="1"/>
    </row>
    <row r="653" spans="2:4" ht="12.75">
      <c r="B653" s="2"/>
      <c r="C653" s="1"/>
      <c r="D653" s="1"/>
    </row>
    <row r="654" spans="2:4" ht="12.75">
      <c r="B654" s="2"/>
      <c r="C654" s="1"/>
      <c r="D654" s="1"/>
    </row>
    <row r="655" spans="2:4" ht="12.75">
      <c r="B655" s="2"/>
      <c r="C655" s="1"/>
      <c r="D655" s="1"/>
    </row>
    <row r="656" spans="2:4" ht="12.75">
      <c r="B656" s="2"/>
      <c r="C656" s="1"/>
      <c r="D656" s="1"/>
    </row>
    <row r="657" spans="2:4" ht="12.75">
      <c r="B657" s="2"/>
      <c r="C657" s="1"/>
      <c r="D657" s="1"/>
    </row>
    <row r="658" spans="2:4" ht="12.75">
      <c r="B658" s="2"/>
      <c r="C658" s="1"/>
      <c r="D658" s="1"/>
    </row>
    <row r="659" spans="2:4" ht="12.75">
      <c r="B659" s="2"/>
      <c r="C659" s="1"/>
      <c r="D659" s="1"/>
    </row>
    <row r="660" spans="2:4" ht="12.75">
      <c r="B660" s="2"/>
      <c r="C660" s="1"/>
      <c r="D660" s="1"/>
    </row>
    <row r="661" spans="2:4" ht="12.75">
      <c r="B661" s="2"/>
      <c r="C661" s="1"/>
      <c r="D661" s="1"/>
    </row>
    <row r="662" spans="2:4" ht="12.75">
      <c r="B662" s="2"/>
      <c r="C662" s="1"/>
      <c r="D662" s="1"/>
    </row>
    <row r="663" spans="2:4" ht="12.75">
      <c r="B663" s="2"/>
      <c r="C663" s="1"/>
      <c r="D663" s="1"/>
    </row>
    <row r="664" spans="2:4" ht="12.75">
      <c r="B664" s="2"/>
      <c r="C664" s="1"/>
      <c r="D664" s="1"/>
    </row>
    <row r="665" spans="2:4" ht="12.75">
      <c r="B665" s="2"/>
      <c r="C665" s="1"/>
      <c r="D665" s="1"/>
    </row>
    <row r="666" spans="2:4" ht="12.75">
      <c r="B666" s="2"/>
      <c r="C666" s="1"/>
      <c r="D666" s="1"/>
    </row>
    <row r="667" spans="2:4" ht="12.75">
      <c r="B667" s="2"/>
      <c r="C667" s="1"/>
      <c r="D667" s="1"/>
    </row>
    <row r="668" spans="2:4" ht="12.75">
      <c r="B668" s="2"/>
      <c r="C668" s="1"/>
      <c r="D668" s="1"/>
    </row>
    <row r="669" spans="2:4" ht="12.75">
      <c r="B669" s="2"/>
      <c r="C669" s="1"/>
      <c r="D669" s="1"/>
    </row>
    <row r="670" spans="2:4" ht="12.75">
      <c r="B670" s="2"/>
      <c r="C670" s="1"/>
      <c r="D670" s="1"/>
    </row>
    <row r="671" spans="2:4" ht="12.75">
      <c r="B671" s="2"/>
      <c r="C671" s="1"/>
      <c r="D671" s="1"/>
    </row>
    <row r="672" spans="2:4" ht="12.75">
      <c r="B672" s="2"/>
      <c r="C672" s="1"/>
      <c r="D672" s="1"/>
    </row>
    <row r="673" spans="2:4" ht="12.75">
      <c r="B673" s="2"/>
      <c r="C673" s="1"/>
      <c r="D673" s="1"/>
    </row>
    <row r="674" spans="2:4" ht="12.75">
      <c r="B674" s="2"/>
      <c r="C674" s="1"/>
      <c r="D674" s="1"/>
    </row>
    <row r="675" spans="2:4" ht="12.75">
      <c r="B675" s="2"/>
      <c r="C675" s="1"/>
      <c r="D675" s="1"/>
    </row>
    <row r="676" spans="2:4" ht="12.75">
      <c r="B676" s="2"/>
      <c r="C676" s="1"/>
      <c r="D676" s="1"/>
    </row>
    <row r="677" spans="2:4" ht="12.75">
      <c r="B677" s="2"/>
      <c r="C677" s="1"/>
      <c r="D677" s="1"/>
    </row>
    <row r="678" spans="2:4" ht="12.75">
      <c r="B678" s="2"/>
      <c r="C678" s="1"/>
      <c r="D678" s="1"/>
    </row>
    <row r="679" spans="2:4" ht="12.75">
      <c r="B679" s="2"/>
      <c r="C679" s="1"/>
      <c r="D679" s="1"/>
    </row>
    <row r="680" spans="2:4" ht="12.75">
      <c r="B680" s="2"/>
      <c r="C680" s="1"/>
      <c r="D680" s="1"/>
    </row>
    <row r="681" spans="2:4" ht="12.75">
      <c r="B681" s="2"/>
      <c r="C681" s="1"/>
      <c r="D681" s="1"/>
    </row>
    <row r="682" spans="2:4" ht="12.75">
      <c r="B682" s="2"/>
      <c r="C682" s="1"/>
      <c r="D682" s="1"/>
    </row>
    <row r="683" spans="2:4" ht="12.75">
      <c r="B683" s="2"/>
      <c r="C683" s="1"/>
      <c r="D683" s="1"/>
    </row>
    <row r="684" spans="2:4" ht="12.75">
      <c r="B684" s="2"/>
      <c r="C684" s="1"/>
      <c r="D684" s="1"/>
    </row>
    <row r="685" spans="2:4" ht="12.75">
      <c r="B685" s="2"/>
      <c r="C685" s="1"/>
      <c r="D685" s="1"/>
    </row>
    <row r="686" spans="2:4" ht="12.75">
      <c r="B686" s="2"/>
      <c r="C686" s="1"/>
      <c r="D686" s="1"/>
    </row>
    <row r="687" spans="2:4" ht="12.75">
      <c r="B687" s="2"/>
      <c r="C687" s="1"/>
      <c r="D687" s="1"/>
    </row>
    <row r="688" spans="2:4" ht="12.75">
      <c r="B688" s="2"/>
      <c r="C688" s="1"/>
      <c r="D688" s="1"/>
    </row>
    <row r="689" spans="2:4" ht="12.75">
      <c r="B689" s="2"/>
      <c r="C689" s="1"/>
      <c r="D689" s="1"/>
    </row>
    <row r="690" spans="2:4" ht="12.75">
      <c r="B690" s="2"/>
      <c r="C690" s="1"/>
      <c r="D690" s="1"/>
    </row>
    <row r="691" spans="2:4" ht="12.75">
      <c r="B691" s="2"/>
      <c r="C691" s="1"/>
      <c r="D691" s="1"/>
    </row>
    <row r="692" spans="2:4" ht="12.75">
      <c r="B692" s="2"/>
      <c r="C692" s="1"/>
      <c r="D692" s="1"/>
    </row>
    <row r="693" spans="2:4" ht="12.75">
      <c r="B693" s="2"/>
      <c r="C693" s="1"/>
      <c r="D693" s="1"/>
    </row>
    <row r="694" spans="2:4" ht="12.75">
      <c r="B694" s="2"/>
      <c r="C694" s="1"/>
      <c r="D694" s="1"/>
    </row>
    <row r="695" spans="2:4" ht="12.75">
      <c r="B695" s="2"/>
      <c r="C695" s="1"/>
      <c r="D695" s="1"/>
    </row>
    <row r="696" spans="2:4" ht="12.75">
      <c r="B696" s="2"/>
      <c r="C696" s="1"/>
      <c r="D696" s="1"/>
    </row>
    <row r="697" spans="2:4" ht="12.75">
      <c r="B697" s="2"/>
      <c r="C697" s="1"/>
      <c r="D697" s="1"/>
    </row>
    <row r="698" spans="2:4" ht="12.75">
      <c r="B698" s="2"/>
      <c r="C698" s="1"/>
      <c r="D698" s="1"/>
    </row>
    <row r="699" spans="2:4" ht="12.75">
      <c r="B699" s="2"/>
      <c r="C699" s="1"/>
      <c r="D699" s="1"/>
    </row>
    <row r="700" spans="2:4" ht="12.75">
      <c r="B700" s="2"/>
      <c r="C700" s="1"/>
      <c r="D700" s="1"/>
    </row>
    <row r="701" spans="2:4" ht="12.75">
      <c r="B701" s="2"/>
      <c r="C701" s="1"/>
      <c r="D701" s="1"/>
    </row>
    <row r="702" spans="2:4" ht="12.75">
      <c r="B702" s="2"/>
      <c r="C702" s="1"/>
      <c r="D702" s="1"/>
    </row>
    <row r="703" spans="2:4" ht="12.75">
      <c r="B703" s="2"/>
      <c r="C703" s="1"/>
      <c r="D703" s="1"/>
    </row>
    <row r="704" spans="2:4" ht="12.75">
      <c r="B704" s="2"/>
      <c r="C704" s="1"/>
      <c r="D704" s="1"/>
    </row>
    <row r="705" spans="2:4" ht="12.75">
      <c r="B705" s="2"/>
      <c r="C705" s="1"/>
      <c r="D705" s="1"/>
    </row>
    <row r="706" spans="2:4" ht="12.75">
      <c r="B706" s="2"/>
      <c r="C706" s="1"/>
      <c r="D706" s="1"/>
    </row>
    <row r="707" spans="2:4" ht="12.75">
      <c r="B707" s="2"/>
      <c r="C707" s="1"/>
      <c r="D707" s="1"/>
    </row>
    <row r="708" spans="2:4" ht="12.75">
      <c r="B708" s="2"/>
      <c r="C708" s="1"/>
      <c r="D708" s="1"/>
    </row>
    <row r="709" spans="2:4" ht="12.75">
      <c r="B709" s="2"/>
      <c r="C709" s="1"/>
      <c r="D709" s="1"/>
    </row>
    <row r="710" spans="2:4" ht="12.75">
      <c r="B710" s="2"/>
      <c r="C710" s="1"/>
      <c r="D710" s="1"/>
    </row>
    <row r="711" spans="2:4" ht="12.75">
      <c r="B711" s="2"/>
      <c r="C711" s="1"/>
      <c r="D711" s="1"/>
    </row>
    <row r="712" spans="2:4" ht="12.75">
      <c r="B712" s="2"/>
      <c r="C712" s="1"/>
      <c r="D712" s="1"/>
    </row>
    <row r="713" spans="2:4" ht="12.75">
      <c r="B713" s="2"/>
      <c r="C713" s="1"/>
      <c r="D713" s="1"/>
    </row>
    <row r="714" spans="2:4" ht="12.75">
      <c r="B714" s="2"/>
      <c r="C714" s="1"/>
      <c r="D714" s="1"/>
    </row>
    <row r="715" spans="2:4" ht="12.75">
      <c r="B715" s="2"/>
      <c r="C715" s="1"/>
      <c r="D715" s="1"/>
    </row>
    <row r="716" spans="2:4" ht="12.75">
      <c r="B716" s="2"/>
      <c r="C716" s="1"/>
      <c r="D716" s="1"/>
    </row>
    <row r="717" spans="2:4" ht="12.75">
      <c r="B717" s="2"/>
      <c r="C717" s="1"/>
      <c r="D717" s="1"/>
    </row>
    <row r="718" spans="2:4" ht="12.75">
      <c r="B718" s="2"/>
      <c r="C718" s="1"/>
      <c r="D718" s="1"/>
    </row>
    <row r="719" spans="2:4" ht="12.75">
      <c r="B719" s="2"/>
      <c r="C719" s="1"/>
      <c r="D719" s="1"/>
    </row>
    <row r="720" spans="2:4" ht="12.75">
      <c r="B720" s="2"/>
      <c r="C720" s="1"/>
      <c r="D720" s="1"/>
    </row>
    <row r="721" spans="2:4" ht="12.75">
      <c r="B721" s="2"/>
      <c r="C721" s="1"/>
      <c r="D721" s="1"/>
    </row>
    <row r="722" spans="2:4" ht="12.75">
      <c r="B722" s="2"/>
      <c r="C722" s="1"/>
      <c r="D722" s="1"/>
    </row>
    <row r="723" spans="2:4" ht="12.75">
      <c r="B723" s="2"/>
      <c r="C723" s="1"/>
      <c r="D723" s="1"/>
    </row>
    <row r="724" spans="2:4" ht="12.75">
      <c r="B724" s="2"/>
      <c r="C724" s="1"/>
      <c r="D724" s="1"/>
    </row>
    <row r="725" spans="2:4" ht="12.75">
      <c r="B725" s="2"/>
      <c r="C725" s="1"/>
      <c r="D725" s="1"/>
    </row>
    <row r="726" spans="2:4" ht="12.75">
      <c r="B726" s="2"/>
      <c r="C726" s="1"/>
      <c r="D726" s="1"/>
    </row>
    <row r="727" spans="2:4" ht="12.75">
      <c r="B727" s="2"/>
      <c r="C727" s="1"/>
      <c r="D727" s="1"/>
    </row>
    <row r="728" spans="2:4" ht="12.75">
      <c r="B728" s="2"/>
      <c r="C728" s="1"/>
      <c r="D728" s="1"/>
    </row>
    <row r="729" spans="2:4" ht="12.75">
      <c r="B729" s="2"/>
      <c r="C729" s="1"/>
      <c r="D729" s="1"/>
    </row>
    <row r="730" spans="2:4" ht="12.75">
      <c r="B730" s="2"/>
      <c r="C730" s="1"/>
      <c r="D730" s="1"/>
    </row>
    <row r="731" spans="2:4" ht="12.75">
      <c r="B731" s="2"/>
      <c r="C731" s="1"/>
      <c r="D731" s="1"/>
    </row>
    <row r="732" spans="2:4" ht="12.75">
      <c r="B732" s="2"/>
      <c r="C732" s="1"/>
      <c r="D732" s="1"/>
    </row>
    <row r="733" spans="2:4" ht="12.75">
      <c r="B733" s="2"/>
      <c r="C733" s="1"/>
      <c r="D733" s="1"/>
    </row>
    <row r="734" spans="2:4" ht="12.75">
      <c r="B734" s="2"/>
      <c r="C734" s="1"/>
      <c r="D734" s="1"/>
    </row>
    <row r="735" spans="2:4" ht="12.75">
      <c r="B735" s="2"/>
      <c r="C735" s="1"/>
      <c r="D735" s="1"/>
    </row>
    <row r="736" spans="2:4" ht="12.75">
      <c r="B736" s="2"/>
      <c r="C736" s="1"/>
      <c r="D736" s="1"/>
    </row>
    <row r="737" spans="2:4" ht="12.75">
      <c r="B737" s="2"/>
      <c r="C737" s="1"/>
      <c r="D737" s="1"/>
    </row>
    <row r="738" spans="2:4" ht="12.75">
      <c r="B738" s="2"/>
      <c r="C738" s="1"/>
      <c r="D738" s="1"/>
    </row>
    <row r="739" spans="2:4" ht="12.75">
      <c r="B739" s="2"/>
      <c r="C739" s="1"/>
      <c r="D739" s="1"/>
    </row>
    <row r="740" spans="2:4" ht="12.75">
      <c r="B740" s="2"/>
      <c r="C740" s="1"/>
      <c r="D740" s="1"/>
    </row>
    <row r="741" spans="2:4" ht="12.75">
      <c r="B741" s="2"/>
      <c r="C741" s="1"/>
      <c r="D741" s="1"/>
    </row>
    <row r="742" spans="2:4" ht="12.75">
      <c r="B742" s="2"/>
      <c r="C742" s="1"/>
      <c r="D742" s="1"/>
    </row>
    <row r="743" spans="2:4" ht="12.75">
      <c r="B743" s="2"/>
      <c r="C743" s="1"/>
      <c r="D743" s="1"/>
    </row>
    <row r="744" spans="2:4" ht="12.75">
      <c r="B744" s="2"/>
      <c r="C744" s="1"/>
      <c r="D744" s="1"/>
    </row>
    <row r="745" spans="2:4" ht="12.75">
      <c r="B745" s="2"/>
      <c r="C745" s="1"/>
      <c r="D745" s="1"/>
    </row>
    <row r="746" spans="2:4" ht="12.75">
      <c r="B746" s="2"/>
      <c r="C746" s="1"/>
      <c r="D746" s="1"/>
    </row>
    <row r="747" spans="2:4" ht="12.75">
      <c r="B747" s="2"/>
      <c r="C747" s="1"/>
      <c r="D747" s="1"/>
    </row>
    <row r="748" spans="2:4" ht="12.75">
      <c r="B748" s="2"/>
      <c r="C748" s="1"/>
      <c r="D748" s="1"/>
    </row>
    <row r="749" spans="2:4" ht="12.75">
      <c r="B749" s="2"/>
      <c r="C749" s="1"/>
      <c r="D749" s="1"/>
    </row>
    <row r="750" spans="2:4" ht="12.75">
      <c r="B750" s="2"/>
      <c r="C750" s="1"/>
      <c r="D750" s="1"/>
    </row>
    <row r="751" spans="2:4" ht="12.75">
      <c r="B751" s="2"/>
      <c r="C751" s="1"/>
      <c r="D751" s="1"/>
    </row>
    <row r="752" spans="2:4" ht="12.75">
      <c r="B752" s="2"/>
      <c r="C752" s="1"/>
      <c r="D752" s="1"/>
    </row>
    <row r="753" spans="2:4" ht="12.75">
      <c r="B753" s="2"/>
      <c r="C753" s="1"/>
      <c r="D753" s="1"/>
    </row>
    <row r="754" spans="2:4" ht="12.75">
      <c r="B754" s="2"/>
      <c r="C754" s="1"/>
      <c r="D754" s="1"/>
    </row>
    <row r="755" spans="2:4" ht="12.75">
      <c r="B755" s="2"/>
      <c r="C755" s="1"/>
      <c r="D755" s="1"/>
    </row>
    <row r="756" spans="2:4" ht="12.75">
      <c r="B756" s="2"/>
      <c r="C756" s="1"/>
      <c r="D756" s="1"/>
    </row>
    <row r="757" spans="2:4" ht="12.75">
      <c r="B757" s="2"/>
      <c r="C757" s="1"/>
      <c r="D757" s="1"/>
    </row>
    <row r="758" spans="2:4" ht="12.75">
      <c r="B758" s="2"/>
      <c r="C758" s="1"/>
      <c r="D758" s="1"/>
    </row>
    <row r="759" spans="2:4" ht="12.75">
      <c r="B759" s="2"/>
      <c r="C759" s="1"/>
      <c r="D759" s="1"/>
    </row>
    <row r="760" spans="2:4" ht="12.75">
      <c r="B760" s="2"/>
      <c r="C760" s="1"/>
      <c r="D760" s="1"/>
    </row>
    <row r="761" spans="2:4" ht="12.75">
      <c r="B761" s="2"/>
      <c r="C761" s="1"/>
      <c r="D761" s="1"/>
    </row>
    <row r="762" spans="2:4" ht="12.75">
      <c r="B762" s="2"/>
      <c r="C762" s="1"/>
      <c r="D762" s="1"/>
    </row>
    <row r="763" spans="2:4" ht="12.75">
      <c r="B763" s="2"/>
      <c r="C763" s="1"/>
      <c r="D763" s="1"/>
    </row>
    <row r="764" spans="2:4" ht="12.75">
      <c r="B764" s="2"/>
      <c r="C764" s="1"/>
      <c r="D764" s="1"/>
    </row>
    <row r="765" spans="2:4" ht="12.75">
      <c r="B765" s="2"/>
      <c r="C765" s="1"/>
      <c r="D765" s="1"/>
    </row>
    <row r="766" spans="2:4" ht="12.75">
      <c r="B766" s="2"/>
      <c r="C766" s="1"/>
      <c r="D766" s="1"/>
    </row>
    <row r="767" spans="2:4" ht="12.75">
      <c r="B767" s="2"/>
      <c r="C767" s="1"/>
      <c r="D767" s="1"/>
    </row>
    <row r="768" spans="2:4" ht="12.75">
      <c r="B768" s="2"/>
      <c r="C768" s="1"/>
      <c r="D768" s="1"/>
    </row>
    <row r="769" spans="2:4" ht="12.75">
      <c r="B769" s="2"/>
      <c r="C769" s="1"/>
      <c r="D769" s="1"/>
    </row>
    <row r="770" spans="2:4" ht="12.75">
      <c r="B770" s="2"/>
      <c r="C770" s="1"/>
      <c r="D770" s="1"/>
    </row>
    <row r="771" spans="2:4" ht="12.75">
      <c r="B771" s="2"/>
      <c r="C771" s="1"/>
      <c r="D771" s="1"/>
    </row>
    <row r="772" spans="2:4" ht="12.75">
      <c r="B772" s="2"/>
      <c r="C772" s="1"/>
      <c r="D772" s="1"/>
    </row>
    <row r="773" spans="2:4" ht="12.75">
      <c r="B773" s="2"/>
      <c r="C773" s="1"/>
      <c r="D773" s="1"/>
    </row>
    <row r="774" spans="2:4" ht="12.75">
      <c r="B774" s="2"/>
      <c r="C774" s="1"/>
      <c r="D774" s="1"/>
    </row>
    <row r="775" spans="2:4" ht="12.75">
      <c r="B775" s="2"/>
      <c r="C775" s="1"/>
      <c r="D775" s="1"/>
    </row>
    <row r="776" spans="2:4" ht="12.75">
      <c r="B776" s="2"/>
      <c r="C776" s="1"/>
      <c r="D776" s="1"/>
    </row>
    <row r="777" spans="2:4" ht="12.75">
      <c r="B777" s="2"/>
      <c r="C777" s="1"/>
      <c r="D777" s="1"/>
    </row>
    <row r="778" spans="2:4" ht="12.75">
      <c r="B778" s="2"/>
      <c r="C778" s="1"/>
      <c r="D778" s="1"/>
    </row>
    <row r="779" spans="2:4" ht="12.75">
      <c r="B779" s="2"/>
      <c r="C779" s="1"/>
      <c r="D779" s="1"/>
    </row>
    <row r="780" spans="2:4" ht="12.75">
      <c r="B780" s="2"/>
      <c r="C780" s="1"/>
      <c r="D780" s="1"/>
    </row>
    <row r="781" spans="2:4" ht="12.75">
      <c r="B781" s="2"/>
      <c r="C781" s="1"/>
      <c r="D781" s="1"/>
    </row>
    <row r="782" spans="2:4" ht="12.75">
      <c r="B782" s="2"/>
      <c r="C782" s="1"/>
      <c r="D782" s="1"/>
    </row>
    <row r="783" spans="2:4" ht="12.75">
      <c r="B783" s="2"/>
      <c r="C783" s="1"/>
      <c r="D783" s="1"/>
    </row>
    <row r="784" spans="2:4" ht="12.75">
      <c r="B784" s="2"/>
      <c r="C784" s="1"/>
      <c r="D784" s="1"/>
    </row>
    <row r="785" spans="2:4" ht="12.75">
      <c r="B785" s="2"/>
      <c r="C785" s="1"/>
      <c r="D785" s="1"/>
    </row>
    <row r="786" spans="2:4" ht="12.75">
      <c r="B786" s="2"/>
      <c r="C786" s="1"/>
      <c r="D786" s="1"/>
    </row>
    <row r="787" spans="2:4" ht="12.75">
      <c r="B787" s="2"/>
      <c r="C787" s="1"/>
      <c r="D787" s="1"/>
    </row>
    <row r="788" spans="2:4" ht="12.75">
      <c r="B788" s="2"/>
      <c r="C788" s="1"/>
      <c r="D788" s="1"/>
    </row>
    <row r="789" spans="2:4" ht="12.75">
      <c r="B789" s="2"/>
      <c r="C789" s="1"/>
      <c r="D789" s="1"/>
    </row>
    <row r="790" spans="2:4" ht="12.75">
      <c r="B790" s="2"/>
      <c r="C790" s="1"/>
      <c r="D790" s="1"/>
    </row>
    <row r="791" spans="2:4" ht="12.75">
      <c r="B791" s="2"/>
      <c r="C791" s="1"/>
      <c r="D791" s="1"/>
    </row>
    <row r="792" spans="2:4" ht="12.75">
      <c r="B792" s="2"/>
      <c r="C792" s="1"/>
      <c r="D792" s="1"/>
    </row>
    <row r="793" spans="2:4" ht="12.75">
      <c r="B793" s="2"/>
      <c r="C793" s="1"/>
      <c r="D793" s="1"/>
    </row>
    <row r="794" spans="2:4" ht="12.75">
      <c r="B794" s="2"/>
      <c r="C794" s="1"/>
      <c r="D794" s="1"/>
    </row>
    <row r="795" spans="2:4" ht="12.75">
      <c r="B795" s="2"/>
      <c r="C795" s="1"/>
      <c r="D795" s="1"/>
    </row>
    <row r="796" spans="2:4" ht="12.75">
      <c r="B796" s="2"/>
      <c r="C796" s="1"/>
      <c r="D796" s="1"/>
    </row>
    <row r="797" spans="2:4" ht="12.75">
      <c r="B797" s="2"/>
      <c r="C797" s="1"/>
      <c r="D797" s="1"/>
    </row>
    <row r="798" spans="2:4" ht="12.75">
      <c r="B798" s="2"/>
      <c r="C798" s="1"/>
      <c r="D798" s="1"/>
    </row>
    <row r="799" spans="2:4" ht="12.75">
      <c r="B799" s="2"/>
      <c r="C799" s="1"/>
      <c r="D799" s="1"/>
    </row>
    <row r="800" spans="2:4" ht="12.75">
      <c r="B800" s="2"/>
      <c r="C800" s="1"/>
      <c r="D800" s="1"/>
    </row>
    <row r="801" spans="2:4" ht="12.75">
      <c r="B801" s="2"/>
      <c r="C801" s="1"/>
      <c r="D801" s="1"/>
    </row>
    <row r="802" spans="2:4" ht="12.75">
      <c r="B802" s="2"/>
      <c r="C802" s="1"/>
      <c r="D802" s="1"/>
    </row>
    <row r="803" spans="2:4" ht="12.75">
      <c r="B803" s="2"/>
      <c r="C803" s="1"/>
      <c r="D803" s="1"/>
    </row>
    <row r="804" spans="2:4" ht="12.75">
      <c r="B804" s="2"/>
      <c r="C804" s="1"/>
      <c r="D804" s="1"/>
    </row>
    <row r="805" spans="2:4" ht="12.75">
      <c r="B805" s="2"/>
      <c r="C805" s="1"/>
      <c r="D805" s="1"/>
    </row>
    <row r="806" spans="2:4" ht="12.75">
      <c r="B806" s="2"/>
      <c r="C806" s="1"/>
      <c r="D806" s="1"/>
    </row>
    <row r="807" spans="2:4" ht="12.75">
      <c r="B807" s="2"/>
      <c r="C807" s="1"/>
      <c r="D807" s="1"/>
    </row>
    <row r="808" spans="2:4" ht="12.75">
      <c r="B808" s="2"/>
      <c r="C808" s="1"/>
      <c r="D808" s="1"/>
    </row>
    <row r="809" spans="2:4" ht="12.75">
      <c r="B809" s="2"/>
      <c r="C809" s="1"/>
      <c r="D809" s="1"/>
    </row>
    <row r="810" spans="2:4" ht="12.75">
      <c r="B810" s="2"/>
      <c r="C810" s="1"/>
      <c r="D810" s="1"/>
    </row>
    <row r="811" spans="2:4" ht="12.75">
      <c r="B811" s="2"/>
      <c r="C811" s="1"/>
      <c r="D811" s="1"/>
    </row>
    <row r="812" spans="2:4" ht="12.75">
      <c r="B812" s="2"/>
      <c r="C812" s="1"/>
      <c r="D812" s="1"/>
    </row>
    <row r="813" spans="2:4" ht="12.75">
      <c r="B813" s="2"/>
      <c r="C813" s="1"/>
      <c r="D813" s="1"/>
    </row>
    <row r="814" spans="2:4" ht="12.75">
      <c r="B814" s="2"/>
      <c r="C814" s="1"/>
      <c r="D814" s="1"/>
    </row>
    <row r="815" spans="2:4" ht="12.75">
      <c r="B815" s="2"/>
      <c r="C815" s="1"/>
      <c r="D815" s="1"/>
    </row>
    <row r="816" spans="2:4" ht="12.75">
      <c r="B816" s="2"/>
      <c r="C816" s="1"/>
      <c r="D816" s="1"/>
    </row>
    <row r="817" spans="2:4" ht="12.75">
      <c r="B817" s="2"/>
      <c r="C817" s="1"/>
      <c r="D817" s="1"/>
    </row>
    <row r="818" spans="2:4" ht="12.75">
      <c r="B818" s="2"/>
      <c r="C818" s="1"/>
      <c r="D818" s="1"/>
    </row>
    <row r="819" spans="2:4" ht="12.75">
      <c r="B819" s="2"/>
      <c r="C819" s="1"/>
      <c r="D819" s="1"/>
    </row>
    <row r="820" spans="2:4" ht="12.75">
      <c r="B820" s="2"/>
      <c r="C820" s="1"/>
      <c r="D820" s="1"/>
    </row>
    <row r="821" spans="2:4" ht="12.75">
      <c r="B821" s="2"/>
      <c r="C821" s="1"/>
      <c r="D821" s="1"/>
    </row>
    <row r="822" spans="2:4" ht="12.75">
      <c r="B822" s="2"/>
      <c r="C822" s="1"/>
      <c r="D822" s="1"/>
    </row>
    <row r="823" spans="2:4" ht="12.75">
      <c r="B823" s="2"/>
      <c r="C823" s="1"/>
      <c r="D823" s="1"/>
    </row>
    <row r="824" spans="2:4" ht="12.75">
      <c r="B824" s="2"/>
      <c r="C824" s="1"/>
      <c r="D824" s="1"/>
    </row>
    <row r="825" spans="2:4" ht="12.75">
      <c r="B825" s="2"/>
      <c r="C825" s="1"/>
      <c r="D825" s="1"/>
    </row>
    <row r="826" spans="2:4" ht="12.75">
      <c r="B826" s="2"/>
      <c r="C826" s="1"/>
      <c r="D826" s="1"/>
    </row>
    <row r="827" spans="2:4" ht="12.75">
      <c r="B827" s="2"/>
      <c r="C827" s="1"/>
      <c r="D827" s="1"/>
    </row>
    <row r="828" spans="2:4" ht="12.75">
      <c r="B828" s="2"/>
      <c r="C828" s="1"/>
      <c r="D828" s="1"/>
    </row>
    <row r="829" spans="2:4" ht="12.75">
      <c r="B829" s="2"/>
      <c r="C829" s="1"/>
      <c r="D829" s="1"/>
    </row>
    <row r="830" spans="2:4" ht="12.75">
      <c r="B830" s="2"/>
      <c r="C830" s="1"/>
      <c r="D830" s="1"/>
    </row>
    <row r="831" spans="2:4" ht="12.75">
      <c r="B831" s="2"/>
      <c r="C831" s="1"/>
      <c r="D831" s="1"/>
    </row>
    <row r="832" spans="2:4" ht="12.75">
      <c r="B832" s="2"/>
      <c r="C832" s="1"/>
      <c r="D832" s="1"/>
    </row>
    <row r="833" spans="2:4" ht="12.75">
      <c r="B833" s="2"/>
      <c r="C833" s="1"/>
      <c r="D833" s="1"/>
    </row>
    <row r="834" spans="2:4" ht="12.75">
      <c r="B834" s="2"/>
      <c r="C834" s="1"/>
      <c r="D834" s="1"/>
    </row>
    <row r="835" spans="2:4" ht="12.75">
      <c r="B835" s="2"/>
      <c r="C835" s="1"/>
      <c r="D835" s="1"/>
    </row>
    <row r="836" spans="2:4" ht="12.75">
      <c r="B836" s="2"/>
      <c r="C836" s="1"/>
      <c r="D836" s="1"/>
    </row>
    <row r="837" spans="2:4" ht="12.75">
      <c r="B837" s="2"/>
      <c r="C837" s="1"/>
      <c r="D837" s="1"/>
    </row>
    <row r="838" spans="2:4" ht="12.75">
      <c r="B838" s="2"/>
      <c r="C838" s="1"/>
      <c r="D838" s="1"/>
    </row>
    <row r="839" spans="2:4" ht="12.75">
      <c r="B839" s="2"/>
      <c r="C839" s="1"/>
      <c r="D839" s="1"/>
    </row>
    <row r="840" spans="2:4" ht="12.75">
      <c r="B840" s="2"/>
      <c r="C840" s="1"/>
      <c r="D840" s="1"/>
    </row>
    <row r="841" spans="2:4" ht="12.75">
      <c r="B841" s="2"/>
      <c r="C841" s="1"/>
      <c r="D841" s="1"/>
    </row>
    <row r="842" spans="2:4" ht="12.75">
      <c r="B842" s="2"/>
      <c r="C842" s="1"/>
      <c r="D842" s="1"/>
    </row>
    <row r="843" spans="2:4" ht="12.75">
      <c r="B843" s="2"/>
      <c r="C843" s="1"/>
      <c r="D843" s="1"/>
    </row>
    <row r="844" spans="2:4" ht="12.75">
      <c r="B844" s="2"/>
      <c r="C844" s="1"/>
      <c r="D844" s="1"/>
    </row>
    <row r="845" spans="2:4" ht="12.75">
      <c r="B845" s="2"/>
      <c r="C845" s="1"/>
      <c r="D845" s="1"/>
    </row>
    <row r="846" spans="2:4" ht="12.75">
      <c r="B846" s="2"/>
      <c r="C846" s="1"/>
      <c r="D846" s="1"/>
    </row>
    <row r="847" spans="2:4" ht="12.75">
      <c r="B847" s="2"/>
      <c r="C847" s="1"/>
      <c r="D847" s="1"/>
    </row>
    <row r="848" spans="2:4" ht="12.75">
      <c r="B848" s="2"/>
      <c r="C848" s="1"/>
      <c r="D848" s="1"/>
    </row>
    <row r="849" spans="2:4" ht="12.75">
      <c r="B849" s="2"/>
      <c r="C849" s="1"/>
      <c r="D849" s="1"/>
    </row>
    <row r="850" spans="2:4" ht="12.75">
      <c r="B850" s="2"/>
      <c r="C850" s="1"/>
      <c r="D850" s="1"/>
    </row>
    <row r="851" spans="2:4" ht="12.75">
      <c r="B851" s="2"/>
      <c r="C851" s="1"/>
      <c r="D851" s="1"/>
    </row>
    <row r="852" spans="2:4" ht="12.75">
      <c r="B852" s="2"/>
      <c r="C852" s="1"/>
      <c r="D852" s="1"/>
    </row>
    <row r="853" spans="2:4" ht="12.75">
      <c r="B853" s="2"/>
      <c r="C853" s="1"/>
      <c r="D853" s="1"/>
    </row>
    <row r="854" spans="2:4" ht="12.75">
      <c r="B854" s="2"/>
      <c r="C854" s="1"/>
      <c r="D854" s="1"/>
    </row>
    <row r="855" spans="2:4" ht="12.75">
      <c r="B855" s="2"/>
      <c r="C855" s="1"/>
      <c r="D855" s="1"/>
    </row>
    <row r="856" spans="2:4" ht="12.75">
      <c r="B856" s="2"/>
      <c r="C856" s="1"/>
      <c r="D856" s="1"/>
    </row>
    <row r="857" spans="2:4" ht="12.75">
      <c r="B857" s="2"/>
      <c r="C857" s="1"/>
      <c r="D857" s="1"/>
    </row>
    <row r="858" spans="2:4" ht="12.75">
      <c r="B858" s="2"/>
      <c r="C858" s="1"/>
      <c r="D858" s="1"/>
    </row>
    <row r="859" spans="2:4" ht="12.75">
      <c r="B859" s="2"/>
      <c r="C859" s="1"/>
      <c r="D859" s="1"/>
    </row>
    <row r="860" spans="2:4" ht="12.75">
      <c r="B860" s="2"/>
      <c r="C860" s="1"/>
      <c r="D860" s="1"/>
    </row>
    <row r="861" spans="2:4" ht="12.75">
      <c r="B861" s="2"/>
      <c r="C861" s="1"/>
      <c r="D861" s="1"/>
    </row>
    <row r="862" spans="2:4" ht="12.75">
      <c r="B862" s="2"/>
      <c r="C862" s="1"/>
      <c r="D862" s="1"/>
    </row>
    <row r="863" spans="2:4" ht="12.75">
      <c r="B863" s="2"/>
      <c r="C863" s="1"/>
      <c r="D863" s="1"/>
    </row>
    <row r="864" spans="2:4" ht="12.75">
      <c r="B864" s="2"/>
      <c r="C864" s="1"/>
      <c r="D864" s="1"/>
    </row>
    <row r="865" spans="2:4" ht="12.75">
      <c r="B865" s="2"/>
      <c r="C865" s="1"/>
      <c r="D865" s="1"/>
    </row>
    <row r="866" spans="2:4" ht="12.75">
      <c r="B866" s="2"/>
      <c r="C866" s="1"/>
      <c r="D866" s="1"/>
    </row>
    <row r="867" spans="2:4" ht="12.75">
      <c r="B867" s="2"/>
      <c r="C867" s="1"/>
      <c r="D867" s="1"/>
    </row>
    <row r="868" spans="2:4" ht="12.75">
      <c r="B868" s="2"/>
      <c r="C868" s="1"/>
      <c r="D868" s="1"/>
    </row>
    <row r="869" spans="2:4" ht="12.75">
      <c r="B869" s="2"/>
      <c r="C869" s="1"/>
      <c r="D869" s="1"/>
    </row>
    <row r="870" spans="2:4" ht="12.75">
      <c r="B870" s="2"/>
      <c r="C870" s="1"/>
      <c r="D870" s="1"/>
    </row>
    <row r="871" spans="2:4" ht="12.75">
      <c r="B871" s="2"/>
      <c r="C871" s="1"/>
      <c r="D871" s="1"/>
    </row>
    <row r="872" spans="2:4" ht="12.75">
      <c r="B872" s="2"/>
      <c r="C872" s="1"/>
      <c r="D872" s="1"/>
    </row>
    <row r="873" spans="2:4" ht="12.75">
      <c r="B873" s="2"/>
      <c r="C873" s="1"/>
      <c r="D873" s="1"/>
    </row>
    <row r="874" spans="2:4" ht="12.75">
      <c r="B874" s="2"/>
      <c r="C874" s="1"/>
      <c r="D874" s="1"/>
    </row>
    <row r="875" spans="2:4" ht="12.75">
      <c r="B875" s="2"/>
      <c r="C875" s="1"/>
      <c r="D875" s="1"/>
    </row>
    <row r="876" spans="2:4" ht="12.75">
      <c r="B876" s="2"/>
      <c r="C876" s="1"/>
      <c r="D876" s="1"/>
    </row>
    <row r="877" spans="2:4" ht="12.75">
      <c r="B877" s="2"/>
      <c r="C877" s="1"/>
      <c r="D877" s="1"/>
    </row>
    <row r="878" spans="2:4" ht="12.75">
      <c r="B878" s="2"/>
      <c r="C878" s="1"/>
      <c r="D878" s="1"/>
    </row>
    <row r="879" spans="2:4" ht="12.75">
      <c r="B879" s="2"/>
      <c r="C879" s="1"/>
      <c r="D879" s="1"/>
    </row>
    <row r="880" spans="2:4" ht="12.75">
      <c r="B880" s="2"/>
      <c r="C880" s="1"/>
      <c r="D880" s="1"/>
    </row>
    <row r="881" spans="2:4" ht="12.75">
      <c r="B881" s="2"/>
      <c r="C881" s="1"/>
      <c r="D881" s="1"/>
    </row>
    <row r="882" spans="2:4" ht="12.75">
      <c r="B882" s="2"/>
      <c r="C882" s="1"/>
      <c r="D882" s="1"/>
    </row>
    <row r="883" spans="2:4" ht="12.75">
      <c r="B883" s="2"/>
      <c r="C883" s="1"/>
      <c r="D883" s="1"/>
    </row>
    <row r="884" spans="2:4" ht="12.75">
      <c r="B884" s="2"/>
      <c r="C884" s="1"/>
      <c r="D884" s="1"/>
    </row>
    <row r="885" spans="2:4" ht="12.75">
      <c r="B885" s="2"/>
      <c r="C885" s="1"/>
      <c r="D885" s="1"/>
    </row>
    <row r="886" spans="2:4" ht="12.75">
      <c r="B886" s="2"/>
      <c r="C886" s="1"/>
      <c r="D886" s="1"/>
    </row>
    <row r="887" spans="2:4" ht="12.75">
      <c r="B887" s="2"/>
      <c r="C887" s="1"/>
      <c r="D887" s="1"/>
    </row>
    <row r="888" spans="2:4" ht="12.75">
      <c r="B888" s="2"/>
      <c r="C888" s="1"/>
      <c r="D888" s="1"/>
    </row>
    <row r="889" spans="2:4" ht="12.75">
      <c r="B889" s="2"/>
      <c r="C889" s="1"/>
      <c r="D889" s="1"/>
    </row>
    <row r="890" spans="2:4" ht="12.75">
      <c r="B890" s="2"/>
      <c r="C890" s="1"/>
      <c r="D890" s="1"/>
    </row>
    <row r="891" spans="2:4" ht="12.75">
      <c r="B891" s="2"/>
      <c r="C891" s="1"/>
      <c r="D891" s="1"/>
    </row>
    <row r="892" spans="2:4" ht="12.75">
      <c r="B892" s="2"/>
      <c r="C892" s="1"/>
      <c r="D892" s="1"/>
    </row>
    <row r="893" spans="2:4" ht="12.75">
      <c r="B893" s="2"/>
      <c r="C893" s="1"/>
      <c r="D893" s="1"/>
    </row>
    <row r="894" spans="2:4" ht="12.75">
      <c r="B894" s="2"/>
      <c r="C894" s="1"/>
      <c r="D894" s="1"/>
    </row>
    <row r="895" spans="2:4" ht="12.75">
      <c r="B895" s="2"/>
      <c r="C895" s="1"/>
      <c r="D895" s="1"/>
    </row>
    <row r="896" spans="2:4" ht="12.75">
      <c r="B896" s="2"/>
      <c r="C896" s="1"/>
      <c r="D896" s="1"/>
    </row>
    <row r="897" spans="2:4" ht="12.75">
      <c r="B897" s="2"/>
      <c r="C897" s="1"/>
      <c r="D897" s="1"/>
    </row>
    <row r="898" spans="2:4" ht="12.75">
      <c r="B898" s="2"/>
      <c r="C898" s="1"/>
      <c r="D898" s="1"/>
    </row>
    <row r="899" spans="2:4" ht="12.75">
      <c r="B899" s="2"/>
      <c r="C899" s="1"/>
      <c r="D899" s="1"/>
    </row>
    <row r="900" spans="2:4" ht="12.75">
      <c r="B900" s="2"/>
      <c r="C900" s="1"/>
      <c r="D900" s="1"/>
    </row>
    <row r="901" spans="2:4" ht="12.75">
      <c r="B901" s="2"/>
      <c r="C901" s="1"/>
      <c r="D901" s="1"/>
    </row>
    <row r="902" spans="2:4" ht="12.75">
      <c r="B902" s="2"/>
      <c r="C902" s="1"/>
      <c r="D902" s="1"/>
    </row>
    <row r="903" spans="2:4" ht="12.75">
      <c r="B903" s="2"/>
      <c r="C903" s="1"/>
      <c r="D903" s="1"/>
    </row>
    <row r="904" spans="2:4" ht="12.75">
      <c r="B904" s="2"/>
      <c r="C904" s="1"/>
      <c r="D904" s="1"/>
    </row>
    <row r="905" spans="2:4" ht="12.75">
      <c r="B905" s="2"/>
      <c r="C905" s="1"/>
      <c r="D905" s="1"/>
    </row>
    <row r="906" spans="2:4" ht="12.75">
      <c r="B906" s="2"/>
      <c r="C906" s="1"/>
      <c r="D906" s="1"/>
    </row>
    <row r="907" spans="2:4" ht="12.75">
      <c r="B907" s="2"/>
      <c r="C907" s="1"/>
      <c r="D907" s="1"/>
    </row>
    <row r="908" spans="2:4" ht="12.75">
      <c r="B908" s="2"/>
      <c r="C908" s="1"/>
      <c r="D908" s="1"/>
    </row>
    <row r="909" spans="2:4" ht="12.75">
      <c r="B909" s="2"/>
      <c r="C909" s="1"/>
      <c r="D909" s="1"/>
    </row>
    <row r="910" spans="2:4" ht="12.75">
      <c r="B910" s="2"/>
      <c r="C910" s="1"/>
      <c r="D910" s="1"/>
    </row>
    <row r="911" spans="2:4" ht="12.75">
      <c r="B911" s="2"/>
      <c r="C911" s="1"/>
      <c r="D911" s="1"/>
    </row>
    <row r="912" spans="2:4" ht="12.75">
      <c r="B912" s="2"/>
      <c r="C912" s="1"/>
      <c r="D912" s="1"/>
    </row>
    <row r="913" spans="2:4" ht="12.75">
      <c r="B913" s="2"/>
      <c r="C913" s="1"/>
      <c r="D913" s="1"/>
    </row>
    <row r="914" spans="2:4" ht="12.75">
      <c r="B914" s="2"/>
      <c r="C914" s="1"/>
      <c r="D914" s="1"/>
    </row>
    <row r="915" spans="2:4" ht="12.75">
      <c r="B915" s="2"/>
      <c r="C915" s="1"/>
      <c r="D915" s="1"/>
    </row>
    <row r="916" spans="2:4" ht="12.75">
      <c r="B916" s="2"/>
      <c r="C916" s="1"/>
      <c r="D916" s="1"/>
    </row>
    <row r="917" spans="2:4" ht="12.75">
      <c r="B917" s="2"/>
      <c r="C917" s="1"/>
      <c r="D917" s="1"/>
    </row>
    <row r="918" spans="2:4" ht="12.75">
      <c r="B918" s="2"/>
      <c r="C918" s="1"/>
      <c r="D918" s="1"/>
    </row>
    <row r="919" spans="2:4" ht="12.75">
      <c r="B919" s="2"/>
      <c r="C919" s="1"/>
      <c r="D919" s="1"/>
    </row>
    <row r="920" spans="2:4" ht="12.75">
      <c r="B920" s="2"/>
      <c r="C920" s="1"/>
      <c r="D920" s="1"/>
    </row>
    <row r="921" spans="2:4" ht="12.75">
      <c r="B921" s="2"/>
      <c r="C921" s="1"/>
      <c r="D921" s="1"/>
    </row>
    <row r="922" spans="2:4" ht="12.75">
      <c r="B922" s="2"/>
      <c r="C922" s="1"/>
      <c r="D922" s="1"/>
    </row>
    <row r="923" spans="2:4" ht="12.75">
      <c r="B923" s="2"/>
      <c r="C923" s="1"/>
      <c r="D923" s="1"/>
    </row>
    <row r="924" spans="2:4" ht="12.75">
      <c r="B924" s="2"/>
      <c r="C924" s="1"/>
      <c r="D924" s="1"/>
    </row>
    <row r="925" spans="2:4" ht="12.75">
      <c r="B925" s="2"/>
      <c r="C925" s="1"/>
      <c r="D925" s="1"/>
    </row>
    <row r="926" spans="2:4" ht="12.75">
      <c r="B926" s="2"/>
      <c r="C926" s="1"/>
      <c r="D926" s="1"/>
    </row>
    <row r="927" spans="2:4" ht="12.75">
      <c r="B927" s="2"/>
      <c r="C927" s="1"/>
      <c r="D927" s="1"/>
    </row>
    <row r="928" spans="2:4" ht="12.75">
      <c r="B928" s="2"/>
      <c r="C928" s="1"/>
      <c r="D928" s="1"/>
    </row>
    <row r="929" spans="2:4" ht="12.75">
      <c r="B929" s="2"/>
      <c r="C929" s="1"/>
      <c r="D929" s="1"/>
    </row>
    <row r="930" spans="2:4" ht="12.75">
      <c r="B930" s="2"/>
      <c r="C930" s="1"/>
      <c r="D930" s="1"/>
    </row>
    <row r="931" spans="2:4" ht="12.75">
      <c r="B931" s="2"/>
      <c r="C931" s="1"/>
      <c r="D931" s="1"/>
    </row>
    <row r="932" spans="2:4" ht="12.75">
      <c r="B932" s="2"/>
      <c r="C932" s="1"/>
      <c r="D932" s="1"/>
    </row>
    <row r="933" spans="2:4" ht="12.75">
      <c r="B933" s="2"/>
      <c r="C933" s="1"/>
      <c r="D933" s="1"/>
    </row>
    <row r="934" spans="2:4" ht="12.75">
      <c r="B934" s="2"/>
      <c r="C934" s="1"/>
      <c r="D934" s="1"/>
    </row>
    <row r="935" spans="2:4" ht="12.75">
      <c r="B935" s="2"/>
      <c r="C935" s="1"/>
      <c r="D935" s="1"/>
    </row>
    <row r="936" spans="2:4" ht="12.75">
      <c r="B936" s="2"/>
      <c r="C936" s="1"/>
      <c r="D936" s="1"/>
    </row>
    <row r="937" spans="2:4" ht="12.75">
      <c r="B937" s="2"/>
      <c r="C937" s="1"/>
      <c r="D937" s="1"/>
    </row>
    <row r="938" spans="2:4" ht="12.75">
      <c r="B938" s="2"/>
      <c r="C938" s="1"/>
      <c r="D938" s="1"/>
    </row>
    <row r="939" spans="2:4" ht="12.75">
      <c r="B939" s="2"/>
      <c r="C939" s="1"/>
      <c r="D939" s="1"/>
    </row>
    <row r="940" spans="2:4" ht="12.75">
      <c r="B940" s="2"/>
      <c r="C940" s="1"/>
      <c r="D940" s="1"/>
    </row>
    <row r="941" spans="2:4" ht="12.75">
      <c r="B941" s="2"/>
      <c r="C941" s="1"/>
      <c r="D941" s="1"/>
    </row>
    <row r="942" spans="2:4" ht="12.75">
      <c r="B942" s="2"/>
      <c r="C942" s="1"/>
      <c r="D942" s="1"/>
    </row>
    <row r="943" spans="2:4" ht="12.75">
      <c r="B943" s="2"/>
      <c r="C943" s="1"/>
      <c r="D943" s="1"/>
    </row>
    <row r="944" spans="2:4" ht="12.75">
      <c r="B944" s="2"/>
      <c r="C944" s="1"/>
      <c r="D944" s="1"/>
    </row>
    <row r="945" spans="2:4" ht="12.75">
      <c r="B945" s="2"/>
      <c r="C945" s="1"/>
      <c r="D945" s="1"/>
    </row>
    <row r="946" spans="2:4" ht="12.75">
      <c r="B946" s="2"/>
      <c r="C946" s="1"/>
      <c r="D946" s="1"/>
    </row>
    <row r="947" spans="2:4" ht="12.75">
      <c r="B947" s="2"/>
      <c r="C947" s="1"/>
      <c r="D947" s="1"/>
    </row>
    <row r="948" spans="2:4" ht="12.75">
      <c r="B948" s="2"/>
      <c r="C948" s="1"/>
      <c r="D948" s="1"/>
    </row>
    <row r="949" spans="2:4" ht="12.75">
      <c r="B949" s="2"/>
      <c r="C949" s="1"/>
      <c r="D949" s="1"/>
    </row>
    <row r="950" spans="2:4" ht="12.75">
      <c r="B950" s="2"/>
      <c r="C950" s="1"/>
      <c r="D950" s="1"/>
    </row>
    <row r="951" spans="2:4" ht="12.75">
      <c r="B951" s="2"/>
      <c r="C951" s="1"/>
      <c r="D951" s="1"/>
    </row>
    <row r="952" spans="2:4" ht="12.75">
      <c r="B952" s="2"/>
      <c r="C952" s="1"/>
      <c r="D952" s="1"/>
    </row>
    <row r="953" spans="2:4" ht="12.75">
      <c r="B953" s="2"/>
      <c r="C953" s="1"/>
      <c r="D953" s="1"/>
    </row>
    <row r="954" spans="2:4" ht="12.75">
      <c r="B954" s="2"/>
      <c r="C954" s="1"/>
      <c r="D954" s="1"/>
    </row>
    <row r="955" spans="2:4" ht="12.75">
      <c r="B955" s="2"/>
      <c r="C955" s="1"/>
      <c r="D955" s="1"/>
    </row>
    <row r="956" spans="2:4" ht="12.75">
      <c r="B956" s="2"/>
      <c r="C956" s="1"/>
      <c r="D956" s="1"/>
    </row>
    <row r="957" spans="2:4" ht="12.75">
      <c r="B957" s="2"/>
      <c r="C957" s="1"/>
      <c r="D957" s="1"/>
    </row>
    <row r="958" spans="2:4" ht="12.75">
      <c r="B958" s="2"/>
      <c r="C958" s="1"/>
      <c r="D958" s="1"/>
    </row>
    <row r="959" spans="2:4" ht="12.75">
      <c r="B959" s="2"/>
      <c r="C959" s="1"/>
      <c r="D959" s="1"/>
    </row>
    <row r="960" spans="2:4" ht="12.75">
      <c r="B960" s="2"/>
      <c r="C960" s="1"/>
      <c r="D960" s="1"/>
    </row>
    <row r="961" spans="2:4" ht="12.75">
      <c r="B961" s="2"/>
      <c r="C961" s="1"/>
      <c r="D961" s="1"/>
    </row>
    <row r="962" spans="2:4" ht="12.75">
      <c r="B962" s="2"/>
      <c r="C962" s="1"/>
      <c r="D962" s="1"/>
    </row>
    <row r="963" spans="2:4" ht="12.75">
      <c r="B963" s="2"/>
      <c r="C963" s="1"/>
      <c r="D963" s="1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59"/>
  <sheetViews>
    <sheetView topLeftCell="A13" workbookViewId="0">
      <selection activeCell="BL36" sqref="BL36"/>
    </sheetView>
  </sheetViews>
  <sheetFormatPr defaultColWidth="0.85546875" defaultRowHeight="12.75"/>
  <cols>
    <col min="1" max="70" width="0.85546875" style="43"/>
    <col min="71" max="71" width="7.28515625" style="43" customWidth="1"/>
    <col min="72" max="16384" width="0.85546875" style="43"/>
  </cols>
  <sheetData>
    <row r="1" spans="1:103" s="42" customFormat="1" ht="11.25">
      <c r="BM1" s="204" t="s">
        <v>38</v>
      </c>
      <c r="BN1" s="204"/>
      <c r="BO1" s="204"/>
      <c r="BP1" s="204"/>
      <c r="BQ1" s="204"/>
      <c r="BR1" s="204"/>
      <c r="BS1" s="204"/>
      <c r="BT1" s="204"/>
      <c r="BU1" s="204"/>
      <c r="BV1" s="204"/>
      <c r="BW1" s="204"/>
      <c r="BX1" s="204"/>
      <c r="BY1" s="204"/>
      <c r="BZ1" s="204"/>
      <c r="CA1" s="204"/>
      <c r="CB1" s="204"/>
      <c r="CC1" s="204"/>
      <c r="CD1" s="204"/>
      <c r="CE1" s="204"/>
      <c r="CF1" s="204"/>
      <c r="CG1" s="204"/>
      <c r="CH1" s="204"/>
      <c r="CI1" s="204"/>
      <c r="CJ1" s="204"/>
      <c r="CK1" s="204"/>
      <c r="CL1" s="204"/>
      <c r="CM1" s="204"/>
      <c r="CN1" s="204"/>
      <c r="CO1" s="204"/>
      <c r="CP1" s="204"/>
      <c r="CQ1" s="204"/>
      <c r="CR1" s="204"/>
      <c r="CS1" s="204"/>
      <c r="CT1" s="204"/>
      <c r="CU1" s="204"/>
      <c r="CV1" s="204"/>
      <c r="CW1" s="204"/>
      <c r="CX1" s="204"/>
      <c r="CY1" s="204"/>
    </row>
    <row r="2" spans="1:103" ht="12" customHeight="1"/>
    <row r="3" spans="1:103" s="44" customFormat="1" ht="15">
      <c r="A3" s="205" t="s">
        <v>39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/>
      <c r="BE3" s="205"/>
      <c r="BF3" s="205"/>
      <c r="BG3" s="205"/>
      <c r="BH3" s="205"/>
      <c r="BI3" s="205"/>
      <c r="BJ3" s="205"/>
      <c r="BK3" s="205"/>
      <c r="BL3" s="205"/>
      <c r="BM3" s="205"/>
      <c r="BN3" s="205"/>
      <c r="BO3" s="205"/>
      <c r="BP3" s="205"/>
      <c r="BQ3" s="205"/>
      <c r="BR3" s="205"/>
      <c r="BS3" s="205"/>
      <c r="BT3" s="205"/>
      <c r="BU3" s="205"/>
      <c r="BV3" s="205"/>
      <c r="BW3" s="205"/>
      <c r="BX3" s="205"/>
      <c r="BY3" s="205"/>
      <c r="BZ3" s="205"/>
      <c r="CA3" s="205"/>
      <c r="CB3" s="205"/>
      <c r="CC3" s="205"/>
      <c r="CD3" s="205"/>
      <c r="CE3" s="205"/>
    </row>
    <row r="4" spans="1:103" s="46" customFormat="1" ht="15" thickBot="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X4" s="206" t="s">
        <v>40</v>
      </c>
      <c r="Y4" s="206"/>
      <c r="Z4" s="206"/>
      <c r="AA4" s="206"/>
      <c r="AB4" s="206"/>
      <c r="AC4" s="206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/>
      <c r="AT4" s="207"/>
      <c r="AU4" s="207"/>
      <c r="AV4" s="207"/>
      <c r="AW4" s="206">
        <v>20</v>
      </c>
      <c r="AX4" s="206"/>
      <c r="AY4" s="206"/>
      <c r="AZ4" s="206"/>
      <c r="BA4" s="208"/>
      <c r="BB4" s="208"/>
      <c r="BC4" s="208"/>
      <c r="BD4" s="208"/>
      <c r="BE4" s="209" t="s">
        <v>41</v>
      </c>
      <c r="BF4" s="209"/>
      <c r="BG4" s="209"/>
      <c r="BH4" s="209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124" t="s">
        <v>42</v>
      </c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3"/>
    </row>
    <row r="5" spans="1:103" s="46" customFormat="1" ht="12">
      <c r="CD5" s="47" t="s">
        <v>43</v>
      </c>
      <c r="CF5" s="200" t="s">
        <v>44</v>
      </c>
      <c r="CG5" s="201"/>
      <c r="CH5" s="201"/>
      <c r="CI5" s="201"/>
      <c r="CJ5" s="201"/>
      <c r="CK5" s="201"/>
      <c r="CL5" s="201"/>
      <c r="CM5" s="201"/>
      <c r="CN5" s="201"/>
      <c r="CO5" s="201"/>
      <c r="CP5" s="201"/>
      <c r="CQ5" s="201"/>
      <c r="CR5" s="201"/>
      <c r="CS5" s="201"/>
      <c r="CT5" s="201"/>
      <c r="CU5" s="201"/>
      <c r="CV5" s="201"/>
      <c r="CW5" s="201"/>
      <c r="CX5" s="201"/>
      <c r="CY5" s="202"/>
    </row>
    <row r="6" spans="1:103" s="46" customFormat="1" ht="12">
      <c r="CD6" s="47" t="s">
        <v>45</v>
      </c>
      <c r="CF6" s="203"/>
      <c r="CG6" s="105"/>
      <c r="CH6" s="105"/>
      <c r="CI6" s="105"/>
      <c r="CJ6" s="105"/>
      <c r="CK6" s="106"/>
      <c r="CL6" s="105"/>
      <c r="CM6" s="105"/>
      <c r="CN6" s="105"/>
      <c r="CO6" s="105"/>
      <c r="CP6" s="105"/>
      <c r="CQ6" s="105"/>
      <c r="CR6" s="105"/>
      <c r="CS6" s="106"/>
      <c r="CT6" s="104"/>
      <c r="CU6" s="105"/>
      <c r="CV6" s="105"/>
      <c r="CW6" s="105"/>
      <c r="CX6" s="105"/>
      <c r="CY6" s="109"/>
    </row>
    <row r="7" spans="1:103" s="46" customFormat="1" ht="12">
      <c r="A7" s="198" t="s">
        <v>46</v>
      </c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7"/>
      <c r="AT7" s="197"/>
      <c r="AU7" s="197"/>
      <c r="AV7" s="197"/>
      <c r="AW7" s="197"/>
      <c r="AX7" s="197"/>
      <c r="AY7" s="197"/>
      <c r="AZ7" s="197"/>
      <c r="BA7" s="197"/>
      <c r="BB7" s="197"/>
      <c r="BC7" s="197"/>
      <c r="BD7" s="197"/>
      <c r="BE7" s="197"/>
      <c r="BF7" s="197"/>
      <c r="BG7" s="197"/>
      <c r="BH7" s="197"/>
      <c r="BI7" s="197"/>
      <c r="BJ7" s="197"/>
      <c r="BK7" s="197"/>
      <c r="BL7" s="197"/>
      <c r="BM7" s="197"/>
      <c r="BN7" s="197"/>
      <c r="BO7" s="197"/>
      <c r="BP7" s="197"/>
      <c r="BQ7" s="197"/>
      <c r="BR7" s="197"/>
      <c r="BS7" s="48"/>
      <c r="BT7" s="48"/>
      <c r="BU7" s="48"/>
      <c r="BV7" s="48"/>
      <c r="BW7" s="48"/>
      <c r="BX7" s="48"/>
      <c r="BY7" s="48"/>
      <c r="BZ7" s="48"/>
      <c r="CA7" s="48"/>
      <c r="CD7" s="47" t="s">
        <v>47</v>
      </c>
      <c r="CF7" s="203"/>
      <c r="CG7" s="105"/>
      <c r="CH7" s="105"/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9"/>
    </row>
    <row r="8" spans="1:103" s="46" customFormat="1" ht="12">
      <c r="A8" s="48" t="s">
        <v>48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D8" s="47" t="s">
        <v>49</v>
      </c>
      <c r="CF8" s="203"/>
      <c r="CG8" s="105"/>
      <c r="CH8" s="105"/>
      <c r="CI8" s="105"/>
      <c r="CJ8" s="105"/>
      <c r="CK8" s="105"/>
      <c r="CL8" s="105"/>
      <c r="CM8" s="105"/>
      <c r="CN8" s="105"/>
      <c r="CO8" s="105"/>
      <c r="CP8" s="105"/>
      <c r="CQ8" s="105"/>
      <c r="CR8" s="105"/>
      <c r="CS8" s="105"/>
      <c r="CT8" s="105"/>
      <c r="CU8" s="105"/>
      <c r="CV8" s="105"/>
      <c r="CW8" s="105"/>
      <c r="CX8" s="105"/>
      <c r="CY8" s="109"/>
    </row>
    <row r="9" spans="1:103" s="46" customFormat="1" ht="12">
      <c r="A9" s="48" t="s">
        <v>50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9"/>
      <c r="BT9" s="49"/>
      <c r="BU9" s="49"/>
      <c r="BV9" s="49"/>
      <c r="BW9" s="49"/>
      <c r="BX9" s="49"/>
      <c r="BY9" s="49"/>
      <c r="BZ9" s="49"/>
      <c r="CA9" s="49"/>
      <c r="CB9" s="50"/>
      <c r="CC9" s="50"/>
      <c r="CD9" s="47" t="s">
        <v>51</v>
      </c>
      <c r="CF9" s="194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  <c r="CT9" s="147"/>
      <c r="CU9" s="147"/>
      <c r="CV9" s="147"/>
      <c r="CW9" s="147"/>
      <c r="CX9" s="147"/>
      <c r="CY9" s="195"/>
    </row>
    <row r="10" spans="1:103" s="46" customFormat="1" ht="12">
      <c r="A10" s="48" t="s">
        <v>52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97"/>
      <c r="AN10" s="197"/>
      <c r="AO10" s="197"/>
      <c r="AP10" s="197"/>
      <c r="AQ10" s="197"/>
      <c r="AR10" s="197"/>
      <c r="AS10" s="197"/>
      <c r="AT10" s="197"/>
      <c r="AU10" s="197"/>
      <c r="AV10" s="197"/>
      <c r="AW10" s="197"/>
      <c r="AX10" s="197"/>
      <c r="AY10" s="197"/>
      <c r="AZ10" s="197"/>
      <c r="BA10" s="197"/>
      <c r="BB10" s="197"/>
      <c r="BC10" s="197"/>
      <c r="BD10" s="197"/>
      <c r="BE10" s="197"/>
      <c r="BF10" s="197"/>
      <c r="BG10" s="197"/>
      <c r="BH10" s="197"/>
      <c r="BI10" s="197"/>
      <c r="BJ10" s="197"/>
      <c r="BK10" s="197"/>
      <c r="BL10" s="197"/>
      <c r="BM10" s="197"/>
      <c r="BN10" s="197"/>
      <c r="BO10" s="197"/>
      <c r="BP10" s="197"/>
      <c r="BQ10" s="197"/>
      <c r="BR10" s="197"/>
      <c r="BS10" s="197"/>
      <c r="BT10" s="197"/>
      <c r="BU10" s="51"/>
      <c r="BV10" s="49"/>
      <c r="BW10" s="49"/>
      <c r="BX10" s="49"/>
      <c r="BY10" s="49"/>
      <c r="BZ10" s="49"/>
      <c r="CA10" s="49"/>
      <c r="CB10" s="50"/>
      <c r="CC10" s="50"/>
      <c r="CD10" s="47" t="s">
        <v>53</v>
      </c>
      <c r="CF10" s="196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39"/>
    </row>
    <row r="11" spans="1:103" s="46" customFormat="1" ht="12">
      <c r="A11" s="198" t="s">
        <v>54</v>
      </c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197"/>
      <c r="BM11" s="197"/>
      <c r="BN11" s="197"/>
      <c r="BO11" s="197"/>
      <c r="BP11" s="197"/>
      <c r="BQ11" s="197"/>
      <c r="BR11" s="197"/>
      <c r="BS11" s="197"/>
      <c r="BT11" s="197"/>
      <c r="BU11" s="197"/>
      <c r="BV11" s="197"/>
      <c r="BW11" s="197"/>
      <c r="BX11" s="197"/>
      <c r="BY11" s="197"/>
      <c r="BZ11" s="197"/>
      <c r="CA11" s="197"/>
      <c r="CB11" s="197"/>
      <c r="CC11" s="197"/>
      <c r="CD11" s="50"/>
      <c r="CF11" s="194"/>
      <c r="CG11" s="147"/>
      <c r="CH11" s="147"/>
      <c r="CI11" s="147"/>
      <c r="CJ11" s="147"/>
      <c r="CK11" s="147"/>
      <c r="CL11" s="147"/>
      <c r="CM11" s="147"/>
      <c r="CN11" s="147"/>
      <c r="CO11" s="148"/>
      <c r="CP11" s="199"/>
      <c r="CQ11" s="147"/>
      <c r="CR11" s="147"/>
      <c r="CS11" s="147"/>
      <c r="CT11" s="147"/>
      <c r="CU11" s="147"/>
      <c r="CV11" s="147"/>
      <c r="CW11" s="147"/>
      <c r="CX11" s="147"/>
      <c r="CY11" s="195"/>
    </row>
    <row r="12" spans="1:103" s="46" customFormat="1" ht="12">
      <c r="A12" s="197"/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7"/>
      <c r="AL12" s="197"/>
      <c r="AM12" s="197"/>
      <c r="AN12" s="197"/>
      <c r="AO12" s="197"/>
      <c r="AP12" s="197"/>
      <c r="AQ12" s="197"/>
      <c r="AR12" s="197"/>
      <c r="AS12" s="197"/>
      <c r="AT12" s="197"/>
      <c r="AU12" s="197"/>
      <c r="AV12" s="197"/>
      <c r="AW12" s="197"/>
      <c r="AX12" s="197"/>
      <c r="AY12" s="197"/>
      <c r="AZ12" s="197"/>
      <c r="BA12" s="197"/>
      <c r="BB12" s="197"/>
      <c r="BC12" s="197"/>
      <c r="BD12" s="197"/>
      <c r="BE12" s="197"/>
      <c r="BF12" s="197"/>
      <c r="BG12" s="197"/>
      <c r="BH12" s="197"/>
      <c r="BI12" s="197"/>
      <c r="BJ12" s="197"/>
      <c r="BK12" s="197"/>
      <c r="BL12" s="197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D12" s="47" t="s">
        <v>55</v>
      </c>
      <c r="CF12" s="196"/>
      <c r="CG12" s="102"/>
      <c r="CH12" s="102"/>
      <c r="CI12" s="102"/>
      <c r="CJ12" s="102"/>
      <c r="CK12" s="102"/>
      <c r="CL12" s="102"/>
      <c r="CM12" s="102"/>
      <c r="CN12" s="102"/>
      <c r="CO12" s="127"/>
      <c r="CP12" s="126"/>
      <c r="CQ12" s="102"/>
      <c r="CR12" s="102"/>
      <c r="CS12" s="102"/>
      <c r="CT12" s="102"/>
      <c r="CU12" s="102"/>
      <c r="CV12" s="102"/>
      <c r="CW12" s="102"/>
      <c r="CX12" s="102"/>
      <c r="CY12" s="139"/>
    </row>
    <row r="13" spans="1:103" s="53" customFormat="1" thickBot="1">
      <c r="A13" s="52" t="s">
        <v>56</v>
      </c>
      <c r="CD13" s="54" t="s">
        <v>57</v>
      </c>
      <c r="CF13" s="193" t="s">
        <v>58</v>
      </c>
      <c r="CG13" s="174"/>
      <c r="CH13" s="174"/>
      <c r="CI13" s="174"/>
      <c r="CJ13" s="174"/>
      <c r="CK13" s="174"/>
      <c r="CL13" s="174"/>
      <c r="CM13" s="174"/>
      <c r="CN13" s="174"/>
      <c r="CO13" s="174"/>
      <c r="CP13" s="174"/>
      <c r="CQ13" s="174"/>
      <c r="CR13" s="174"/>
      <c r="CS13" s="174"/>
      <c r="CT13" s="174"/>
      <c r="CU13" s="174"/>
      <c r="CV13" s="174"/>
      <c r="CW13" s="174"/>
      <c r="CX13" s="174"/>
      <c r="CY13" s="175"/>
    </row>
    <row r="14" spans="1:103" ht="29.25" customHeight="1"/>
    <row r="15" spans="1:103" s="46" customFormat="1" ht="12">
      <c r="A15" s="154" t="s">
        <v>59</v>
      </c>
      <c r="B15" s="155"/>
      <c r="C15" s="155"/>
      <c r="D15" s="155"/>
      <c r="E15" s="155"/>
      <c r="F15" s="155"/>
      <c r="G15" s="155"/>
      <c r="H15" s="155"/>
      <c r="I15" s="155"/>
      <c r="J15" s="156"/>
      <c r="K15" s="163" t="s">
        <v>60</v>
      </c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4"/>
      <c r="AU15" s="164"/>
      <c r="AV15" s="164"/>
      <c r="AW15" s="164"/>
      <c r="AX15" s="164"/>
      <c r="AY15" s="164"/>
      <c r="AZ15" s="164"/>
      <c r="BA15" s="164"/>
      <c r="BB15" s="164"/>
      <c r="BC15" s="164"/>
      <c r="BD15" s="165"/>
      <c r="BE15" s="163" t="s">
        <v>61</v>
      </c>
      <c r="BF15" s="164"/>
      <c r="BG15" s="164"/>
      <c r="BH15" s="164"/>
      <c r="BI15" s="164"/>
      <c r="BJ15" s="164"/>
      <c r="BK15" s="165"/>
      <c r="BL15" s="89" t="s">
        <v>112</v>
      </c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1"/>
      <c r="CF15" s="89" t="s">
        <v>113</v>
      </c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1"/>
    </row>
    <row r="16" spans="1:103" s="46" customFormat="1" ht="12.95" customHeight="1">
      <c r="A16" s="157"/>
      <c r="B16" s="158"/>
      <c r="C16" s="158"/>
      <c r="D16" s="158"/>
      <c r="E16" s="158"/>
      <c r="F16" s="158"/>
      <c r="G16" s="158"/>
      <c r="H16" s="158"/>
      <c r="I16" s="158"/>
      <c r="J16" s="159"/>
      <c r="K16" s="166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8"/>
      <c r="BE16" s="166"/>
      <c r="BF16" s="167"/>
      <c r="BG16" s="167"/>
      <c r="BH16" s="167"/>
      <c r="BI16" s="167"/>
      <c r="BJ16" s="167"/>
      <c r="BK16" s="168"/>
      <c r="BL16" s="92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4"/>
      <c r="CF16" s="92"/>
      <c r="CG16" s="93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4"/>
    </row>
    <row r="17" spans="1:144" s="46" customFormat="1" thickBot="1">
      <c r="A17" s="160"/>
      <c r="B17" s="161"/>
      <c r="C17" s="161"/>
      <c r="D17" s="161"/>
      <c r="E17" s="161"/>
      <c r="F17" s="161"/>
      <c r="G17" s="161"/>
      <c r="H17" s="161"/>
      <c r="I17" s="161"/>
      <c r="J17" s="162"/>
      <c r="K17" s="169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1"/>
      <c r="BE17" s="169"/>
      <c r="BF17" s="170"/>
      <c r="BG17" s="170"/>
      <c r="BH17" s="170"/>
      <c r="BI17" s="170"/>
      <c r="BJ17" s="170"/>
      <c r="BK17" s="171"/>
      <c r="BL17" s="95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7"/>
      <c r="CF17" s="95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7"/>
    </row>
    <row r="18" spans="1:144" s="46" customFormat="1" ht="15" customHeight="1">
      <c r="A18" s="104"/>
      <c r="B18" s="105"/>
      <c r="C18" s="105"/>
      <c r="D18" s="105"/>
      <c r="E18" s="105"/>
      <c r="F18" s="105"/>
      <c r="G18" s="105"/>
      <c r="H18" s="105"/>
      <c r="I18" s="105"/>
      <c r="J18" s="106"/>
      <c r="K18" s="55"/>
      <c r="L18" s="108" t="s">
        <v>62</v>
      </c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4" t="s">
        <v>63</v>
      </c>
      <c r="BF18" s="105"/>
      <c r="BG18" s="105"/>
      <c r="BH18" s="105"/>
      <c r="BI18" s="105"/>
      <c r="BJ18" s="105"/>
      <c r="BK18" s="109"/>
      <c r="BL18" s="140">
        <v>857750</v>
      </c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2"/>
      <c r="CF18" s="143">
        <v>895789</v>
      </c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  <c r="CS18" s="141"/>
      <c r="CT18" s="141"/>
      <c r="CU18" s="141"/>
      <c r="CV18" s="141"/>
      <c r="CW18" s="141"/>
      <c r="CX18" s="141"/>
      <c r="CY18" s="144"/>
    </row>
    <row r="19" spans="1:144" s="46" customFormat="1" ht="12">
      <c r="A19" s="104"/>
      <c r="B19" s="105"/>
      <c r="C19" s="105"/>
      <c r="D19" s="105"/>
      <c r="E19" s="105"/>
      <c r="F19" s="105"/>
      <c r="G19" s="105"/>
      <c r="H19" s="105"/>
      <c r="I19" s="105"/>
      <c r="J19" s="106"/>
      <c r="K19" s="55"/>
      <c r="L19" s="108" t="s">
        <v>64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4" t="s">
        <v>65</v>
      </c>
      <c r="BF19" s="105"/>
      <c r="BG19" s="105"/>
      <c r="BH19" s="105"/>
      <c r="BI19" s="105"/>
      <c r="BJ19" s="105"/>
      <c r="BK19" s="109"/>
      <c r="BL19" s="190" t="s">
        <v>66</v>
      </c>
      <c r="BM19" s="186"/>
      <c r="BN19" s="111">
        <v>680352</v>
      </c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87" t="s">
        <v>67</v>
      </c>
      <c r="CE19" s="191"/>
      <c r="CF19" s="185" t="s">
        <v>66</v>
      </c>
      <c r="CG19" s="186"/>
      <c r="CH19" s="111">
        <v>725362</v>
      </c>
      <c r="CI19" s="111"/>
      <c r="CJ19" s="111"/>
      <c r="CK19" s="111"/>
      <c r="CL19" s="111"/>
      <c r="CM19" s="111"/>
      <c r="CN19" s="111"/>
      <c r="CO19" s="111"/>
      <c r="CP19" s="111"/>
      <c r="CQ19" s="111"/>
      <c r="CR19" s="111"/>
      <c r="CS19" s="111"/>
      <c r="CT19" s="111"/>
      <c r="CU19" s="111"/>
      <c r="CV19" s="111"/>
      <c r="CW19" s="111"/>
      <c r="CX19" s="187" t="s">
        <v>67</v>
      </c>
      <c r="CY19" s="188"/>
    </row>
    <row r="20" spans="1:144" s="46" customFormat="1" ht="12">
      <c r="A20" s="104"/>
      <c r="B20" s="105"/>
      <c r="C20" s="105"/>
      <c r="D20" s="105"/>
      <c r="E20" s="105"/>
      <c r="F20" s="105"/>
      <c r="G20" s="105"/>
      <c r="H20" s="105"/>
      <c r="I20" s="105"/>
      <c r="J20" s="106"/>
      <c r="K20" s="55"/>
      <c r="L20" s="108" t="s">
        <v>68</v>
      </c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4" t="s">
        <v>69</v>
      </c>
      <c r="BF20" s="105"/>
      <c r="BG20" s="105"/>
      <c r="BH20" s="105"/>
      <c r="BI20" s="105"/>
      <c r="BJ20" s="105"/>
      <c r="BK20" s="109"/>
      <c r="BL20" s="110">
        <f>BL18-BN19</f>
        <v>177398</v>
      </c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2"/>
      <c r="CF20" s="113">
        <f>CF18-CH19</f>
        <v>170427</v>
      </c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11"/>
      <c r="CS20" s="111"/>
      <c r="CT20" s="111"/>
      <c r="CU20" s="111"/>
      <c r="CV20" s="111"/>
      <c r="CW20" s="111"/>
      <c r="CX20" s="111"/>
      <c r="CY20" s="114"/>
    </row>
    <row r="21" spans="1:144" s="46" customFormat="1" ht="12">
      <c r="A21" s="104"/>
      <c r="B21" s="105"/>
      <c r="C21" s="105"/>
      <c r="D21" s="105"/>
      <c r="E21" s="105"/>
      <c r="F21" s="105"/>
      <c r="G21" s="105"/>
      <c r="H21" s="105"/>
      <c r="I21" s="105"/>
      <c r="J21" s="106"/>
      <c r="K21" s="55"/>
      <c r="L21" s="108" t="s">
        <v>70</v>
      </c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4" t="s">
        <v>71</v>
      </c>
      <c r="BF21" s="105"/>
      <c r="BG21" s="105"/>
      <c r="BH21" s="105"/>
      <c r="BI21" s="105"/>
      <c r="BJ21" s="105"/>
      <c r="BK21" s="109"/>
      <c r="BL21" s="190" t="s">
        <v>66</v>
      </c>
      <c r="BM21" s="186"/>
      <c r="BN21" s="111">
        <v>85536</v>
      </c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87" t="s">
        <v>67</v>
      </c>
      <c r="CE21" s="191"/>
      <c r="CF21" s="185" t="s">
        <v>66</v>
      </c>
      <c r="CG21" s="186"/>
      <c r="CH21" s="111">
        <v>90700</v>
      </c>
      <c r="CI21" s="111"/>
      <c r="CJ21" s="111"/>
      <c r="CK21" s="111"/>
      <c r="CL21" s="111"/>
      <c r="CM21" s="111"/>
      <c r="CN21" s="111"/>
      <c r="CO21" s="111"/>
      <c r="CP21" s="111"/>
      <c r="CQ21" s="111"/>
      <c r="CR21" s="111"/>
      <c r="CS21" s="111"/>
      <c r="CT21" s="111"/>
      <c r="CU21" s="111"/>
      <c r="CV21" s="111"/>
      <c r="CW21" s="111"/>
      <c r="CX21" s="187" t="s">
        <v>67</v>
      </c>
      <c r="CY21" s="188"/>
    </row>
    <row r="22" spans="1:144" s="46" customFormat="1" ht="12">
      <c r="A22" s="104"/>
      <c r="B22" s="105"/>
      <c r="C22" s="105"/>
      <c r="D22" s="105"/>
      <c r="E22" s="105"/>
      <c r="F22" s="105"/>
      <c r="G22" s="105"/>
      <c r="H22" s="105"/>
      <c r="I22" s="105"/>
      <c r="J22" s="106"/>
      <c r="K22" s="55"/>
      <c r="L22" s="108" t="s">
        <v>72</v>
      </c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4" t="s">
        <v>73</v>
      </c>
      <c r="BF22" s="105"/>
      <c r="BG22" s="105"/>
      <c r="BH22" s="105"/>
      <c r="BI22" s="105"/>
      <c r="BJ22" s="105"/>
      <c r="BK22" s="109"/>
      <c r="BL22" s="190" t="s">
        <v>66</v>
      </c>
      <c r="BM22" s="186"/>
      <c r="BN22" s="111">
        <v>45378</v>
      </c>
      <c r="BO22" s="111"/>
      <c r="BP22" s="111"/>
      <c r="BQ22" s="111"/>
      <c r="BR22" s="111"/>
      <c r="BS22" s="111">
        <v>45378</v>
      </c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87" t="s">
        <v>67</v>
      </c>
      <c r="CE22" s="191"/>
      <c r="CF22" s="185" t="s">
        <v>66</v>
      </c>
      <c r="CG22" s="186"/>
      <c r="CH22" s="111">
        <v>56220</v>
      </c>
      <c r="CI22" s="111"/>
      <c r="CJ22" s="111"/>
      <c r="CK22" s="111"/>
      <c r="CL22" s="111"/>
      <c r="CM22" s="111"/>
      <c r="CN22" s="111"/>
      <c r="CO22" s="111"/>
      <c r="CP22" s="111"/>
      <c r="CQ22" s="111"/>
      <c r="CR22" s="111"/>
      <c r="CS22" s="111"/>
      <c r="CT22" s="111"/>
      <c r="CU22" s="111"/>
      <c r="CV22" s="111"/>
      <c r="CW22" s="111"/>
      <c r="CX22" s="187" t="s">
        <v>67</v>
      </c>
      <c r="CY22" s="188"/>
    </row>
    <row r="23" spans="1:144" s="46" customFormat="1" ht="12">
      <c r="A23" s="104"/>
      <c r="B23" s="105"/>
      <c r="C23" s="105"/>
      <c r="D23" s="105"/>
      <c r="E23" s="105"/>
      <c r="F23" s="105"/>
      <c r="G23" s="105"/>
      <c r="H23" s="105"/>
      <c r="I23" s="105"/>
      <c r="J23" s="106"/>
      <c r="K23" s="55"/>
      <c r="L23" s="192" t="s">
        <v>74</v>
      </c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04" t="s">
        <v>75</v>
      </c>
      <c r="BF23" s="105"/>
      <c r="BG23" s="105"/>
      <c r="BH23" s="105"/>
      <c r="BI23" s="105"/>
      <c r="BJ23" s="105"/>
      <c r="BK23" s="109"/>
      <c r="BL23" s="110">
        <f>BL20-BN21-BN22</f>
        <v>46484</v>
      </c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2"/>
      <c r="CF23" s="113">
        <f>CF20-CH21-CH22</f>
        <v>23507</v>
      </c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4"/>
      <c r="EN23" s="67"/>
    </row>
    <row r="24" spans="1:144" s="46" customFormat="1" ht="12">
      <c r="A24" s="104"/>
      <c r="B24" s="105"/>
      <c r="C24" s="105"/>
      <c r="D24" s="105"/>
      <c r="E24" s="105"/>
      <c r="F24" s="105"/>
      <c r="G24" s="105"/>
      <c r="H24" s="105"/>
      <c r="I24" s="105"/>
      <c r="J24" s="106"/>
      <c r="K24" s="55"/>
      <c r="L24" s="108" t="s">
        <v>76</v>
      </c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4" t="s">
        <v>77</v>
      </c>
      <c r="BF24" s="105"/>
      <c r="BG24" s="105"/>
      <c r="BH24" s="105"/>
      <c r="BI24" s="105"/>
      <c r="BJ24" s="105"/>
      <c r="BK24" s="109"/>
      <c r="BL24" s="110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2"/>
      <c r="CF24" s="113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  <c r="CW24" s="111"/>
      <c r="CX24" s="111"/>
      <c r="CY24" s="114"/>
    </row>
    <row r="25" spans="1:144" s="46" customFormat="1" ht="12">
      <c r="A25" s="104"/>
      <c r="B25" s="105"/>
      <c r="C25" s="105"/>
      <c r="D25" s="105"/>
      <c r="E25" s="105"/>
      <c r="F25" s="105"/>
      <c r="G25" s="105"/>
      <c r="H25" s="105"/>
      <c r="I25" s="105"/>
      <c r="J25" s="106"/>
      <c r="K25" s="55"/>
      <c r="L25" s="108" t="s">
        <v>78</v>
      </c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4" t="s">
        <v>79</v>
      </c>
      <c r="BF25" s="105"/>
      <c r="BG25" s="105"/>
      <c r="BH25" s="105"/>
      <c r="BI25" s="105"/>
      <c r="BJ25" s="105"/>
      <c r="BK25" s="109"/>
      <c r="BL25" s="110">
        <v>54</v>
      </c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2"/>
      <c r="CF25" s="113">
        <v>48</v>
      </c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111"/>
      <c r="CS25" s="111"/>
      <c r="CT25" s="111"/>
      <c r="CU25" s="111"/>
      <c r="CV25" s="111"/>
      <c r="CW25" s="111"/>
      <c r="CX25" s="111"/>
      <c r="CY25" s="114"/>
    </row>
    <row r="26" spans="1:144" s="46" customFormat="1" ht="12">
      <c r="A26" s="104"/>
      <c r="B26" s="105"/>
      <c r="C26" s="105"/>
      <c r="D26" s="105"/>
      <c r="E26" s="105"/>
      <c r="F26" s="105"/>
      <c r="G26" s="105"/>
      <c r="H26" s="105"/>
      <c r="I26" s="105"/>
      <c r="J26" s="106"/>
      <c r="K26" s="55"/>
      <c r="L26" s="108" t="s">
        <v>80</v>
      </c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4" t="s">
        <v>81</v>
      </c>
      <c r="BF26" s="105"/>
      <c r="BG26" s="105"/>
      <c r="BH26" s="105"/>
      <c r="BI26" s="105"/>
      <c r="BJ26" s="105"/>
      <c r="BK26" s="109"/>
      <c r="BL26" s="190" t="s">
        <v>66</v>
      </c>
      <c r="BM26" s="186"/>
      <c r="BN26" s="111">
        <v>900</v>
      </c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  <c r="CC26" s="111"/>
      <c r="CD26" s="187" t="s">
        <v>67</v>
      </c>
      <c r="CE26" s="191"/>
      <c r="CF26" s="185" t="s">
        <v>66</v>
      </c>
      <c r="CG26" s="186"/>
      <c r="CH26" s="111">
        <v>1500</v>
      </c>
      <c r="CI26" s="111"/>
      <c r="CJ26" s="111"/>
      <c r="CK26" s="111"/>
      <c r="CL26" s="111"/>
      <c r="CM26" s="111"/>
      <c r="CN26" s="111"/>
      <c r="CO26" s="111"/>
      <c r="CP26" s="111"/>
      <c r="CQ26" s="111"/>
      <c r="CR26" s="111"/>
      <c r="CS26" s="111"/>
      <c r="CT26" s="111"/>
      <c r="CU26" s="111"/>
      <c r="CV26" s="111"/>
      <c r="CW26" s="111"/>
      <c r="CX26" s="187" t="s">
        <v>67</v>
      </c>
      <c r="CY26" s="188"/>
    </row>
    <row r="27" spans="1:144" s="46" customFormat="1" ht="12">
      <c r="A27" s="104"/>
      <c r="B27" s="105"/>
      <c r="C27" s="105"/>
      <c r="D27" s="105"/>
      <c r="E27" s="105"/>
      <c r="F27" s="105"/>
      <c r="G27" s="105"/>
      <c r="H27" s="105"/>
      <c r="I27" s="105"/>
      <c r="J27" s="106"/>
      <c r="K27" s="55"/>
      <c r="L27" s="108" t="s">
        <v>82</v>
      </c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4" t="s">
        <v>83</v>
      </c>
      <c r="BF27" s="105"/>
      <c r="BG27" s="105"/>
      <c r="BH27" s="105"/>
      <c r="BI27" s="105"/>
      <c r="BJ27" s="105"/>
      <c r="BK27" s="109"/>
      <c r="BL27" s="110">
        <v>1405</v>
      </c>
      <c r="BM27" s="111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2"/>
      <c r="CF27" s="113">
        <v>2520</v>
      </c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  <c r="CR27" s="111"/>
      <c r="CS27" s="111"/>
      <c r="CT27" s="111"/>
      <c r="CU27" s="111"/>
      <c r="CV27" s="111"/>
      <c r="CW27" s="111"/>
      <c r="CX27" s="111"/>
      <c r="CY27" s="114"/>
    </row>
    <row r="28" spans="1:144" s="46" customFormat="1" ht="12">
      <c r="A28" s="104"/>
      <c r="B28" s="105"/>
      <c r="C28" s="105"/>
      <c r="D28" s="105"/>
      <c r="E28" s="105"/>
      <c r="F28" s="105"/>
      <c r="G28" s="105"/>
      <c r="H28" s="105"/>
      <c r="I28" s="105"/>
      <c r="J28" s="106"/>
      <c r="K28" s="55"/>
      <c r="L28" s="108" t="s">
        <v>84</v>
      </c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4" t="s">
        <v>85</v>
      </c>
      <c r="BF28" s="105"/>
      <c r="BG28" s="105"/>
      <c r="BH28" s="105"/>
      <c r="BI28" s="105"/>
      <c r="BJ28" s="105"/>
      <c r="BK28" s="109"/>
      <c r="BL28" s="190" t="s">
        <v>66</v>
      </c>
      <c r="BM28" s="186"/>
      <c r="BN28" s="111">
        <v>6220</v>
      </c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  <c r="CD28" s="187" t="s">
        <v>67</v>
      </c>
      <c r="CE28" s="191"/>
      <c r="CF28" s="185" t="s">
        <v>66</v>
      </c>
      <c r="CG28" s="186"/>
      <c r="CH28" s="111">
        <v>3500</v>
      </c>
      <c r="CI28" s="111"/>
      <c r="CJ28" s="111"/>
      <c r="CK28" s="111"/>
      <c r="CL28" s="111"/>
      <c r="CM28" s="111"/>
      <c r="CN28" s="111"/>
      <c r="CO28" s="111"/>
      <c r="CP28" s="111"/>
      <c r="CQ28" s="111"/>
      <c r="CR28" s="111"/>
      <c r="CS28" s="111"/>
      <c r="CT28" s="111"/>
      <c r="CU28" s="111"/>
      <c r="CV28" s="111"/>
      <c r="CW28" s="111"/>
      <c r="CX28" s="187" t="s">
        <v>67</v>
      </c>
      <c r="CY28" s="188"/>
    </row>
    <row r="29" spans="1:144" s="46" customFormat="1" ht="12">
      <c r="A29" s="104"/>
      <c r="B29" s="105"/>
      <c r="C29" s="105"/>
      <c r="D29" s="105"/>
      <c r="E29" s="105"/>
      <c r="F29" s="105"/>
      <c r="G29" s="105"/>
      <c r="H29" s="105"/>
      <c r="I29" s="105"/>
      <c r="J29" s="106"/>
      <c r="K29" s="55"/>
      <c r="L29" s="192" t="s">
        <v>86</v>
      </c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2"/>
      <c r="BA29" s="192"/>
      <c r="BB29" s="192"/>
      <c r="BC29" s="192"/>
      <c r="BD29" s="192"/>
      <c r="BE29" s="104" t="s">
        <v>87</v>
      </c>
      <c r="BF29" s="105"/>
      <c r="BG29" s="105"/>
      <c r="BH29" s="105"/>
      <c r="BI29" s="105"/>
      <c r="BJ29" s="105"/>
      <c r="BK29" s="109"/>
      <c r="BL29" s="110">
        <f>BL23+BL27-BN28</f>
        <v>41669</v>
      </c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2"/>
      <c r="CF29" s="113">
        <f>CH22+CF24+CF25-CH26+CF27-CH28</f>
        <v>53788</v>
      </c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111"/>
      <c r="CS29" s="111"/>
      <c r="CT29" s="111"/>
      <c r="CU29" s="111"/>
      <c r="CV29" s="111"/>
      <c r="CW29" s="111"/>
      <c r="CX29" s="111"/>
      <c r="CY29" s="114"/>
    </row>
    <row r="30" spans="1:144" s="46" customFormat="1" ht="12">
      <c r="A30" s="104"/>
      <c r="B30" s="105"/>
      <c r="C30" s="105"/>
      <c r="D30" s="105"/>
      <c r="E30" s="105"/>
      <c r="F30" s="105"/>
      <c r="G30" s="105"/>
      <c r="H30" s="105"/>
      <c r="I30" s="105"/>
      <c r="J30" s="106"/>
      <c r="K30" s="55"/>
      <c r="L30" s="108" t="s">
        <v>88</v>
      </c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4" t="s">
        <v>89</v>
      </c>
      <c r="BF30" s="105"/>
      <c r="BG30" s="105"/>
      <c r="BH30" s="105"/>
      <c r="BI30" s="105"/>
      <c r="BJ30" s="105"/>
      <c r="BK30" s="109"/>
      <c r="BL30" s="190" t="s">
        <v>66</v>
      </c>
      <c r="BM30" s="186"/>
      <c r="BN30" s="111">
        <v>8724</v>
      </c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1"/>
      <c r="CB30" s="111"/>
      <c r="CC30" s="111"/>
      <c r="CD30" s="187" t="s">
        <v>67</v>
      </c>
      <c r="CE30" s="191"/>
      <c r="CF30" s="185" t="s">
        <v>66</v>
      </c>
      <c r="CG30" s="186"/>
      <c r="CH30" s="111">
        <v>4864</v>
      </c>
      <c r="CI30" s="111"/>
      <c r="CJ30" s="111"/>
      <c r="CK30" s="111"/>
      <c r="CL30" s="111"/>
      <c r="CM30" s="111"/>
      <c r="CN30" s="111"/>
      <c r="CO30" s="111"/>
      <c r="CP30" s="111"/>
      <c r="CQ30" s="111"/>
      <c r="CR30" s="111"/>
      <c r="CS30" s="111"/>
      <c r="CT30" s="111"/>
      <c r="CU30" s="111"/>
      <c r="CV30" s="111"/>
      <c r="CW30" s="111"/>
      <c r="CX30" s="187" t="s">
        <v>67</v>
      </c>
      <c r="CY30" s="188"/>
    </row>
    <row r="31" spans="1:144" s="46" customFormat="1" ht="12">
      <c r="A31" s="104"/>
      <c r="B31" s="105"/>
      <c r="C31" s="105"/>
      <c r="D31" s="105"/>
      <c r="E31" s="105"/>
      <c r="F31" s="105"/>
      <c r="G31" s="105"/>
      <c r="H31" s="105"/>
      <c r="I31" s="105"/>
      <c r="J31" s="106"/>
      <c r="K31" s="55"/>
      <c r="L31" s="189" t="s">
        <v>90</v>
      </c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29" t="s">
        <v>91</v>
      </c>
      <c r="BF31" s="130"/>
      <c r="BG31" s="130"/>
      <c r="BH31" s="130"/>
      <c r="BI31" s="130"/>
      <c r="BJ31" s="130"/>
      <c r="BK31" s="131"/>
      <c r="BL31" s="110"/>
      <c r="BM31" s="111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2"/>
      <c r="CF31" s="113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111"/>
      <c r="CS31" s="111"/>
      <c r="CT31" s="111"/>
      <c r="CU31" s="111"/>
      <c r="CV31" s="111"/>
      <c r="CW31" s="111"/>
      <c r="CX31" s="111"/>
      <c r="CY31" s="114"/>
    </row>
    <row r="32" spans="1:144" s="46" customFormat="1" ht="12">
      <c r="A32" s="104"/>
      <c r="B32" s="105"/>
      <c r="C32" s="105"/>
      <c r="D32" s="105"/>
      <c r="E32" s="105"/>
      <c r="F32" s="105"/>
      <c r="G32" s="105"/>
      <c r="H32" s="105"/>
      <c r="I32" s="105"/>
      <c r="J32" s="106"/>
      <c r="K32" s="55"/>
      <c r="L32" s="107" t="s">
        <v>92</v>
      </c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4" t="s">
        <v>93</v>
      </c>
      <c r="BF32" s="105"/>
      <c r="BG32" s="105"/>
      <c r="BH32" s="105"/>
      <c r="BI32" s="105"/>
      <c r="BJ32" s="105"/>
      <c r="BK32" s="109"/>
      <c r="BL32" s="110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2"/>
      <c r="CF32" s="113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111"/>
      <c r="CS32" s="111"/>
      <c r="CT32" s="111"/>
      <c r="CU32" s="111"/>
      <c r="CV32" s="111"/>
      <c r="CW32" s="111"/>
      <c r="CX32" s="111"/>
      <c r="CY32" s="114"/>
    </row>
    <row r="33" spans="1:103" s="46" customFormat="1" ht="12">
      <c r="A33" s="104"/>
      <c r="B33" s="105"/>
      <c r="C33" s="105"/>
      <c r="D33" s="105"/>
      <c r="E33" s="105"/>
      <c r="F33" s="105"/>
      <c r="G33" s="105"/>
      <c r="H33" s="105"/>
      <c r="I33" s="105"/>
      <c r="J33" s="106"/>
      <c r="K33" s="55"/>
      <c r="L33" s="108" t="s">
        <v>94</v>
      </c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4" t="s">
        <v>95</v>
      </c>
      <c r="BF33" s="105"/>
      <c r="BG33" s="105"/>
      <c r="BH33" s="105"/>
      <c r="BI33" s="105"/>
      <c r="BJ33" s="105"/>
      <c r="BK33" s="109"/>
      <c r="BL33" s="110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2"/>
      <c r="CF33" s="113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4"/>
    </row>
    <row r="34" spans="1:103" s="53" customFormat="1" thickBot="1">
      <c r="A34" s="115"/>
      <c r="B34" s="116"/>
      <c r="C34" s="116"/>
      <c r="D34" s="116"/>
      <c r="E34" s="116"/>
      <c r="F34" s="116"/>
      <c r="G34" s="116"/>
      <c r="H34" s="116"/>
      <c r="I34" s="116"/>
      <c r="J34" s="117"/>
      <c r="K34" s="56"/>
      <c r="L34" s="172" t="s">
        <v>96</v>
      </c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3" t="s">
        <v>97</v>
      </c>
      <c r="BF34" s="174"/>
      <c r="BG34" s="174"/>
      <c r="BH34" s="174"/>
      <c r="BI34" s="174"/>
      <c r="BJ34" s="174"/>
      <c r="BK34" s="175"/>
      <c r="BL34" s="121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3"/>
      <c r="CF34" s="124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5"/>
    </row>
    <row r="35" spans="1:103" s="53" customFormat="1" thickBot="1">
      <c r="A35" s="115"/>
      <c r="B35" s="116"/>
      <c r="C35" s="116"/>
      <c r="D35" s="116"/>
      <c r="E35" s="116"/>
      <c r="F35" s="116"/>
      <c r="G35" s="116"/>
      <c r="H35" s="116"/>
      <c r="I35" s="116"/>
      <c r="J35" s="117"/>
      <c r="K35" s="57"/>
      <c r="L35" s="176" t="s">
        <v>98</v>
      </c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7" t="s">
        <v>99</v>
      </c>
      <c r="BF35" s="178"/>
      <c r="BG35" s="178"/>
      <c r="BH35" s="178"/>
      <c r="BI35" s="178"/>
      <c r="BJ35" s="178"/>
      <c r="BK35" s="179"/>
      <c r="BL35" s="180">
        <f>BL29-BN30+BL34</f>
        <v>32945</v>
      </c>
      <c r="BM35" s="181"/>
      <c r="BN35" s="181"/>
      <c r="BO35" s="181"/>
      <c r="BP35" s="181"/>
      <c r="BQ35" s="181"/>
      <c r="BR35" s="181"/>
      <c r="BS35" s="181"/>
      <c r="BT35" s="181"/>
      <c r="BU35" s="181"/>
      <c r="BV35" s="181"/>
      <c r="BW35" s="181"/>
      <c r="BX35" s="181"/>
      <c r="BY35" s="181"/>
      <c r="BZ35" s="181"/>
      <c r="CA35" s="181"/>
      <c r="CB35" s="181"/>
      <c r="CC35" s="181"/>
      <c r="CD35" s="181"/>
      <c r="CE35" s="182"/>
      <c r="CF35" s="183">
        <f>CF29-CH30+CF34</f>
        <v>48924</v>
      </c>
      <c r="CG35" s="181"/>
      <c r="CH35" s="181"/>
      <c r="CI35" s="181"/>
      <c r="CJ35" s="181"/>
      <c r="CK35" s="181"/>
      <c r="CL35" s="181"/>
      <c r="CM35" s="181"/>
      <c r="CN35" s="181"/>
      <c r="CO35" s="181"/>
      <c r="CP35" s="181"/>
      <c r="CQ35" s="181"/>
      <c r="CR35" s="181"/>
      <c r="CS35" s="181"/>
      <c r="CT35" s="181"/>
      <c r="CU35" s="181"/>
      <c r="CV35" s="181"/>
      <c r="CW35" s="181"/>
      <c r="CX35" s="181"/>
      <c r="CY35" s="184"/>
    </row>
    <row r="36" spans="1:103" s="46" customFormat="1" ht="12">
      <c r="CY36" s="47" t="s">
        <v>100</v>
      </c>
    </row>
    <row r="37" spans="1:103" s="46" customFormat="1" ht="12">
      <c r="CY37" s="47"/>
    </row>
    <row r="38" spans="1:103" s="46" customFormat="1" ht="12">
      <c r="A38" s="154"/>
      <c r="B38" s="155"/>
      <c r="C38" s="155"/>
      <c r="D38" s="155"/>
      <c r="E38" s="155"/>
      <c r="F38" s="155"/>
      <c r="G38" s="155"/>
      <c r="H38" s="155"/>
      <c r="I38" s="155"/>
      <c r="J38" s="156"/>
      <c r="K38" s="163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  <c r="AF38" s="164"/>
      <c r="AG38" s="164"/>
      <c r="AH38" s="164"/>
      <c r="AI38" s="164"/>
      <c r="AJ38" s="164"/>
      <c r="AK38" s="164"/>
      <c r="AL38" s="164"/>
      <c r="AM38" s="164"/>
      <c r="AN38" s="164"/>
      <c r="AO38" s="164"/>
      <c r="AP38" s="164"/>
      <c r="AQ38" s="164"/>
      <c r="AR38" s="164"/>
      <c r="AS38" s="164"/>
      <c r="AT38" s="164"/>
      <c r="AU38" s="164"/>
      <c r="AV38" s="164"/>
      <c r="AW38" s="164"/>
      <c r="AX38" s="164"/>
      <c r="AY38" s="164"/>
      <c r="AZ38" s="164"/>
      <c r="BA38" s="164"/>
      <c r="BB38" s="164"/>
      <c r="BC38" s="164"/>
      <c r="BD38" s="165"/>
      <c r="BE38" s="163"/>
      <c r="BF38" s="164"/>
      <c r="BG38" s="164"/>
      <c r="BH38" s="164"/>
      <c r="BI38" s="164"/>
      <c r="BJ38" s="164"/>
      <c r="BK38" s="165"/>
      <c r="BL38" s="145"/>
      <c r="BM38" s="146"/>
      <c r="BN38" s="146"/>
      <c r="BO38" s="146"/>
      <c r="BP38" s="146"/>
      <c r="BQ38" s="146"/>
      <c r="BR38" s="146"/>
      <c r="BS38" s="105"/>
      <c r="BT38" s="105"/>
      <c r="BU38" s="105"/>
      <c r="BV38" s="105"/>
      <c r="BW38" s="105"/>
      <c r="BX38" s="105"/>
      <c r="BY38" s="105"/>
      <c r="BZ38" s="105"/>
      <c r="CA38" s="105"/>
      <c r="CB38" s="147"/>
      <c r="CC38" s="147"/>
      <c r="CD38" s="147"/>
      <c r="CE38" s="148"/>
      <c r="CF38" s="145"/>
      <c r="CG38" s="146"/>
      <c r="CH38" s="146"/>
      <c r="CI38" s="146"/>
      <c r="CJ38" s="146"/>
      <c r="CK38" s="146"/>
      <c r="CL38" s="146"/>
      <c r="CM38" s="105"/>
      <c r="CN38" s="105"/>
      <c r="CO38" s="105"/>
      <c r="CP38" s="105"/>
      <c r="CQ38" s="105"/>
      <c r="CR38" s="105"/>
      <c r="CS38" s="105"/>
      <c r="CT38" s="105"/>
      <c r="CU38" s="105"/>
      <c r="CV38" s="147"/>
      <c r="CW38" s="147"/>
      <c r="CX38" s="147"/>
      <c r="CY38" s="148"/>
    </row>
    <row r="39" spans="1:103" s="46" customFormat="1" ht="12">
      <c r="A39" s="157"/>
      <c r="B39" s="158"/>
      <c r="C39" s="158"/>
      <c r="D39" s="158"/>
      <c r="E39" s="158"/>
      <c r="F39" s="158"/>
      <c r="G39" s="158"/>
      <c r="H39" s="158"/>
      <c r="I39" s="158"/>
      <c r="J39" s="159"/>
      <c r="K39" s="166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8"/>
      <c r="BE39" s="166"/>
      <c r="BF39" s="167"/>
      <c r="BG39" s="167"/>
      <c r="BH39" s="167"/>
      <c r="BI39" s="167"/>
      <c r="BJ39" s="167"/>
      <c r="BK39" s="168"/>
      <c r="BL39" s="149"/>
      <c r="BM39" s="150"/>
      <c r="BN39" s="150"/>
      <c r="BO39" s="150"/>
      <c r="BP39" s="150"/>
      <c r="BQ39" s="150"/>
      <c r="BR39" s="150"/>
      <c r="BS39" s="150"/>
      <c r="BT39" s="151"/>
      <c r="BU39" s="151"/>
      <c r="BV39" s="151"/>
      <c r="BW39" s="151"/>
      <c r="BX39" s="152"/>
      <c r="BY39" s="152"/>
      <c r="BZ39" s="152"/>
      <c r="CA39" s="152"/>
      <c r="CB39" s="152"/>
      <c r="CC39" s="152"/>
      <c r="CD39" s="152"/>
      <c r="CE39" s="153"/>
      <c r="CF39" s="149"/>
      <c r="CG39" s="150"/>
      <c r="CH39" s="150"/>
      <c r="CI39" s="150"/>
      <c r="CJ39" s="150"/>
      <c r="CK39" s="150"/>
      <c r="CL39" s="150"/>
      <c r="CM39" s="150"/>
      <c r="CN39" s="151"/>
      <c r="CO39" s="151"/>
      <c r="CP39" s="151"/>
      <c r="CQ39" s="151"/>
      <c r="CR39" s="152"/>
      <c r="CS39" s="152"/>
      <c r="CT39" s="152"/>
      <c r="CU39" s="152"/>
      <c r="CV39" s="152"/>
      <c r="CW39" s="152"/>
      <c r="CX39" s="152"/>
      <c r="CY39" s="153"/>
    </row>
    <row r="40" spans="1:103" s="46" customFormat="1" thickBot="1">
      <c r="A40" s="160"/>
      <c r="B40" s="161"/>
      <c r="C40" s="161"/>
      <c r="D40" s="161"/>
      <c r="E40" s="161"/>
      <c r="F40" s="161"/>
      <c r="G40" s="161"/>
      <c r="H40" s="161"/>
      <c r="I40" s="161"/>
      <c r="J40" s="162"/>
      <c r="K40" s="169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  <c r="AF40" s="170"/>
      <c r="AG40" s="170"/>
      <c r="AH40" s="170"/>
      <c r="AI40" s="170"/>
      <c r="AJ40" s="170"/>
      <c r="AK40" s="170"/>
      <c r="AL40" s="170"/>
      <c r="AM40" s="170"/>
      <c r="AN40" s="170"/>
      <c r="AO40" s="170"/>
      <c r="AP40" s="170"/>
      <c r="AQ40" s="170"/>
      <c r="AR40" s="170"/>
      <c r="AS40" s="170"/>
      <c r="AT40" s="170"/>
      <c r="AU40" s="170"/>
      <c r="AV40" s="170"/>
      <c r="AW40" s="170"/>
      <c r="AX40" s="170"/>
      <c r="AY40" s="170"/>
      <c r="AZ40" s="170"/>
      <c r="BA40" s="170"/>
      <c r="BB40" s="170"/>
      <c r="BC40" s="170"/>
      <c r="BD40" s="171"/>
      <c r="BE40" s="169"/>
      <c r="BF40" s="170"/>
      <c r="BG40" s="170"/>
      <c r="BH40" s="170"/>
      <c r="BI40" s="170"/>
      <c r="BJ40" s="170"/>
      <c r="BK40" s="171"/>
      <c r="BL40" s="136"/>
      <c r="BM40" s="137"/>
      <c r="BN40" s="137"/>
      <c r="BO40" s="137"/>
      <c r="BP40" s="137"/>
      <c r="BQ40" s="137"/>
      <c r="BR40" s="137"/>
      <c r="BS40" s="137"/>
      <c r="BT40" s="137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138"/>
      <c r="CF40" s="136"/>
      <c r="CG40" s="137"/>
      <c r="CH40" s="137"/>
      <c r="CI40" s="137"/>
      <c r="CJ40" s="137"/>
      <c r="CK40" s="137"/>
      <c r="CL40" s="137"/>
      <c r="CM40" s="137"/>
      <c r="CN40" s="137"/>
      <c r="CO40" s="137"/>
      <c r="CP40" s="137"/>
      <c r="CQ40" s="137"/>
      <c r="CR40" s="137"/>
      <c r="CS40" s="137"/>
      <c r="CT40" s="137"/>
      <c r="CU40" s="137"/>
      <c r="CV40" s="137"/>
      <c r="CW40" s="137"/>
      <c r="CX40" s="137"/>
      <c r="CY40" s="138"/>
    </row>
    <row r="41" spans="1:103" s="46" customFormat="1" ht="12">
      <c r="A41" s="126"/>
      <c r="B41" s="102"/>
      <c r="C41" s="102"/>
      <c r="D41" s="102"/>
      <c r="E41" s="102"/>
      <c r="F41" s="102"/>
      <c r="G41" s="102"/>
      <c r="H41" s="102"/>
      <c r="I41" s="102"/>
      <c r="J41" s="127"/>
      <c r="K41" s="5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6"/>
      <c r="BF41" s="102"/>
      <c r="BG41" s="102"/>
      <c r="BH41" s="102"/>
      <c r="BI41" s="102"/>
      <c r="BJ41" s="102"/>
      <c r="BK41" s="139"/>
      <c r="BL41" s="140"/>
      <c r="BM41" s="141"/>
      <c r="BN41" s="141"/>
      <c r="BO41" s="141"/>
      <c r="BP41" s="141"/>
      <c r="BQ41" s="141"/>
      <c r="BR41" s="141"/>
      <c r="BS41" s="141"/>
      <c r="BT41" s="141"/>
      <c r="BU41" s="141"/>
      <c r="BV41" s="141"/>
      <c r="BW41" s="141"/>
      <c r="BX41" s="141"/>
      <c r="BY41" s="141"/>
      <c r="BZ41" s="141"/>
      <c r="CA41" s="141"/>
      <c r="CB41" s="141"/>
      <c r="CC41" s="141"/>
      <c r="CD41" s="141"/>
      <c r="CE41" s="142"/>
      <c r="CF41" s="143"/>
      <c r="CG41" s="141"/>
      <c r="CH41" s="141"/>
      <c r="CI41" s="141"/>
      <c r="CJ41" s="141"/>
      <c r="CK41" s="141"/>
      <c r="CL41" s="141"/>
      <c r="CM41" s="141"/>
      <c r="CN41" s="141"/>
      <c r="CO41" s="141"/>
      <c r="CP41" s="141"/>
      <c r="CQ41" s="141"/>
      <c r="CR41" s="141"/>
      <c r="CS41" s="141"/>
      <c r="CT41" s="141"/>
      <c r="CU41" s="141"/>
      <c r="CV41" s="141"/>
      <c r="CW41" s="141"/>
      <c r="CX41" s="141"/>
      <c r="CY41" s="144"/>
    </row>
    <row r="42" spans="1:103" s="46" customFormat="1" ht="12">
      <c r="A42" s="126"/>
      <c r="B42" s="102"/>
      <c r="C42" s="102"/>
      <c r="D42" s="102"/>
      <c r="E42" s="102"/>
      <c r="F42" s="102"/>
      <c r="G42" s="102"/>
      <c r="H42" s="102"/>
      <c r="I42" s="102"/>
      <c r="J42" s="127"/>
      <c r="K42" s="5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9"/>
      <c r="BF42" s="130"/>
      <c r="BG42" s="130"/>
      <c r="BH42" s="130"/>
      <c r="BI42" s="130"/>
      <c r="BJ42" s="130"/>
      <c r="BK42" s="131"/>
      <c r="BL42" s="132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133"/>
      <c r="CF42" s="134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135"/>
    </row>
    <row r="43" spans="1:103" s="46" customFormat="1" ht="12">
      <c r="A43" s="104"/>
      <c r="B43" s="105"/>
      <c r="C43" s="105"/>
      <c r="D43" s="105"/>
      <c r="E43" s="105"/>
      <c r="F43" s="105"/>
      <c r="G43" s="105"/>
      <c r="H43" s="105"/>
      <c r="I43" s="105"/>
      <c r="J43" s="106"/>
      <c r="K43" s="55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4"/>
      <c r="BF43" s="105"/>
      <c r="BG43" s="105"/>
      <c r="BH43" s="105"/>
      <c r="BI43" s="105"/>
      <c r="BJ43" s="105"/>
      <c r="BK43" s="109"/>
      <c r="BL43" s="110"/>
      <c r="BM43" s="111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2"/>
      <c r="CF43" s="113"/>
      <c r="CG43" s="111"/>
      <c r="CH43" s="111"/>
      <c r="CI43" s="111"/>
      <c r="CJ43" s="111"/>
      <c r="CK43" s="111"/>
      <c r="CL43" s="111"/>
      <c r="CM43" s="111"/>
      <c r="CN43" s="111"/>
      <c r="CO43" s="111"/>
      <c r="CP43" s="111"/>
      <c r="CQ43" s="111"/>
      <c r="CR43" s="111"/>
      <c r="CS43" s="111"/>
      <c r="CT43" s="111"/>
      <c r="CU43" s="111"/>
      <c r="CV43" s="111"/>
      <c r="CW43" s="111"/>
      <c r="CX43" s="111"/>
      <c r="CY43" s="114"/>
    </row>
    <row r="44" spans="1:103" s="46" customFormat="1" ht="12">
      <c r="A44" s="104"/>
      <c r="B44" s="105"/>
      <c r="C44" s="105"/>
      <c r="D44" s="105"/>
      <c r="E44" s="105"/>
      <c r="F44" s="105"/>
      <c r="G44" s="105"/>
      <c r="H44" s="105"/>
      <c r="I44" s="105"/>
      <c r="J44" s="106"/>
      <c r="K44" s="55"/>
      <c r="L44" s="107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4"/>
      <c r="BF44" s="105"/>
      <c r="BG44" s="105"/>
      <c r="BH44" s="105"/>
      <c r="BI44" s="105"/>
      <c r="BJ44" s="105"/>
      <c r="BK44" s="109"/>
      <c r="BL44" s="110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12"/>
      <c r="CF44" s="113"/>
      <c r="CG44" s="111"/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4"/>
    </row>
    <row r="45" spans="1:103" s="53" customFormat="1" thickBot="1">
      <c r="A45" s="115"/>
      <c r="B45" s="116"/>
      <c r="C45" s="116"/>
      <c r="D45" s="116"/>
      <c r="E45" s="116"/>
      <c r="F45" s="116"/>
      <c r="G45" s="116"/>
      <c r="H45" s="116"/>
      <c r="I45" s="116"/>
      <c r="J45" s="117"/>
      <c r="K45" s="59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9"/>
      <c r="BE45" s="115"/>
      <c r="BF45" s="116"/>
      <c r="BG45" s="116"/>
      <c r="BH45" s="116"/>
      <c r="BI45" s="116"/>
      <c r="BJ45" s="116"/>
      <c r="BK45" s="120"/>
      <c r="BL45" s="121"/>
      <c r="BM45" s="122"/>
      <c r="BN45" s="122"/>
      <c r="BO45" s="122"/>
      <c r="BP45" s="122"/>
      <c r="BQ45" s="122"/>
      <c r="BR45" s="122"/>
      <c r="BS45" s="122"/>
      <c r="BT45" s="122"/>
      <c r="BU45" s="122"/>
      <c r="BV45" s="122"/>
      <c r="BW45" s="122"/>
      <c r="BX45" s="122"/>
      <c r="BY45" s="122"/>
      <c r="BZ45" s="122"/>
      <c r="CA45" s="122"/>
      <c r="CB45" s="122"/>
      <c r="CC45" s="122"/>
      <c r="CD45" s="122"/>
      <c r="CE45" s="123"/>
      <c r="CF45" s="124"/>
      <c r="CG45" s="122"/>
      <c r="CH45" s="122"/>
      <c r="CI45" s="122"/>
      <c r="CJ45" s="122"/>
      <c r="CK45" s="122"/>
      <c r="CL45" s="122"/>
      <c r="CM45" s="122"/>
      <c r="CN45" s="122"/>
      <c r="CO45" s="122"/>
      <c r="CP45" s="122"/>
      <c r="CQ45" s="122"/>
      <c r="CR45" s="122"/>
      <c r="CS45" s="122"/>
      <c r="CT45" s="122"/>
      <c r="CU45" s="122"/>
      <c r="CV45" s="122"/>
      <c r="CW45" s="122"/>
      <c r="CX45" s="122"/>
      <c r="CY45" s="125"/>
    </row>
    <row r="46" spans="1:103" ht="24.75" customHeight="1"/>
    <row r="47" spans="1:103" s="46" customFormat="1" ht="12"/>
    <row r="48" spans="1:103" s="46" customFormat="1" ht="12">
      <c r="A48" s="46" t="s">
        <v>101</v>
      </c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60"/>
      <c r="BM48" s="60"/>
    </row>
    <row r="49" spans="1:103" s="61" customFormat="1" ht="9.75">
      <c r="O49" s="99" t="s">
        <v>102</v>
      </c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62"/>
      <c r="AE49" s="62"/>
      <c r="AF49" s="100" t="s">
        <v>103</v>
      </c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63"/>
      <c r="BM49" s="63"/>
    </row>
    <row r="50" spans="1:103" s="46" customFormat="1" ht="12">
      <c r="A50" s="101" t="s">
        <v>104</v>
      </c>
      <c r="B50" s="101"/>
      <c r="C50" s="102"/>
      <c r="D50" s="102"/>
      <c r="E50" s="102"/>
      <c r="F50" s="102"/>
      <c r="G50" s="87" t="s">
        <v>104</v>
      </c>
      <c r="H50" s="87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101">
        <v>20</v>
      </c>
      <c r="AA50" s="101"/>
      <c r="AB50" s="101"/>
      <c r="AC50" s="101"/>
      <c r="AD50" s="103"/>
      <c r="AE50" s="103"/>
      <c r="AF50" s="103"/>
      <c r="AG50" s="87" t="s">
        <v>41</v>
      </c>
      <c r="AH50" s="87"/>
      <c r="AI50" s="87"/>
      <c r="AJ50" s="87"/>
    </row>
    <row r="52" spans="1:103" s="61" customFormat="1" ht="9.75">
      <c r="E52" s="61" t="s">
        <v>105</v>
      </c>
    </row>
    <row r="53" spans="1:103" s="66" customFormat="1" ht="9.75">
      <c r="A53" s="64" t="s">
        <v>106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spans="1:103" s="62" customFormat="1" ht="9.75">
      <c r="A54" s="88" t="s">
        <v>107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  <c r="BN54" s="88"/>
      <c r="BO54" s="88"/>
      <c r="BP54" s="88"/>
      <c r="BQ54" s="88"/>
      <c r="BR54" s="88"/>
      <c r="BS54" s="88"/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8"/>
      <c r="CE54" s="88"/>
      <c r="CF54" s="88"/>
      <c r="CG54" s="88"/>
      <c r="CH54" s="88"/>
      <c r="CI54" s="88"/>
      <c r="CJ54" s="88"/>
      <c r="CK54" s="88"/>
      <c r="CL54" s="88"/>
      <c r="CM54" s="88"/>
      <c r="CN54" s="88"/>
      <c r="CO54" s="88"/>
      <c r="CP54" s="88"/>
      <c r="CQ54" s="88"/>
      <c r="CR54" s="88"/>
      <c r="CS54" s="88"/>
      <c r="CT54" s="88"/>
      <c r="CU54" s="88"/>
      <c r="CV54" s="88"/>
      <c r="CW54" s="88"/>
      <c r="CX54" s="88"/>
      <c r="CY54" s="88"/>
    </row>
    <row r="55" spans="1:103" s="66" customFormat="1" ht="9.75">
      <c r="A55" s="64" t="s">
        <v>108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 spans="1:103" s="66" customFormat="1" ht="9.75">
      <c r="A56" s="64" t="s">
        <v>109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 spans="1:103" s="66" customFormat="1" ht="9.75">
      <c r="A57" s="64" t="s">
        <v>110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 spans="1:103" s="61" customFormat="1" ht="9.75">
      <c r="A58" s="88" t="s">
        <v>111</v>
      </c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</row>
    <row r="59" spans="1:103" ht="3" customHeight="1"/>
  </sheetData>
  <mergeCells count="198">
    <mergeCell ref="BM1:CY1"/>
    <mergeCell ref="A3:CE3"/>
    <mergeCell ref="X4:AC4"/>
    <mergeCell ref="AD4:AV4"/>
    <mergeCell ref="AW4:AZ4"/>
    <mergeCell ref="BA4:BD4"/>
    <mergeCell ref="BE4:BH4"/>
    <mergeCell ref="CF4:CY4"/>
    <mergeCell ref="CF8:CY8"/>
    <mergeCell ref="CF9:CY10"/>
    <mergeCell ref="U10:BT10"/>
    <mergeCell ref="A11:BA11"/>
    <mergeCell ref="BB11:CC11"/>
    <mergeCell ref="CF11:CO12"/>
    <mergeCell ref="CP11:CY12"/>
    <mergeCell ref="A12:BL12"/>
    <mergeCell ref="CF5:CY5"/>
    <mergeCell ref="CF6:CK6"/>
    <mergeCell ref="CL6:CS6"/>
    <mergeCell ref="CT6:CY6"/>
    <mergeCell ref="A7:M7"/>
    <mergeCell ref="N7:BR7"/>
    <mergeCell ref="CF7:CY7"/>
    <mergeCell ref="A18:J18"/>
    <mergeCell ref="L18:BD18"/>
    <mergeCell ref="BE18:BK18"/>
    <mergeCell ref="BL18:CE18"/>
    <mergeCell ref="CF18:CY18"/>
    <mergeCell ref="CF13:CY13"/>
    <mergeCell ref="A15:J17"/>
    <mergeCell ref="K15:BD17"/>
    <mergeCell ref="BE15:BK17"/>
    <mergeCell ref="CF19:CG19"/>
    <mergeCell ref="CH19:CW19"/>
    <mergeCell ref="CX19:CY19"/>
    <mergeCell ref="A20:J20"/>
    <mergeCell ref="L20:BD20"/>
    <mergeCell ref="BE20:BK20"/>
    <mergeCell ref="BL20:CE20"/>
    <mergeCell ref="CF20:CY20"/>
    <mergeCell ref="A19:J19"/>
    <mergeCell ref="L19:BD19"/>
    <mergeCell ref="BE19:BK19"/>
    <mergeCell ref="BL19:BM19"/>
    <mergeCell ref="BN19:CC19"/>
    <mergeCell ref="CD19:CE19"/>
    <mergeCell ref="CH22:CW22"/>
    <mergeCell ref="CX22:CY22"/>
    <mergeCell ref="A23:J23"/>
    <mergeCell ref="L23:BD23"/>
    <mergeCell ref="BE23:BK23"/>
    <mergeCell ref="BL23:CE23"/>
    <mergeCell ref="CF23:CY23"/>
    <mergeCell ref="CF21:CG21"/>
    <mergeCell ref="CH21:CW21"/>
    <mergeCell ref="CX21:CY21"/>
    <mergeCell ref="A22:J22"/>
    <mergeCell ref="L22:BD22"/>
    <mergeCell ref="BE22:BK22"/>
    <mergeCell ref="BL22:BM22"/>
    <mergeCell ref="BN21:CC21"/>
    <mergeCell ref="CD22:CE22"/>
    <mergeCell ref="CF22:CG22"/>
    <mergeCell ref="A21:J21"/>
    <mergeCell ref="L21:BD21"/>
    <mergeCell ref="BE21:BK21"/>
    <mergeCell ref="BL21:BM21"/>
    <mergeCell ref="CD21:CE21"/>
    <mergeCell ref="BN22:CC22"/>
    <mergeCell ref="A24:J24"/>
    <mergeCell ref="L24:BD24"/>
    <mergeCell ref="BE24:BK24"/>
    <mergeCell ref="BL24:CE24"/>
    <mergeCell ref="CF24:CY24"/>
    <mergeCell ref="A25:J25"/>
    <mergeCell ref="L25:BD25"/>
    <mergeCell ref="BE25:BK25"/>
    <mergeCell ref="BL25:CE25"/>
    <mergeCell ref="CF25:CY25"/>
    <mergeCell ref="CF26:CG26"/>
    <mergeCell ref="CH26:CW26"/>
    <mergeCell ref="CX26:CY26"/>
    <mergeCell ref="A27:J27"/>
    <mergeCell ref="L27:BD27"/>
    <mergeCell ref="BE27:BK27"/>
    <mergeCell ref="BL27:CE27"/>
    <mergeCell ref="CF27:CY27"/>
    <mergeCell ref="A26:J26"/>
    <mergeCell ref="L26:BD26"/>
    <mergeCell ref="BE26:BK26"/>
    <mergeCell ref="BL26:BM26"/>
    <mergeCell ref="BN26:CC26"/>
    <mergeCell ref="CD26:CE26"/>
    <mergeCell ref="CF28:CG28"/>
    <mergeCell ref="CH28:CW28"/>
    <mergeCell ref="CX28:CY28"/>
    <mergeCell ref="A29:J29"/>
    <mergeCell ref="L29:BD29"/>
    <mergeCell ref="BE29:BK29"/>
    <mergeCell ref="BL29:CE29"/>
    <mergeCell ref="CF29:CY29"/>
    <mergeCell ref="A28:J28"/>
    <mergeCell ref="L28:BD28"/>
    <mergeCell ref="BE28:BK28"/>
    <mergeCell ref="BL28:BM28"/>
    <mergeCell ref="BN28:CC28"/>
    <mergeCell ref="CD28:CE28"/>
    <mergeCell ref="CF30:CG30"/>
    <mergeCell ref="CH30:CW30"/>
    <mergeCell ref="CX30:CY30"/>
    <mergeCell ref="A31:J31"/>
    <mergeCell ref="L31:BD31"/>
    <mergeCell ref="BE31:BK31"/>
    <mergeCell ref="BL31:CE31"/>
    <mergeCell ref="CF31:CY31"/>
    <mergeCell ref="A30:J30"/>
    <mergeCell ref="L30:BD30"/>
    <mergeCell ref="BE30:BK30"/>
    <mergeCell ref="BL30:BM30"/>
    <mergeCell ref="BN30:CC30"/>
    <mergeCell ref="CD30:CE30"/>
    <mergeCell ref="A32:J32"/>
    <mergeCell ref="L32:BD32"/>
    <mergeCell ref="BE32:BK32"/>
    <mergeCell ref="BL32:CE32"/>
    <mergeCell ref="CF32:CY32"/>
    <mergeCell ref="A33:J33"/>
    <mergeCell ref="L33:BD33"/>
    <mergeCell ref="BE33:BK33"/>
    <mergeCell ref="BL33:CE33"/>
    <mergeCell ref="CF33:CY33"/>
    <mergeCell ref="A34:J34"/>
    <mergeCell ref="L34:BD34"/>
    <mergeCell ref="BE34:BK34"/>
    <mergeCell ref="BL34:CE34"/>
    <mergeCell ref="CF34:CY34"/>
    <mergeCell ref="A35:J35"/>
    <mergeCell ref="L35:BD35"/>
    <mergeCell ref="BE35:BK35"/>
    <mergeCell ref="BL35:CE35"/>
    <mergeCell ref="CF35:CY35"/>
    <mergeCell ref="CF40:CY40"/>
    <mergeCell ref="A41:J41"/>
    <mergeCell ref="L41:BD41"/>
    <mergeCell ref="BE41:BK41"/>
    <mergeCell ref="BL41:CE41"/>
    <mergeCell ref="CF41:CY41"/>
    <mergeCell ref="CF38:CL38"/>
    <mergeCell ref="CM38:CU38"/>
    <mergeCell ref="CV38:CY38"/>
    <mergeCell ref="BL39:BS39"/>
    <mergeCell ref="BT39:BW39"/>
    <mergeCell ref="BX39:CE39"/>
    <mergeCell ref="CF39:CM39"/>
    <mergeCell ref="CN39:CQ39"/>
    <mergeCell ref="CR39:CY39"/>
    <mergeCell ref="A38:J40"/>
    <mergeCell ref="K38:BD40"/>
    <mergeCell ref="BE38:BK40"/>
    <mergeCell ref="BL38:BR38"/>
    <mergeCell ref="BS38:CA38"/>
    <mergeCell ref="CB38:CE38"/>
    <mergeCell ref="BL40:CE40"/>
    <mergeCell ref="CF45:CY45"/>
    <mergeCell ref="A42:J42"/>
    <mergeCell ref="L42:BD42"/>
    <mergeCell ref="BE42:BK42"/>
    <mergeCell ref="BL42:CE42"/>
    <mergeCell ref="CF42:CY42"/>
    <mergeCell ref="A43:J43"/>
    <mergeCell ref="L43:BD43"/>
    <mergeCell ref="BE43:BK43"/>
    <mergeCell ref="BL43:CE43"/>
    <mergeCell ref="CF43:CY43"/>
    <mergeCell ref="AG50:AJ50"/>
    <mergeCell ref="A54:CY54"/>
    <mergeCell ref="A58:CY58"/>
    <mergeCell ref="BL15:CE17"/>
    <mergeCell ref="CF15:CY17"/>
    <mergeCell ref="O48:AC48"/>
    <mergeCell ref="AF48:BK48"/>
    <mergeCell ref="O49:AC49"/>
    <mergeCell ref="AF49:BK49"/>
    <mergeCell ref="A50:B50"/>
    <mergeCell ref="C50:F50"/>
    <mergeCell ref="G50:H50"/>
    <mergeCell ref="J50:Y50"/>
    <mergeCell ref="Z50:AC50"/>
    <mergeCell ref="AD50:AF50"/>
    <mergeCell ref="A44:J44"/>
    <mergeCell ref="L44:BD44"/>
    <mergeCell ref="BE44:BK44"/>
    <mergeCell ref="BL44:CE44"/>
    <mergeCell ref="CF44:CY44"/>
    <mergeCell ref="A45:J45"/>
    <mergeCell ref="L45:BD45"/>
    <mergeCell ref="BE45:BK45"/>
    <mergeCell ref="BL45:CE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I9" sqref="I9"/>
    </sheetView>
  </sheetViews>
  <sheetFormatPr defaultColWidth="10.85546875" defaultRowHeight="12.75"/>
  <cols>
    <col min="1" max="1" width="29.85546875" style="74" customWidth="1"/>
    <col min="2" max="3" width="10.85546875" style="74"/>
    <col min="4" max="4" width="11.85546875" style="74" customWidth="1"/>
    <col min="5" max="5" width="13.42578125" style="74" customWidth="1"/>
    <col min="6" max="7" width="10.85546875" style="74"/>
    <col min="8" max="8" width="17.140625" style="74" customWidth="1"/>
    <col min="9" max="9" width="10.85546875" style="74"/>
    <col min="10" max="10" width="10.85546875" style="74" customWidth="1"/>
    <col min="11" max="16384" width="10.85546875" style="74"/>
  </cols>
  <sheetData>
    <row r="1" spans="1:10" ht="15.75">
      <c r="A1" s="213" t="s">
        <v>127</v>
      </c>
      <c r="B1" s="213" t="s">
        <v>4</v>
      </c>
      <c r="C1" s="211" t="s">
        <v>128</v>
      </c>
      <c r="D1" s="211"/>
      <c r="E1" s="211" t="s">
        <v>131</v>
      </c>
      <c r="F1" s="210" t="s">
        <v>132</v>
      </c>
      <c r="G1" s="210"/>
      <c r="H1" s="211" t="s">
        <v>133</v>
      </c>
      <c r="I1" s="211" t="s">
        <v>134</v>
      </c>
      <c r="J1" s="211"/>
    </row>
    <row r="2" spans="1:10" ht="45.95" customHeight="1">
      <c r="A2" s="214"/>
      <c r="B2" s="214"/>
      <c r="C2" s="81" t="s">
        <v>129</v>
      </c>
      <c r="D2" s="81" t="s">
        <v>130</v>
      </c>
      <c r="E2" s="211"/>
      <c r="F2" s="81" t="s">
        <v>129</v>
      </c>
      <c r="G2" s="81" t="s">
        <v>130</v>
      </c>
      <c r="H2" s="211"/>
      <c r="I2" s="81" t="s">
        <v>129</v>
      </c>
      <c r="J2" s="81" t="s">
        <v>130</v>
      </c>
    </row>
    <row r="3" spans="1:10" ht="23.1" customHeight="1">
      <c r="A3" s="212" t="s">
        <v>135</v>
      </c>
      <c r="B3" s="80" t="s">
        <v>136</v>
      </c>
      <c r="C3" s="80">
        <v>110732</v>
      </c>
      <c r="D3" s="80">
        <v>-17721</v>
      </c>
      <c r="E3" s="80">
        <v>26145</v>
      </c>
      <c r="F3" s="80"/>
      <c r="G3" s="80"/>
      <c r="H3" s="80">
        <v>-7729</v>
      </c>
      <c r="I3" s="80">
        <v>136837</v>
      </c>
      <c r="J3" s="80">
        <v>-25450</v>
      </c>
    </row>
    <row r="4" spans="1:10" ht="18.95" customHeight="1">
      <c r="A4" s="212"/>
      <c r="B4" s="80" t="s">
        <v>137</v>
      </c>
      <c r="C4" s="80">
        <v>87705</v>
      </c>
      <c r="D4" s="80">
        <v>-9401</v>
      </c>
      <c r="E4" s="80">
        <v>23027</v>
      </c>
      <c r="F4" s="80"/>
      <c r="G4" s="80"/>
      <c r="H4" s="80">
        <v>-8320</v>
      </c>
      <c r="I4" s="80">
        <v>110732</v>
      </c>
      <c r="J4" s="80">
        <v>-17721</v>
      </c>
    </row>
    <row r="5" spans="1:10" ht="15">
      <c r="A5" s="80" t="s">
        <v>138</v>
      </c>
      <c r="B5" s="80"/>
      <c r="C5" s="80"/>
      <c r="D5" s="80"/>
      <c r="E5" s="80"/>
      <c r="F5" s="80"/>
      <c r="G5" s="80"/>
      <c r="H5" s="80"/>
      <c r="I5" s="80"/>
      <c r="J5" s="80"/>
    </row>
    <row r="6" spans="1:10" ht="15">
      <c r="A6" s="212" t="s">
        <v>139</v>
      </c>
      <c r="B6" s="80" t="s">
        <v>136</v>
      </c>
      <c r="C6" s="80">
        <v>16489</v>
      </c>
      <c r="D6" s="80">
        <v>-3534</v>
      </c>
      <c r="E6" s="80"/>
      <c r="F6" s="80"/>
      <c r="G6" s="80"/>
      <c r="H6" s="80">
        <v>-1767</v>
      </c>
      <c r="I6" s="80">
        <v>16489</v>
      </c>
      <c r="J6" s="80">
        <v>-5301</v>
      </c>
    </row>
    <row r="7" spans="1:10" ht="15">
      <c r="A7" s="212"/>
      <c r="B7" s="80" t="s">
        <v>137</v>
      </c>
      <c r="C7" s="80">
        <v>16489</v>
      </c>
      <c r="D7" s="80">
        <v>-1767</v>
      </c>
      <c r="E7" s="80"/>
      <c r="F7" s="80"/>
      <c r="G7" s="80"/>
      <c r="H7" s="80">
        <v>-1767</v>
      </c>
      <c r="I7" s="80">
        <v>16489</v>
      </c>
      <c r="J7" s="80">
        <v>-3534</v>
      </c>
    </row>
    <row r="8" spans="1:10" ht="15">
      <c r="A8" s="212" t="s">
        <v>140</v>
      </c>
      <c r="B8" s="80" t="s">
        <v>136</v>
      </c>
      <c r="C8" s="80">
        <v>46613</v>
      </c>
      <c r="D8" s="80">
        <v>-8623</v>
      </c>
      <c r="E8" s="80">
        <v>7366</v>
      </c>
      <c r="F8" s="80"/>
      <c r="G8" s="80"/>
      <c r="H8" s="80">
        <v>-3382</v>
      </c>
      <c r="I8" s="80">
        <v>53979</v>
      </c>
      <c r="J8" s="80">
        <v>-12005</v>
      </c>
    </row>
    <row r="9" spans="1:10" ht="15">
      <c r="A9" s="212"/>
      <c r="B9" s="80" t="s">
        <v>137</v>
      </c>
      <c r="C9" s="80">
        <v>39995</v>
      </c>
      <c r="D9" s="80">
        <v>-4287</v>
      </c>
      <c r="E9" s="80">
        <v>6618</v>
      </c>
      <c r="F9" s="80"/>
      <c r="G9" s="80"/>
      <c r="H9" s="80">
        <v>-4336</v>
      </c>
      <c r="I9" s="80">
        <v>46613</v>
      </c>
      <c r="J9" s="80">
        <v>-8623</v>
      </c>
    </row>
    <row r="10" spans="1:10" ht="15">
      <c r="A10" s="212" t="s">
        <v>141</v>
      </c>
      <c r="B10" s="80" t="s">
        <v>136</v>
      </c>
      <c r="C10" s="80">
        <v>16111</v>
      </c>
      <c r="D10" s="80">
        <v>-2553</v>
      </c>
      <c r="E10" s="80">
        <v>5525</v>
      </c>
      <c r="F10" s="80"/>
      <c r="G10" s="80"/>
      <c r="H10" s="80">
        <v>-1854</v>
      </c>
      <c r="I10" s="80">
        <v>21636</v>
      </c>
      <c r="J10" s="80">
        <v>-4407</v>
      </c>
    </row>
    <row r="11" spans="1:10" ht="15">
      <c r="A11" s="212"/>
      <c r="B11" s="80" t="s">
        <v>137</v>
      </c>
      <c r="C11" s="80">
        <v>10963</v>
      </c>
      <c r="D11" s="80">
        <v>-1370</v>
      </c>
      <c r="E11" s="80">
        <v>5148</v>
      </c>
      <c r="F11" s="80"/>
      <c r="G11" s="80"/>
      <c r="H11" s="80">
        <v>-1183</v>
      </c>
      <c r="I11" s="80">
        <v>16111</v>
      </c>
      <c r="J11" s="80">
        <v>-2553</v>
      </c>
    </row>
    <row r="12" spans="1:10" ht="15">
      <c r="A12" s="212" t="s">
        <v>142</v>
      </c>
      <c r="B12" s="80" t="s">
        <v>136</v>
      </c>
      <c r="C12" s="80">
        <v>11327</v>
      </c>
      <c r="D12" s="80">
        <v>-1334</v>
      </c>
      <c r="E12" s="80">
        <v>3683</v>
      </c>
      <c r="F12" s="80"/>
      <c r="G12" s="80"/>
      <c r="H12" s="80">
        <v>-256</v>
      </c>
      <c r="I12" s="80">
        <v>15010</v>
      </c>
      <c r="J12" s="80">
        <v>-1590</v>
      </c>
    </row>
    <row r="13" spans="1:10" ht="15">
      <c r="A13" s="212"/>
      <c r="B13" s="80" t="s">
        <v>137</v>
      </c>
      <c r="C13" s="80">
        <v>9121</v>
      </c>
      <c r="D13" s="80">
        <v>-952</v>
      </c>
      <c r="E13" s="80">
        <v>2206</v>
      </c>
      <c r="F13" s="80"/>
      <c r="G13" s="80"/>
      <c r="H13" s="80">
        <v>-382</v>
      </c>
      <c r="I13" s="80">
        <v>11327</v>
      </c>
      <c r="J13" s="80">
        <v>-1334</v>
      </c>
    </row>
    <row r="14" spans="1:10" ht="15">
      <c r="A14" s="212" t="s">
        <v>143</v>
      </c>
      <c r="B14" s="80" t="s">
        <v>136</v>
      </c>
      <c r="C14" s="80">
        <v>11872</v>
      </c>
      <c r="D14" s="80">
        <v>-1677</v>
      </c>
      <c r="E14" s="80">
        <v>1842</v>
      </c>
      <c r="F14" s="80"/>
      <c r="G14" s="80"/>
      <c r="H14" s="80">
        <v>-470</v>
      </c>
      <c r="I14" s="80">
        <v>13714</v>
      </c>
      <c r="J14" s="80">
        <v>-2147</v>
      </c>
    </row>
    <row r="15" spans="1:10" ht="15">
      <c r="A15" s="212"/>
      <c r="B15" s="80" t="s">
        <v>137</v>
      </c>
      <c r="C15" s="80">
        <v>11137</v>
      </c>
      <c r="D15" s="80">
        <v>-1025</v>
      </c>
      <c r="E15" s="80">
        <v>735</v>
      </c>
      <c r="F15" s="80"/>
      <c r="G15" s="80"/>
      <c r="H15" s="80">
        <v>-652</v>
      </c>
      <c r="I15" s="80">
        <v>11872</v>
      </c>
      <c r="J15" s="80">
        <v>-1677</v>
      </c>
    </row>
    <row r="16" spans="1:10" ht="15">
      <c r="A16" s="212" t="s">
        <v>116</v>
      </c>
      <c r="B16" s="80" t="s">
        <v>136</v>
      </c>
      <c r="C16" s="80">
        <v>8320</v>
      </c>
      <c r="D16" s="80"/>
      <c r="E16" s="80">
        <v>7729</v>
      </c>
      <c r="F16" s="80"/>
      <c r="G16" s="80"/>
      <c r="H16" s="80"/>
      <c r="I16" s="80">
        <v>16049</v>
      </c>
      <c r="J16" s="80"/>
    </row>
    <row r="17" spans="1:10" ht="15">
      <c r="A17" s="212"/>
      <c r="B17" s="80" t="s">
        <v>137</v>
      </c>
      <c r="C17" s="80">
        <f>SUM(C20,C22)</f>
        <v>12705</v>
      </c>
      <c r="D17" s="80"/>
      <c r="E17" s="80">
        <v>8320</v>
      </c>
      <c r="F17" s="80"/>
      <c r="G17" s="80"/>
      <c r="H17" s="80"/>
      <c r="I17" s="80">
        <v>8320</v>
      </c>
      <c r="J17" s="80"/>
    </row>
    <row r="18" spans="1:10" ht="20.100000000000001" customHeight="1">
      <c r="A18" s="81" t="s">
        <v>148</v>
      </c>
      <c r="B18" s="80"/>
      <c r="C18" s="80"/>
      <c r="D18" s="80"/>
      <c r="E18" s="80"/>
      <c r="F18" s="80"/>
      <c r="G18" s="80"/>
      <c r="H18" s="80"/>
      <c r="I18" s="80"/>
      <c r="J18" s="80"/>
    </row>
    <row r="19" spans="1:10" ht="15">
      <c r="A19" s="212" t="s">
        <v>144</v>
      </c>
      <c r="B19" s="80" t="s">
        <v>136</v>
      </c>
      <c r="C19" s="80">
        <v>2783</v>
      </c>
      <c r="D19" s="80">
        <v>-16835</v>
      </c>
      <c r="E19" s="80">
        <v>26145</v>
      </c>
      <c r="F19" s="80"/>
      <c r="G19" s="80"/>
      <c r="H19" s="80">
        <v>-7343</v>
      </c>
      <c r="I19" s="80">
        <v>131340</v>
      </c>
      <c r="J19" s="80">
        <v>-24178</v>
      </c>
    </row>
    <row r="20" spans="1:10" ht="15">
      <c r="A20" s="212"/>
      <c r="B20" s="80" t="s">
        <v>137</v>
      </c>
      <c r="C20" s="80">
        <v>8320</v>
      </c>
      <c r="D20" s="80">
        <v>-8931</v>
      </c>
      <c r="E20" s="80">
        <v>2302</v>
      </c>
      <c r="F20" s="80"/>
      <c r="G20" s="80"/>
      <c r="H20" s="80">
        <v>-7904</v>
      </c>
      <c r="I20" s="80">
        <v>106347</v>
      </c>
      <c r="J20" s="80">
        <v>-16835</v>
      </c>
    </row>
    <row r="21" spans="1:10" ht="15">
      <c r="A21" s="212" t="s">
        <v>145</v>
      </c>
      <c r="B21" s="80" t="s">
        <v>136</v>
      </c>
      <c r="C21" s="80">
        <v>5537</v>
      </c>
      <c r="D21" s="80">
        <v>-886</v>
      </c>
      <c r="E21" s="80"/>
      <c r="F21" s="80"/>
      <c r="G21" s="80"/>
      <c r="H21" s="80">
        <v>-386</v>
      </c>
      <c r="I21" s="80">
        <v>5537</v>
      </c>
      <c r="J21" s="80">
        <v>-1272</v>
      </c>
    </row>
    <row r="22" spans="1:10" ht="15">
      <c r="A22" s="212"/>
      <c r="B22" s="80" t="s">
        <v>137</v>
      </c>
      <c r="C22" s="80">
        <v>4385</v>
      </c>
      <c r="D22" s="80">
        <v>-470</v>
      </c>
      <c r="E22" s="80"/>
      <c r="F22" s="80"/>
      <c r="G22" s="80"/>
      <c r="H22" s="80">
        <v>-416</v>
      </c>
      <c r="I22" s="80">
        <v>4385</v>
      </c>
      <c r="J22" s="80">
        <v>-886</v>
      </c>
    </row>
    <row r="27" spans="1:10">
      <c r="A27" s="215" t="s">
        <v>146</v>
      </c>
      <c r="B27" s="79" t="s">
        <v>136</v>
      </c>
      <c r="C27" s="74">
        <f>SUM(C6,C8,C10,C12,C14,C16)</f>
        <v>110732</v>
      </c>
      <c r="D27" s="74">
        <f>SUM(D6,D8,D10,D12,D14)</f>
        <v>-17721</v>
      </c>
    </row>
    <row r="28" spans="1:10">
      <c r="A28" s="215"/>
      <c r="B28" s="79" t="s">
        <v>137</v>
      </c>
      <c r="C28" s="74">
        <f>SUM(C7,C9,C11,C13,C15,)</f>
        <v>87705</v>
      </c>
      <c r="D28" s="74">
        <f>SUM(D7,D9,D11,D13,D15,)</f>
        <v>-9401</v>
      </c>
    </row>
  </sheetData>
  <mergeCells count="17">
    <mergeCell ref="A27:A28"/>
    <mergeCell ref="A6:A7"/>
    <mergeCell ref="A8:A9"/>
    <mergeCell ref="A10:A11"/>
    <mergeCell ref="A12:A13"/>
    <mergeCell ref="A14:A15"/>
    <mergeCell ref="A16:A17"/>
    <mergeCell ref="F1:G1"/>
    <mergeCell ref="H1:H2"/>
    <mergeCell ref="I1:J1"/>
    <mergeCell ref="A19:A20"/>
    <mergeCell ref="A21:A22"/>
    <mergeCell ref="A3:A4"/>
    <mergeCell ref="A1:A2"/>
    <mergeCell ref="B1:B2"/>
    <mergeCell ref="C1:D1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="132" workbookViewId="0">
      <selection activeCell="A16" sqref="A16:G17"/>
    </sheetView>
  </sheetViews>
  <sheetFormatPr defaultColWidth="11.42578125" defaultRowHeight="12.75"/>
  <cols>
    <col min="1" max="1" width="29.85546875" style="68" customWidth="1"/>
    <col min="3" max="3" width="14" customWidth="1"/>
    <col min="5" max="5" width="15.42578125" customWidth="1"/>
    <col min="7" max="7" width="15.7109375" customWidth="1"/>
    <col min="9" max="9" width="15.7109375" customWidth="1"/>
  </cols>
  <sheetData>
    <row r="1" spans="1:10" ht="51.95" customHeight="1">
      <c r="A1" s="72" t="s">
        <v>127</v>
      </c>
      <c r="B1" s="226" t="s">
        <v>155</v>
      </c>
      <c r="C1" s="227"/>
      <c r="D1" s="226" t="s">
        <v>131</v>
      </c>
      <c r="E1" s="226"/>
      <c r="F1" s="226" t="s">
        <v>132</v>
      </c>
      <c r="G1" s="226"/>
      <c r="H1" s="226" t="s">
        <v>156</v>
      </c>
      <c r="I1" s="227"/>
    </row>
    <row r="2" spans="1:10">
      <c r="B2" s="73" t="s">
        <v>149</v>
      </c>
      <c r="C2" s="73" t="s">
        <v>154</v>
      </c>
      <c r="D2" s="73" t="s">
        <v>149</v>
      </c>
      <c r="E2" s="73" t="s">
        <v>154</v>
      </c>
      <c r="F2" s="73" t="s">
        <v>149</v>
      </c>
      <c r="G2" s="73" t="s">
        <v>154</v>
      </c>
      <c r="H2" s="73" t="s">
        <v>149</v>
      </c>
      <c r="I2" s="73" t="s">
        <v>154</v>
      </c>
    </row>
    <row r="3" spans="1:10">
      <c r="A3" s="226" t="s">
        <v>139</v>
      </c>
      <c r="B3" s="216">
        <v>16489</v>
      </c>
      <c r="C3" s="218">
        <f>(B3/$B$13)*100</f>
        <v>18.800524485491135</v>
      </c>
      <c r="D3" s="216">
        <v>0</v>
      </c>
      <c r="E3" s="216">
        <f>(D3/$D$13)*100</f>
        <v>0</v>
      </c>
      <c r="F3" s="216"/>
      <c r="G3" s="216"/>
      <c r="H3" s="216">
        <v>16489</v>
      </c>
      <c r="I3" s="218">
        <f>(H3/$H$13)*100</f>
        <v>16.100652267312423</v>
      </c>
    </row>
    <row r="4" spans="1:10">
      <c r="A4" s="226"/>
      <c r="B4" s="217"/>
      <c r="C4" s="219"/>
      <c r="D4" s="217"/>
      <c r="E4" s="217"/>
      <c r="F4" s="217"/>
      <c r="G4" s="217"/>
      <c r="H4" s="217"/>
      <c r="I4" s="219"/>
    </row>
    <row r="5" spans="1:10">
      <c r="A5" s="226" t="s">
        <v>140</v>
      </c>
      <c r="B5" s="216">
        <v>39995</v>
      </c>
      <c r="C5" s="218">
        <f t="shared" ref="C5" si="0">(B5/$B$13)*100</f>
        <v>45.601733082492444</v>
      </c>
      <c r="D5" s="216">
        <v>6618</v>
      </c>
      <c r="E5" s="218">
        <f t="shared" ref="E5" si="1">(D5/$D$13)*100</f>
        <v>44.998980077514112</v>
      </c>
      <c r="F5" s="216"/>
      <c r="G5" s="216"/>
      <c r="H5" s="216">
        <v>46613</v>
      </c>
      <c r="I5" s="218">
        <f t="shared" ref="I5" si="2">(H5/$H$13)*100</f>
        <v>45.515174003046518</v>
      </c>
    </row>
    <row r="6" spans="1:10">
      <c r="A6" s="226"/>
      <c r="B6" s="217"/>
      <c r="C6" s="219"/>
      <c r="D6" s="217"/>
      <c r="E6" s="219"/>
      <c r="F6" s="217"/>
      <c r="G6" s="217"/>
      <c r="H6" s="217"/>
      <c r="I6" s="219"/>
    </row>
    <row r="7" spans="1:10">
      <c r="A7" s="226" t="s">
        <v>141</v>
      </c>
      <c r="B7" s="216">
        <v>10963</v>
      </c>
      <c r="C7" s="218">
        <f t="shared" ref="C7" si="3">(B7/$B$13)*100</f>
        <v>12.499857476768714</v>
      </c>
      <c r="D7" s="216">
        <v>5148</v>
      </c>
      <c r="E7" s="218">
        <f t="shared" ref="E7" si="4">(D7/$D$13)*100</f>
        <v>35.003739715781599</v>
      </c>
      <c r="F7" s="216"/>
      <c r="G7" s="216"/>
      <c r="H7" s="216">
        <v>16111</v>
      </c>
      <c r="I7" s="218">
        <f t="shared" ref="I7" si="5">(H7/$H$13)*100</f>
        <v>15.731554895910635</v>
      </c>
    </row>
    <row r="8" spans="1:10">
      <c r="A8" s="226"/>
      <c r="B8" s="217"/>
      <c r="C8" s="219"/>
      <c r="D8" s="217"/>
      <c r="E8" s="219"/>
      <c r="F8" s="217"/>
      <c r="G8" s="217"/>
      <c r="H8" s="217"/>
      <c r="I8" s="219"/>
    </row>
    <row r="9" spans="1:10">
      <c r="A9" s="226" t="s">
        <v>142</v>
      </c>
      <c r="B9" s="216">
        <v>9121</v>
      </c>
      <c r="C9" s="218">
        <f t="shared" ref="C9" si="6">(B9/$B$13)*100</f>
        <v>10.399635140527906</v>
      </c>
      <c r="D9" s="216">
        <v>2206</v>
      </c>
      <c r="E9" s="218">
        <f t="shared" ref="E9" si="7">(D9/$D$13)*100</f>
        <v>14.999660025838036</v>
      </c>
      <c r="F9" s="216"/>
      <c r="G9" s="216"/>
      <c r="H9" s="216">
        <v>11327</v>
      </c>
      <c r="I9" s="218">
        <f t="shared" ref="I9" si="8">(H9/$H$13)*100</f>
        <v>11.060227317111277</v>
      </c>
    </row>
    <row r="10" spans="1:10">
      <c r="A10" s="226"/>
      <c r="B10" s="217"/>
      <c r="C10" s="219"/>
      <c r="D10" s="217"/>
      <c r="E10" s="219"/>
      <c r="F10" s="217"/>
      <c r="G10" s="217"/>
      <c r="H10" s="217"/>
      <c r="I10" s="219"/>
    </row>
    <row r="11" spans="1:10">
      <c r="A11" s="226" t="s">
        <v>143</v>
      </c>
      <c r="B11" s="216">
        <v>11137</v>
      </c>
      <c r="C11" s="218">
        <f t="shared" ref="C11" si="9">(B11/$B$13)*100</f>
        <v>12.6982498147198</v>
      </c>
      <c r="D11" s="216">
        <v>735</v>
      </c>
      <c r="E11" s="218">
        <f t="shared" ref="E11" si="10">(D11/$D$13)*100</f>
        <v>4.9976201808662548</v>
      </c>
      <c r="F11" s="216"/>
      <c r="G11" s="216"/>
      <c r="H11" s="216">
        <v>11872</v>
      </c>
      <c r="I11" s="218">
        <f t="shared" ref="I11" si="11">(H11/$H$13)*100</f>
        <v>11.592391516619147</v>
      </c>
    </row>
    <row r="12" spans="1:10">
      <c r="A12" s="226"/>
      <c r="B12" s="217"/>
      <c r="C12" s="219"/>
      <c r="D12" s="217"/>
      <c r="E12" s="219"/>
      <c r="F12" s="217"/>
      <c r="G12" s="217"/>
      <c r="H12" s="217"/>
      <c r="I12" s="219"/>
    </row>
    <row r="13" spans="1:10" s="69" customFormat="1" ht="38.25">
      <c r="A13" s="77" t="s">
        <v>147</v>
      </c>
      <c r="B13" s="68">
        <f>B3+B5+B7+B9+B11</f>
        <v>87705</v>
      </c>
      <c r="C13" s="83">
        <f>SUM(C3:C12)</f>
        <v>100</v>
      </c>
      <c r="D13" s="84">
        <f>SUM(D3:D12)</f>
        <v>14707</v>
      </c>
      <c r="E13" s="84">
        <f>SUM(E3:E12)</f>
        <v>100</v>
      </c>
      <c r="F13" s="68"/>
      <c r="G13" s="68"/>
      <c r="H13" s="68">
        <f>SUM(H3:H12)</f>
        <v>102412</v>
      </c>
      <c r="I13" s="82">
        <f>SUM(I3:I12)</f>
        <v>99.999999999999986</v>
      </c>
    </row>
    <row r="14" spans="1:10" s="69" customFormat="1">
      <c r="A14" s="78"/>
      <c r="B14" s="74"/>
      <c r="C14" s="74"/>
      <c r="D14" s="74"/>
      <c r="E14" s="74"/>
      <c r="F14" s="74"/>
      <c r="G14" s="74"/>
      <c r="H14" s="74"/>
      <c r="I14" s="74"/>
    </row>
    <row r="15" spans="1:10" s="69" customFormat="1" ht="13.5" thickBot="1">
      <c r="A15" s="78"/>
      <c r="B15" s="74"/>
      <c r="C15" s="74"/>
      <c r="D15" s="74"/>
      <c r="E15" s="74"/>
      <c r="F15" s="74"/>
      <c r="G15" s="74"/>
      <c r="H15" s="74"/>
      <c r="I15" s="74"/>
    </row>
    <row r="16" spans="1:10" ht="18" customHeight="1">
      <c r="A16" s="228" t="s">
        <v>157</v>
      </c>
      <c r="B16" s="229"/>
      <c r="C16" s="229"/>
      <c r="D16" s="229"/>
      <c r="E16" s="229"/>
      <c r="F16" s="229"/>
      <c r="G16" s="230"/>
      <c r="H16" s="75"/>
      <c r="I16" s="75"/>
      <c r="J16" s="75"/>
    </row>
    <row r="17" spans="1:14" ht="12.95" customHeight="1">
      <c r="A17" s="220"/>
      <c r="B17" s="221"/>
      <c r="C17" s="221"/>
      <c r="D17" s="221"/>
      <c r="E17" s="221"/>
      <c r="F17" s="221"/>
      <c r="G17" s="222"/>
      <c r="H17" s="75"/>
      <c r="I17" s="75"/>
      <c r="J17" s="75"/>
    </row>
    <row r="18" spans="1:14" s="69" customFormat="1" ht="35.1" customHeight="1">
      <c r="A18" s="220" t="s">
        <v>150</v>
      </c>
      <c r="B18" s="221"/>
      <c r="C18" s="221"/>
      <c r="D18" s="221"/>
      <c r="E18" s="221"/>
      <c r="F18" s="221"/>
      <c r="G18" s="222"/>
      <c r="H18" s="76"/>
      <c r="I18" s="76"/>
      <c r="J18" s="76"/>
      <c r="K18" s="76"/>
      <c r="L18" s="76"/>
      <c r="M18" s="76"/>
    </row>
    <row r="19" spans="1:14" ht="36.950000000000003" customHeight="1">
      <c r="A19" s="220" t="s">
        <v>151</v>
      </c>
      <c r="B19" s="221"/>
      <c r="C19" s="221"/>
      <c r="D19" s="221"/>
      <c r="E19" s="221"/>
      <c r="F19" s="221"/>
      <c r="G19" s="222"/>
      <c r="H19" s="76"/>
      <c r="I19" s="76"/>
      <c r="J19" s="76"/>
      <c r="K19" s="76"/>
      <c r="L19" s="76"/>
      <c r="M19" s="76"/>
      <c r="N19" s="76"/>
    </row>
    <row r="20" spans="1:14" ht="30.95" customHeight="1">
      <c r="A20" s="220" t="s">
        <v>152</v>
      </c>
      <c r="B20" s="221"/>
      <c r="C20" s="221"/>
      <c r="D20" s="221"/>
      <c r="E20" s="221"/>
      <c r="F20" s="221"/>
      <c r="G20" s="222"/>
    </row>
    <row r="21" spans="1:14" ht="30.95" customHeight="1" thickBot="1">
      <c r="A21" s="223" t="s">
        <v>153</v>
      </c>
      <c r="B21" s="224"/>
      <c r="C21" s="224"/>
      <c r="D21" s="224"/>
      <c r="E21" s="224"/>
      <c r="F21" s="224"/>
      <c r="G21" s="225"/>
    </row>
    <row r="22" spans="1:14">
      <c r="A22" s="74"/>
    </row>
    <row r="23" spans="1:14">
      <c r="A23" s="74"/>
    </row>
    <row r="24" spans="1:14">
      <c r="A24" s="74"/>
    </row>
    <row r="25" spans="1:14">
      <c r="A25" s="74"/>
    </row>
    <row r="26" spans="1:14">
      <c r="A26" s="74"/>
    </row>
    <row r="27" spans="1:14">
      <c r="A27" s="74"/>
    </row>
    <row r="28" spans="1:14">
      <c r="A28" s="74"/>
    </row>
    <row r="29" spans="1:14">
      <c r="A29" s="74"/>
    </row>
    <row r="30" spans="1:14">
      <c r="A30" s="74"/>
    </row>
    <row r="31" spans="1:14">
      <c r="A31" s="74"/>
    </row>
    <row r="32" spans="1:14">
      <c r="A32" s="74"/>
    </row>
    <row r="33" spans="1:1">
      <c r="A33" s="74"/>
    </row>
    <row r="34" spans="1:1">
      <c r="A34" s="74"/>
    </row>
    <row r="35" spans="1:1">
      <c r="A35" s="74"/>
    </row>
    <row r="36" spans="1:1">
      <c r="A36" s="74"/>
    </row>
    <row r="37" spans="1:1">
      <c r="A37" s="74"/>
    </row>
    <row r="38" spans="1:1">
      <c r="A38" s="74"/>
    </row>
    <row r="39" spans="1:1">
      <c r="A39" s="74"/>
    </row>
    <row r="40" spans="1:1">
      <c r="A40" s="74"/>
    </row>
    <row r="41" spans="1:1">
      <c r="A41" s="74"/>
    </row>
  </sheetData>
  <mergeCells count="54">
    <mergeCell ref="A20:G20"/>
    <mergeCell ref="A21:G21"/>
    <mergeCell ref="F1:G1"/>
    <mergeCell ref="H1:I1"/>
    <mergeCell ref="A16:G17"/>
    <mergeCell ref="B1:C1"/>
    <mergeCell ref="D1:E1"/>
    <mergeCell ref="A18:G18"/>
    <mergeCell ref="A19:G19"/>
    <mergeCell ref="A3:A4"/>
    <mergeCell ref="A5:A6"/>
    <mergeCell ref="A7:A8"/>
    <mergeCell ref="A9:A10"/>
    <mergeCell ref="A11:A12"/>
    <mergeCell ref="B3:B4"/>
    <mergeCell ref="B5:B6"/>
    <mergeCell ref="B7:B8"/>
    <mergeCell ref="B9:B10"/>
    <mergeCell ref="B11:B12"/>
    <mergeCell ref="C3:C4"/>
    <mergeCell ref="C5:C6"/>
    <mergeCell ref="C7:C8"/>
    <mergeCell ref="C9:C10"/>
    <mergeCell ref="C11:C12"/>
    <mergeCell ref="D11:D12"/>
    <mergeCell ref="E3:E4"/>
    <mergeCell ref="E5:E6"/>
    <mergeCell ref="E7:E8"/>
    <mergeCell ref="E9:E10"/>
    <mergeCell ref="E11:E12"/>
    <mergeCell ref="D3:D4"/>
    <mergeCell ref="D5:D6"/>
    <mergeCell ref="D7:D8"/>
    <mergeCell ref="D9:D10"/>
    <mergeCell ref="F11:F12"/>
    <mergeCell ref="G3:G4"/>
    <mergeCell ref="G5:G6"/>
    <mergeCell ref="G7:G8"/>
    <mergeCell ref="G9:G10"/>
    <mergeCell ref="G11:G12"/>
    <mergeCell ref="F3:F4"/>
    <mergeCell ref="F5:F6"/>
    <mergeCell ref="F7:F8"/>
    <mergeCell ref="F9:F10"/>
    <mergeCell ref="H11:H12"/>
    <mergeCell ref="I3:I4"/>
    <mergeCell ref="I5:I6"/>
    <mergeCell ref="I7:I8"/>
    <mergeCell ref="I9:I10"/>
    <mergeCell ref="I11:I12"/>
    <mergeCell ref="H3:H4"/>
    <mergeCell ref="H5:H6"/>
    <mergeCell ref="H7:H8"/>
    <mergeCell ref="H9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Баланс </vt:lpstr>
      <vt:lpstr>Отчет о финансовых результатах</vt:lpstr>
      <vt:lpstr>п.1.2</vt:lpstr>
      <vt:lpstr>Анализ структурной динамики 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tenint</cp:lastModifiedBy>
  <dcterms:created xsi:type="dcterms:W3CDTF">2023-09-08T09:24:38Z</dcterms:created>
  <dcterms:modified xsi:type="dcterms:W3CDTF">2023-10-18T07:00:26Z</dcterms:modified>
</cp:coreProperties>
</file>