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K:\PL\proj\MedionRefurbish\All\processes\QIT_Documents\Technical Information\"/>
    </mc:Choice>
  </mc:AlternateContent>
  <bookViews>
    <workbookView xWindow="0" yWindow="0" windowWidth="25650" windowHeight="11670" tabRatio="775"/>
  </bookViews>
  <sheets>
    <sheet name="MODEL" sheetId="4" r:id="rId1"/>
    <sheet name="PEAQ STARY MSN" sheetId="5" r:id="rId2"/>
    <sheet name="MD" sheetId="2" r:id="rId3"/>
    <sheet name="BIOS" sheetId="24" r:id="rId4"/>
    <sheet name="SWM MEDION" sheetId="11" r:id="rId5"/>
    <sheet name="naprawa" sheetId="14" r:id="rId6"/>
    <sheet name="Shipping mode medion" sheetId="17" state="hidden" r:id="rId7"/>
    <sheet name="Shipping mode PEAQ" sheetId="22" state="hidden" r:id="rId8"/>
    <sheet name="Arkusz1" sheetId="23" state="hidden" r:id="rId9"/>
    <sheet name="bledy QC" sheetId="16" state="hidden" r:id="rId10"/>
    <sheet name="SWM PEAQ" sheetId="12" state="hidden" r:id="rId11"/>
    <sheet name="BIOS PG" sheetId="13" state="hidden" r:id="rId12"/>
  </sheets>
  <definedNames>
    <definedName name="_xlnm._FilterDatabase" localSheetId="11" hidden="1">'BIOS PG'!$A$1:$G$54</definedName>
    <definedName name="_xlnm._FilterDatabase" localSheetId="9" hidden="1">'bledy QC'!$I$1:$K$22</definedName>
    <definedName name="_xlnm._FilterDatabase" localSheetId="2" hidden="1">MD!$A$1:$M$374</definedName>
  </definedNames>
  <calcPr calcId="152511"/>
  <pivotCaches>
    <pivotCache cacheId="1" r:id="rId13"/>
    <pivotCache cacheId="2" r:id="rId14"/>
    <pivotCache cacheId="20" r:id="rId15"/>
  </pivotCaches>
</workbook>
</file>

<file path=xl/calcChain.xml><?xml version="1.0" encoding="utf-8"?>
<calcChain xmlns="http://schemas.openxmlformats.org/spreadsheetml/2006/main">
  <c r="E17" i="5" l="1"/>
  <c r="E16" i="5"/>
  <c r="E15" i="5"/>
  <c r="E14" i="5"/>
  <c r="E13" i="5"/>
  <c r="E12" i="5"/>
  <c r="E11" i="5"/>
  <c r="E10" i="5"/>
  <c r="E9" i="5"/>
  <c r="E8" i="5"/>
  <c r="E7" i="5"/>
  <c r="E6" i="5"/>
  <c r="E21" i="5" s="1"/>
  <c r="E5" i="5"/>
  <c r="E18" i="5" l="1"/>
  <c r="E19" i="5"/>
  <c r="E20" i="5"/>
  <c r="B5" i="4"/>
  <c r="B11" i="4" l="1"/>
  <c r="B17" i="4" l="1"/>
  <c r="B20" i="4"/>
  <c r="B12" i="4" l="1"/>
  <c r="B21" i="4"/>
  <c r="B13" i="4"/>
  <c r="B14" i="4"/>
  <c r="B16" i="4"/>
  <c r="B15" i="4"/>
  <c r="B6" i="4"/>
  <c r="B7" i="4"/>
  <c r="B18" i="4"/>
  <c r="B19" i="4" s="1"/>
  <c r="I4" i="24" l="1"/>
  <c r="H4" i="24"/>
  <c r="B24" i="4" l="1"/>
  <c r="B23" i="4"/>
  <c r="B22" i="4"/>
  <c r="B65" i="4" l="1"/>
  <c r="B10" i="4" l="1"/>
  <c r="B8" i="4" l="1"/>
  <c r="B9" i="4" l="1"/>
</calcChain>
</file>

<file path=xl/sharedStrings.xml><?xml version="1.0" encoding="utf-8"?>
<sst xmlns="http://schemas.openxmlformats.org/spreadsheetml/2006/main" count="8214" uniqueCount="1387">
  <si>
    <t>MSN</t>
  </si>
  <si>
    <t>MODEL</t>
  </si>
  <si>
    <t>CPU</t>
  </si>
  <si>
    <t>1,86 GHz</t>
  </si>
  <si>
    <t>500 GB</t>
  </si>
  <si>
    <t xml:space="preserve">HDD </t>
  </si>
  <si>
    <t xml:space="preserve">RAM  </t>
  </si>
  <si>
    <t>2,20 GHz</t>
  </si>
  <si>
    <t>2,40 GHz</t>
  </si>
  <si>
    <t>RODZAJ PANELA</t>
  </si>
  <si>
    <t>NR SWM</t>
  </si>
  <si>
    <t>NON GLARE</t>
  </si>
  <si>
    <t>750 GB</t>
  </si>
  <si>
    <t>2,50 GHz</t>
  </si>
  <si>
    <t>HDD 750 GB; SSD 32 GB</t>
  </si>
  <si>
    <t>HDD 500 GB; SSD 32 GB</t>
  </si>
  <si>
    <t xml:space="preserve">AMD Temash A4-1200 </t>
  </si>
  <si>
    <t>1,00 GHz</t>
  </si>
  <si>
    <t>SSHD 500 GB</t>
  </si>
  <si>
    <t>1,70 GHz</t>
  </si>
  <si>
    <t>1,60 GHz</t>
  </si>
  <si>
    <t>SSHD 1TB</t>
  </si>
  <si>
    <t>2,16 GHz</t>
  </si>
  <si>
    <t>40050123 / 40050124</t>
  </si>
  <si>
    <t>40051056 / 40051057</t>
  </si>
  <si>
    <t>HDD 500 GB; eMMC 64GB</t>
  </si>
  <si>
    <t>1,80 GHz</t>
  </si>
  <si>
    <t>Touch / GLARE</t>
  </si>
  <si>
    <t>Touch / NON GLARE</t>
  </si>
  <si>
    <t>20057492 / 20057493</t>
  </si>
  <si>
    <t>Chip Scan</t>
  </si>
  <si>
    <t>2,40GHz</t>
  </si>
  <si>
    <t>S/N Scan</t>
  </si>
  <si>
    <t>1,58 GHz</t>
  </si>
  <si>
    <t>HDD 500 GB</t>
  </si>
  <si>
    <t>1,83 GHz</t>
  </si>
  <si>
    <t>20058875 / 20058876</t>
  </si>
  <si>
    <t>20059074 / 20058696</t>
  </si>
  <si>
    <t>20059560 / 20058874</t>
  </si>
  <si>
    <t>40051741 / 40051742</t>
  </si>
  <si>
    <t>1,83 Ghz</t>
  </si>
  <si>
    <t>20060089 / 20060090</t>
  </si>
  <si>
    <t>20059775 / 20059776</t>
  </si>
  <si>
    <t>eMMC 32 GB</t>
  </si>
  <si>
    <t>eMMC 64 GB</t>
  </si>
  <si>
    <t>1,83 GHZ</t>
  </si>
  <si>
    <t>1,90 GHz</t>
  </si>
  <si>
    <t>2,10 GHz</t>
  </si>
  <si>
    <t>20057830 lub 20057819</t>
  </si>
  <si>
    <t>20057923 / 20057801</t>
  </si>
  <si>
    <t>brak licencji office</t>
  </si>
  <si>
    <t>HDD</t>
  </si>
  <si>
    <t>HDD 500 GB; eMMC 32 GB</t>
  </si>
  <si>
    <t>20058321 / 20058322</t>
  </si>
  <si>
    <t>HDD / RECOVER</t>
  </si>
  <si>
    <t>HDD, SSD skasować</t>
  </si>
  <si>
    <t>Licencja Office 8.1</t>
  </si>
  <si>
    <t>Licencja Office 8.0</t>
  </si>
  <si>
    <t>test PU9</t>
  </si>
  <si>
    <t>Test akku, Fimware SATA dock</t>
  </si>
  <si>
    <t>WSKAZOWKI</t>
  </si>
  <si>
    <t>info IMAGE</t>
  </si>
  <si>
    <t>HDD 500 GB; eMMC 64 GB</t>
  </si>
  <si>
    <t>brak Licencja Office 8.1</t>
  </si>
  <si>
    <t>2,60 GHz</t>
  </si>
  <si>
    <t>Flash 64 GB</t>
  </si>
  <si>
    <t>1,33 GHz</t>
  </si>
  <si>
    <t>20058565/20058564</t>
  </si>
  <si>
    <t>2,16,GHz</t>
  </si>
  <si>
    <t>20060249 / 20060250</t>
  </si>
  <si>
    <t>zostawic pusty SLOT DVD/AKKU!!</t>
  </si>
  <si>
    <t>GLARE</t>
  </si>
  <si>
    <t>BACK COVER AKOYA!!!</t>
  </si>
  <si>
    <t>BACK COVER MEDION!!!</t>
  </si>
  <si>
    <t>20060251 / 20060252</t>
  </si>
  <si>
    <t>2,70 GHz</t>
  </si>
  <si>
    <t>HDD 500 GB; eMMC 32GB</t>
  </si>
  <si>
    <t>20058127 / 20058128</t>
  </si>
  <si>
    <t>Recovery puszczane z ustawien systemu/ Tylko słuchawki!!!</t>
  </si>
  <si>
    <t>Flash 32 GB</t>
  </si>
  <si>
    <t>BIOS!!!</t>
  </si>
  <si>
    <t>1,70 Ghz</t>
  </si>
  <si>
    <t>2,30 Ghz</t>
  </si>
  <si>
    <t>20058102/20058103</t>
  </si>
  <si>
    <t>Test akku / Fimware SATA dock /  Recovery z ustawien systemu</t>
  </si>
  <si>
    <t xml:space="preserve"> 500 GB</t>
  </si>
  <si>
    <t>2,30 GHz</t>
  </si>
  <si>
    <t>NB PEAQ PNB C1014 I1NL MD99338 Ref</t>
  </si>
  <si>
    <t>SSD 32 GB</t>
  </si>
  <si>
    <t>1.83 GHz</t>
  </si>
  <si>
    <t>WTAB PEAQ E1233T WIN MD99098NL Ref</t>
  </si>
  <si>
    <t>CNB PEAQ P2213T MD99188 NL Ref</t>
  </si>
  <si>
    <t>NB PEAQPNB1115 I5NL ALURSMD99197NL Ref</t>
  </si>
  <si>
    <t>WTAB PEAQ PMM C1008 I01NL MD99186 Ref</t>
  </si>
  <si>
    <t>Pendrive</t>
  </si>
  <si>
    <t>KB - NL, po testach recovery z pod system</t>
  </si>
  <si>
    <t>NB PEAQ P2213T 2IN1 MD99097 NL Ref</t>
  </si>
  <si>
    <t>WTAB PEAQ PMM C1008 I01NL MD99187 Ref</t>
  </si>
  <si>
    <t>NB PEAQ P2213T 2IN1 MD99096 NL Ref</t>
  </si>
  <si>
    <t>STARY MSN</t>
  </si>
  <si>
    <t>20058983 / 20058984</t>
  </si>
  <si>
    <t>KB - NL</t>
  </si>
  <si>
    <t>Windows 10</t>
  </si>
  <si>
    <t>eMMC 64GB</t>
  </si>
  <si>
    <t>2,2, GHz</t>
  </si>
  <si>
    <t>20060080 / 20060082</t>
  </si>
  <si>
    <t>20059355/ 20059356</t>
  </si>
  <si>
    <t>Model</t>
  </si>
  <si>
    <t>1,9 GHz</t>
  </si>
  <si>
    <t>NB PEAQ MD99688 NL Ref</t>
  </si>
  <si>
    <t>NB S6217 GOLF PEAG MD99091 NL Ref</t>
  </si>
  <si>
    <t>NB E6419 PEAQ MD99094 NL Ref</t>
  </si>
  <si>
    <t xml:space="preserve">KB - NL </t>
  </si>
  <si>
    <t>NB PEAQ PNB S1015 I2NL MD99193 NL Ref</t>
  </si>
  <si>
    <t>2.16 GHz</t>
  </si>
  <si>
    <t>SSD 128 GB</t>
  </si>
  <si>
    <t>0,80 - 2.0 GHz</t>
  </si>
  <si>
    <t>NB S6417 GOLF PEAQ MD99092 NL Ref</t>
  </si>
  <si>
    <t>NB PEAQ PNB C1015 I2N2 MD99342NL Ref</t>
  </si>
  <si>
    <t>CNB PEAQPNBS1115IMNL ALU MD99194NL Ref</t>
  </si>
  <si>
    <t>NB PEAQ PNB C1011 I0N1 MD99439 NL Ref</t>
  </si>
  <si>
    <t>1,6 GHz</t>
  </si>
  <si>
    <t>2,6 GHz</t>
  </si>
  <si>
    <t>2,90 Ghz</t>
  </si>
  <si>
    <t>64 GB</t>
  </si>
  <si>
    <t>1,44 GHz</t>
  </si>
  <si>
    <t>Windows 10 Home</t>
  </si>
  <si>
    <t>Intel Core i3-6167U</t>
  </si>
  <si>
    <t>2,70 Ghz</t>
  </si>
  <si>
    <t>IntelCore i3-6100U</t>
  </si>
  <si>
    <t>HDD 500 GB; SSD 128 GB</t>
  </si>
  <si>
    <t>Intel Mobile Celeron N2840</t>
  </si>
  <si>
    <t>SSD 256 GB</t>
  </si>
  <si>
    <t>Intel Mobile Celeron N3150</t>
  </si>
  <si>
    <t>Intel Mobile Celeron N3060</t>
  </si>
  <si>
    <t>32 GB Flash</t>
  </si>
  <si>
    <t xml:space="preserve">Rockchip RK3288 Quad-Core Cortex-A17 </t>
  </si>
  <si>
    <t>Google Chrome OS</t>
  </si>
  <si>
    <t>Przywracamy oryginalny</t>
  </si>
  <si>
    <t>Intel Core M 5Y31</t>
  </si>
  <si>
    <t xml:space="preserve">0,9 GHz </t>
  </si>
  <si>
    <t>128 GB  SSD</t>
  </si>
  <si>
    <t>Intel Pentium 4405U</t>
  </si>
  <si>
    <t>2,10 Ghz</t>
  </si>
  <si>
    <t>500 GB; eMMC 32 GB</t>
  </si>
  <si>
    <t>F11 lub Recovery spod Windows - wpisać powerRecover</t>
  </si>
  <si>
    <t>256 GB SSD</t>
  </si>
  <si>
    <t>2,5 GHz</t>
  </si>
  <si>
    <t>2,00 Ghz</t>
  </si>
  <si>
    <t>2,4 Ghz</t>
  </si>
  <si>
    <t>2,90 GHz</t>
  </si>
  <si>
    <t>NB P6515 Peaq MD99093 NL REF</t>
  </si>
  <si>
    <t>NB PEAQ PNB P1115 - I2NL ALU MD99191 NL REF</t>
  </si>
  <si>
    <t>NB PEAQ P1115-I5CH ALU MD99291 REF</t>
  </si>
  <si>
    <t>NB PEAQ S1115-IMCH ALU MD99298 REF</t>
  </si>
  <si>
    <t>NB PEAQ C1017-I2CH MD99306 REF</t>
  </si>
  <si>
    <t>NB PEAQ P1117-I7CH MD99309 REF</t>
  </si>
  <si>
    <t>CNB PEAQ PMM C1008 - I01NL MD99336 REF</t>
  </si>
  <si>
    <t>CNB PEAQ PMM C1010 - I01NL MD99337 REF</t>
  </si>
  <si>
    <t>NB PEAQ PNB S1015 - I2NL MD99339 REF</t>
  </si>
  <si>
    <t>NB PEAQ PNB S1115-IM2N ALU MD99341 REF</t>
  </si>
  <si>
    <t>NB PEAQ PNB P1115 - I5NL ALURS MD99343 REF</t>
  </si>
  <si>
    <t>NB PEAQ PNB P1115-I7N2 ALURS MD99344 NL REF</t>
  </si>
  <si>
    <t>CNB PEAQ PMM C1008 - I01B1 MD99442 BE REF</t>
  </si>
  <si>
    <t>CNB PEAQ PMM C1010 - I01B1 MD99446 BE REF</t>
  </si>
  <si>
    <t>NB PEAQ PNB C1014 - I1B1 MD99447 BE REF</t>
  </si>
  <si>
    <t>NB PEAQ PNB P1115 - I5B1 ALU MD99448 BE REF</t>
  </si>
  <si>
    <t>NB PEAQ PNB P1117 - I7B1 MD99464 BE REF</t>
  </si>
  <si>
    <t>NB PEAQ PNB P1017 - I5B1 MD99467 BE REF</t>
  </si>
  <si>
    <t>NB PEAQ PNB P1115-I7B1 ALURS MD99468 BE REF</t>
  </si>
  <si>
    <t>NB PEAQ PNB C1015 - I5B1 MD99469 BE REF</t>
  </si>
  <si>
    <t>NB PEAQ MD99523 PNB S1013-I5N1 ULTRA REF</t>
  </si>
  <si>
    <t>NB PEAQ S6217 Golf MD99639NLPNBS1015 REF</t>
  </si>
  <si>
    <t>NB PEAQ PNB P1115 MD99671 NL REF</t>
  </si>
  <si>
    <t>NB PEAQ P1115 ALU MD99672 CH REF</t>
  </si>
  <si>
    <t>NB PEAQ PNB P2017–I7C1 MD99673 CH REF</t>
  </si>
  <si>
    <t>NB PEAQ PNB C1011 MD99674 CH REF</t>
  </si>
  <si>
    <t>NB PEAQ PNB C1015-I3C1 MD99684 CH REF</t>
  </si>
  <si>
    <t>NB E6419 C1015-I2N4 ALUMD99799PEAQNL REF</t>
  </si>
  <si>
    <t>128 GB</t>
  </si>
  <si>
    <t>128 GB SSD</t>
  </si>
  <si>
    <t>2,0 GHz</t>
  </si>
  <si>
    <t>2,3 Ghz</t>
  </si>
  <si>
    <t>2,2 Ghz</t>
  </si>
  <si>
    <t>KB -BE</t>
  </si>
  <si>
    <t>KB - CH</t>
  </si>
  <si>
    <t>2,0 Ghz</t>
  </si>
  <si>
    <t>KB -NL</t>
  </si>
  <si>
    <t>32 GB eMMC</t>
  </si>
  <si>
    <t>64 GB eMMC</t>
  </si>
  <si>
    <t>SSHD 256 GB</t>
  </si>
  <si>
    <t>NON GLARE?</t>
  </si>
  <si>
    <t>KB -CH</t>
  </si>
  <si>
    <t>2,5 Ghz</t>
  </si>
  <si>
    <t>NON GLARE ?</t>
  </si>
  <si>
    <t>NUMER SWM</t>
  </si>
  <si>
    <t>NAZWA MODELU</t>
  </si>
  <si>
    <t>PEAQ stary msn</t>
  </si>
  <si>
    <t>WSKAZÓWKI</t>
  </si>
  <si>
    <t xml:space="preserve">RAM </t>
  </si>
  <si>
    <t>KOLOR</t>
  </si>
  <si>
    <t>0,90 - 2.4 GHz</t>
  </si>
  <si>
    <t>CNB PEAQ P1211T PMMC1010-I01B3 MD60011BE ref</t>
  </si>
  <si>
    <t xml:space="preserve"> 64 GB eMMC</t>
  </si>
  <si>
    <t>KB NL</t>
  </si>
  <si>
    <t>NB PEAQ PNB P1115 - I7NL ALU MD99198 NL ref</t>
  </si>
  <si>
    <t>Etykiety wierszy</t>
  </si>
  <si>
    <t>(puste)</t>
  </si>
  <si>
    <t>Suma końcowa</t>
  </si>
  <si>
    <t>NB PEAQ S6219 PNB S1415-I2N1S MD60017 NL REF</t>
  </si>
  <si>
    <t>CNB PEAQ PMM C1010 - I01B2 MD99818 BE REF</t>
  </si>
  <si>
    <t>CNB PEAQ P1211T PMMC1010–I02N3 MD99909NL REF</t>
  </si>
  <si>
    <t>NB PEAQ P6663 PNB P2015-I5N1 MD60021 NL REF</t>
  </si>
  <si>
    <t>NB PEAQ E6425 PNB C2015-I5N1 MD60019 NL REF</t>
  </si>
  <si>
    <t>KB -  NL</t>
  </si>
  <si>
    <t>Stary MSN</t>
  </si>
  <si>
    <t>Bezeichnung</t>
  </si>
  <si>
    <t>MSN Mainboards</t>
  </si>
  <si>
    <t>Nazwa</t>
  </si>
  <si>
    <t>Producent</t>
  </si>
  <si>
    <t>BIOSVersion 040417</t>
  </si>
  <si>
    <t>NB PEAQ P2213T 2IN1 MD99096 NL Ref (not w/o)</t>
  </si>
  <si>
    <t>NBC MB 2G/N2840/64G PG T11M</t>
  </si>
  <si>
    <t>PG</t>
  </si>
  <si>
    <t>BIOS: 707; firmware: HDD&amp;DOCK(204); W urządzeniu powinien być ustawiony shipping mode Akku.</t>
  </si>
  <si>
    <t>NB S6417 GOLF PEAQ MD99092 NL Ref (not w/o)</t>
  </si>
  <si>
    <t>NBC Mainboard 4GB IVT Golf 2.0</t>
  </si>
  <si>
    <t>IVT</t>
  </si>
  <si>
    <t xml:space="preserve">MB IVT Golf 2.0: BIOS for WINDOWS 8: 405R, for WINDOWS 10: 412R </t>
  </si>
  <si>
    <t>NB PEAQ P2213T 2IN1 MD99097 NL Ref (not w/o)</t>
  </si>
  <si>
    <t>NBC MB 4G/N3540/64G PG T11M</t>
  </si>
  <si>
    <t>NB P6515 PEAG MD99093 NL Ref (not w/o)</t>
  </si>
  <si>
    <t>NBC Mainboard i5-5200U 6GB IVT Polo</t>
  </si>
  <si>
    <t>MB IVT Pol: Win8 BIOS: 130,  !!!  Win10 BIOS: 180.</t>
  </si>
  <si>
    <t>WTAB PEAQ E1233T WIN MD99098NL Ref (not w/o)</t>
  </si>
  <si>
    <t>TAB Mainboard 2G 16GB BIT E123xT</t>
  </si>
  <si>
    <t>BIT</t>
  </si>
  <si>
    <t>B5CN81WW(V8.1&amp;V1.4) PEAQ</t>
  </si>
  <si>
    <t>NB E6419 PEAQ MD99094 NL Ref (not w/o)</t>
  </si>
  <si>
    <t>NBC Mainboard 3805U 6GB IVT Polo</t>
  </si>
  <si>
    <t>WTAB PEAQ PMM C1008 I01NL MD99186 Ref (not w/o)</t>
  </si>
  <si>
    <t>NBC Mainboard 32G TF WMBT893</t>
  </si>
  <si>
    <t>TF</t>
  </si>
  <si>
    <t>BIOS: 103;  EC 10301</t>
  </si>
  <si>
    <t>WTAB PEAQ PMM C1010 I01NL MD99187 Ref (not w/o)</t>
  </si>
  <si>
    <t>NBC Mainboard 32G TF WMBT1031</t>
  </si>
  <si>
    <t>BIOS 1.03 EC 10301</t>
  </si>
  <si>
    <t>CNB PEAQ P2213T MD99188 NL Ref (not w/o)</t>
  </si>
  <si>
    <t>NBC Mainboard N3540 32G PG T11M</t>
  </si>
  <si>
    <t>NB PEAQ PNBP1115I2NL ALU MD99191NL Ref (not w/o)</t>
  </si>
  <si>
    <t>NBC Mainboard 3805U 6GB V2 IVT Polo</t>
  </si>
  <si>
    <t xml:space="preserve">MB IVT Pol: Win8 BIOS: 130,  !!!  Win10 BIOS: 180. </t>
  </si>
  <si>
    <t>NB PEAQ PNB S1015 I2NL MD99193 NL Ref (not w/o)</t>
  </si>
  <si>
    <t>NBC Mainboard 4GB V4 IVT Golf 2.0</t>
  </si>
  <si>
    <t>CNB PEAQPNBS1115IMNL ALU MD99194NL Ref (not w/o)</t>
  </si>
  <si>
    <t>NB PEAQPNB1115 I5NL ALURSMD99197NL Ref (not w/o)</t>
  </si>
  <si>
    <t>NBC Mainboard i5-5200U IVT Polo</t>
  </si>
  <si>
    <t>NB PEAQ S1115-IMCH ALU MD99298 REF (not w/o)</t>
  </si>
  <si>
    <t>MB IVT Golf 2.0: BIOS for WINDOWS 8: 405R, for WINDOWS 10: 412R</t>
  </si>
  <si>
    <t>NB PEAQ P1115 I5CH ALU MD99291 REF (not w/o)</t>
  </si>
  <si>
    <t>NBC Mainboard i5-5200U V3 IVT Polo</t>
  </si>
  <si>
    <t>NB PEAQ C1017 I2CH MD99306 REF (not w/o)</t>
  </si>
  <si>
    <t>NBC Mainboard 3805U V2 PG D17D</t>
  </si>
  <si>
    <t>MB PG D17D: BIOS: 703</t>
  </si>
  <si>
    <t>NB PEAQ P1017 I5CH MD99307 REF (not w/o)</t>
  </si>
  <si>
    <t>NBC Mainboard I5-5200U PG D17D</t>
  </si>
  <si>
    <t xml:space="preserve">MB PG D17D: BIOS: 703 </t>
  </si>
  <si>
    <t>NB PEAQ P1117 I7CH MD99309 REF (not w/o)</t>
  </si>
  <si>
    <t>NBC Mainboard I7-5500U V3 PG D17D</t>
  </si>
  <si>
    <t>NB PEAQ PNB C1014 I1NL MD99338 Ref (not w/o)</t>
  </si>
  <si>
    <t>NBC Mainboard N2940 TF NDBT1401</t>
  </si>
  <si>
    <t>MB TF NDBT1401: BIOS: 1.03; EC: 1.04.80</t>
  </si>
  <si>
    <t>CNB PEAQ PMM C1010 - I01NL MD99337 REF (not w/o)</t>
  </si>
  <si>
    <t>NBC Mainboard 64G TF WMBT1031</t>
  </si>
  <si>
    <t>CNB PEAQ PMM C1008 - I01NL MD99336 REF (not w/o)</t>
  </si>
  <si>
    <t>NBC Mainboard 64G TF WMBT893</t>
  </si>
  <si>
    <t>NB PEAQPNB P1115 I7NL ALURS 99344NL REF (not w/o)</t>
  </si>
  <si>
    <t>NBC Mainboard i7-5500U V3 IVT Polo</t>
  </si>
  <si>
    <t>NB PEAQ PNBP1115 I5NL ALURS MD99343 REF (not w/o)</t>
  </si>
  <si>
    <t>NB PEAQ PNB S1015 - I2NL MD99339 REF (not w/o)</t>
  </si>
  <si>
    <t>NB PEAQ ONB S1115 IM2N ALU MD99341 REF (not w/o)</t>
  </si>
  <si>
    <t>NBC Mainboard 4GB V2 IVT Golf 2.0</t>
  </si>
  <si>
    <t>NB PEAQ PNB C1015 I2N2 MD99342NL Ref (not w/o)</t>
  </si>
  <si>
    <t>NB PEAQ PNB C1011 I0N1 MD99439 NL Ref (not w/o)</t>
  </si>
  <si>
    <t>NBC MAINBOARD 64G Z3735F V2 ECS EF20</t>
  </si>
  <si>
    <t>ECS</t>
  </si>
  <si>
    <t>MB ECS EF20: BIOS W10: 1.00.12.MN, W8.1: 1.00.01.MN for Basis: S221x</t>
  </si>
  <si>
    <t>NB PEAQ ONB C1014 I1B1 MD99447 BE Ref (not w/o)</t>
  </si>
  <si>
    <t>CNB PEAQ PMM C1010 I01B1 MD99446 BE REF (not w/o)</t>
  </si>
  <si>
    <t>CNB PEAQ PMM C1008 I01B1 MD99442BE Ref (not w/o)</t>
  </si>
  <si>
    <t>NB PEAQ ONBP1115 I5B1 ALU MD99448BE REF (not w/o)</t>
  </si>
  <si>
    <t>NB PEAQ PNB C1015 I5B1 MD99469 BE REF (not w/o)</t>
  </si>
  <si>
    <t>NBC Mainboard i5-5200U V2 IVT Polo</t>
  </si>
  <si>
    <t>NB PEAQ PNBP1115 I7B1 ALURS 99468BE REF (not w/o)</t>
  </si>
  <si>
    <t>NB PEAQ PNB P1017 I5B1 MD99467 BE REF (not w/o)</t>
  </si>
  <si>
    <t>NB PEAQ PNB P1117 I7B1 MD99464BE REF (not w/o)</t>
  </si>
  <si>
    <t>NB PEAQ S3403 MD99523 NL REF (not w/o)</t>
  </si>
  <si>
    <t>NBC Mainboard MS-13D1</t>
  </si>
  <si>
    <t>MSI</t>
  </si>
  <si>
    <t>BIOS ver.: V0004</t>
  </si>
  <si>
    <t>NB PEAQ P1115 ALU MD99672 CH REF (not w/o)</t>
  </si>
  <si>
    <t>NBC Mainboard i3-5020U IVT POLO</t>
  </si>
  <si>
    <t>NB PEAQ PNB P2017–I7C1 MD99673 CH REF (not w/o)</t>
  </si>
  <si>
    <t>NBC Mainboard 6500U V3 PG D17S</t>
  </si>
  <si>
    <t>MB PG D17S: BIOS: 218</t>
  </si>
  <si>
    <t>NB PEAQ S6217 Golf MD99639NLPNBS1015 REF (not w/o)</t>
  </si>
  <si>
    <t>NB PEAQ PNB P1115 MD99671 NL REF (not w/o)</t>
  </si>
  <si>
    <t>NBC Mainboard i5-5005U IVT Polo</t>
  </si>
  <si>
    <t>NB PEAQ PNB C1011 MD99674 CH REF (not w/o)</t>
  </si>
  <si>
    <t>NB PEAQ MD99688 NL Ref (not w/o)</t>
  </si>
  <si>
    <t>NBC Mainboard 3825U IVT Polo</t>
  </si>
  <si>
    <t>NB PEAQ PNB C1015-I3C1 MD99684 CH REF (not w/o)</t>
  </si>
  <si>
    <t>NB E6419 C1015-I2N4 ALUMD99799PEAQNL REF (not w/o)</t>
  </si>
  <si>
    <t>NBC Mainboard N3700 4G TF NSBW1402</t>
  </si>
  <si>
    <t>BIOS ver.: 1.52; EC ver.: 1.15.80</t>
  </si>
  <si>
    <t>NBC Mainboard I5 LS ECS Polo 2</t>
  </si>
  <si>
    <t>NBC Mainboard I5 LU ECS Polo 2</t>
  </si>
  <si>
    <t>NBC Mainboard i7-5500U 8GB IVT Polo</t>
  </si>
  <si>
    <t>BIOS</t>
  </si>
  <si>
    <t>NBC Mainboard 4GB V4 IVT Golf</t>
  </si>
  <si>
    <t>MB IVT Golf: BIOS for WINDOWS 8 : 404R, for WINDOWS 10:  412R</t>
  </si>
  <si>
    <t>CapsuleUpd.bat - BIOS ver.: MA50Lx_V1.06; EC: 1.04.00</t>
  </si>
  <si>
    <t xml:space="preserve">CapsuleUpd.bat  - BIOS ver.: MA50Lx_V1.06; EC: 1.04.00 </t>
  </si>
  <si>
    <t>CNB PEAQ E2215T PNB T2011 MD60223 NL REF</t>
  </si>
  <si>
    <t>1,44 - 1,92 Ghz</t>
  </si>
  <si>
    <t>NBC Mainboard 2G 64G EMD NT16H</t>
  </si>
  <si>
    <t>EMD</t>
  </si>
  <si>
    <t xml:space="preserve">Bios V.5.0.11 </t>
  </si>
  <si>
    <t>Bios V.5.0.11</t>
  </si>
  <si>
    <t>NB PEAQ P6663 PNB P2015-I7N1 MD60022 NL REF</t>
  </si>
  <si>
    <t>NBC Mainboard I7 LS ECS Polo 2</t>
  </si>
  <si>
    <t>CNB PEAQ P2213T PMMP1011–I12N1 MD99911NL REF</t>
  </si>
  <si>
    <t>1,83 -2,25 GHz</t>
  </si>
  <si>
    <t>NBC MB 2G/N2940/64G PG T11M</t>
  </si>
  <si>
    <t>Shipping mode</t>
  </si>
  <si>
    <t>Problem zawiasów - wymiana obowiązkowa</t>
  </si>
  <si>
    <t>info NAPRAWA</t>
  </si>
  <si>
    <t>aa</t>
  </si>
  <si>
    <t>problem z kamerą</t>
  </si>
  <si>
    <t>nieprawidłowa data</t>
  </si>
  <si>
    <t>błąd w sterownikach</t>
  </si>
  <si>
    <t>nie działa dioda od blokady KB</t>
  </si>
  <si>
    <t>nieprawidłowy image</t>
  </si>
  <si>
    <t xml:space="preserve">problem z kamerą </t>
  </si>
  <si>
    <t xml:space="preserve">30022661
</t>
  </si>
  <si>
    <t>nie działa touchpad</t>
  </si>
  <si>
    <t>zawiasy uszk.</t>
  </si>
  <si>
    <t xml:space="preserve">
30021765
</t>
  </si>
  <si>
    <t>nieprawidłowy dysk</t>
  </si>
  <si>
    <t xml:space="preserve"> nieprawidłowy bios</t>
  </si>
  <si>
    <t>zanik pracy stac.dok</t>
  </si>
  <si>
    <t>uszkodzony dysk</t>
  </si>
  <si>
    <t>uszkodzone gniazdo</t>
  </si>
  <si>
    <t>uszkodzona MB</t>
  </si>
  <si>
    <t xml:space="preserve">  niepraw.image</t>
  </si>
  <si>
    <t xml:space="preserve">nieprawidłowa data </t>
  </si>
  <si>
    <t xml:space="preserve">30021078
</t>
  </si>
  <si>
    <t xml:space="preserve">pixel </t>
  </si>
  <si>
    <t>zanik kursora w trakcie testów - podz</t>
  </si>
  <si>
    <t>nieprawidłowy bios</t>
  </si>
  <si>
    <t xml:space="preserve">
30022661
</t>
  </si>
  <si>
    <t>securite boot</t>
  </si>
  <si>
    <t>problem z ładowaniem</t>
  </si>
  <si>
    <t>brak dockingu</t>
  </si>
  <si>
    <t>uszkodzony pongo-piny</t>
  </si>
  <si>
    <t>pixel</t>
  </si>
  <si>
    <t>wear level &gt; 12%</t>
  </si>
  <si>
    <t>nie działa mikrofon</t>
  </si>
  <si>
    <t>brud pod lcd</t>
  </si>
  <si>
    <t>nieprawidłowa wersja bios</t>
  </si>
  <si>
    <t>brak stickera z procesore</t>
  </si>
  <si>
    <t>odbarwienie na c+</t>
  </si>
  <si>
    <t xml:space="preserve">30023093
</t>
  </si>
  <si>
    <t>uszkodzona akku</t>
  </si>
  <si>
    <t xml:space="preserve">nie działa czytnik micro sd </t>
  </si>
  <si>
    <t xml:space="preserve">MB - grafika </t>
  </si>
  <si>
    <t>1)nieprawidłowy bios  2)securite boot</t>
  </si>
  <si>
    <t>brak magnesów trzymających stac.dok.</t>
  </si>
  <si>
    <t>nie zdjęta naklejka energy star</t>
  </si>
  <si>
    <t>nieprawidłowy procesor</t>
  </si>
  <si>
    <t>niezgodność s/n: stac.dok.-tablet</t>
  </si>
  <si>
    <t>nie działają głośniki</t>
  </si>
  <si>
    <t>nie włączono shipping mode</t>
  </si>
  <si>
    <t>karta graficzna</t>
  </si>
  <si>
    <t>zawiesza się touchpad</t>
  </si>
  <si>
    <t>rysa-plama</t>
  </si>
  <si>
    <t>nieprawidłowa KB</t>
  </si>
  <si>
    <t>uszkodzony mechanizm connect</t>
  </si>
  <si>
    <t>problem z recovery - podz</t>
  </si>
  <si>
    <t xml:space="preserve">brak kamery </t>
  </si>
  <si>
    <t xml:space="preserve">rusza się KB </t>
  </si>
  <si>
    <t>nie trzyma bateria na biosie</t>
  </si>
  <si>
    <t xml:space="preserve">Pęknięta obudowa </t>
  </si>
  <si>
    <t>boot manager x 5 w biosie</t>
  </si>
  <si>
    <t>grafika</t>
  </si>
  <si>
    <t xml:space="preserve">30023094
</t>
  </si>
  <si>
    <t>prawidłowa KB  2</t>
  </si>
  <si>
    <t>pixel+plama na c+</t>
  </si>
  <si>
    <t xml:space="preserve">defekty </t>
  </si>
  <si>
    <t>BIOS ver.: 1.54; EC ver.: 1.15.80</t>
  </si>
  <si>
    <t>Instalacja - Noiseoff Sponge D15 /Shipping mode</t>
  </si>
  <si>
    <t>Intel Core i3-5010U</t>
  </si>
  <si>
    <t>SSD 500 GB</t>
  </si>
  <si>
    <t xml:space="preserve">MB IVT Golf 2.0: BIOS for WINDOWS 8: 404R, for WINDOWS 10: 412R </t>
  </si>
  <si>
    <t>Firmware SATA SSD!! (Obowiazkowo)</t>
  </si>
  <si>
    <t>Firmware SATA SSD!! (Obowiazkowo) / Shipping mode</t>
  </si>
  <si>
    <t>1,6-2,4 GHz</t>
  </si>
  <si>
    <t>1,6 – 2,4 GHz</t>
  </si>
  <si>
    <t>pisać pełny numer modelu, UWAGA 60019</t>
  </si>
  <si>
    <t>2,3-2,8 GHz</t>
  </si>
  <si>
    <t>(Shipping mode)</t>
  </si>
  <si>
    <t>16 GB</t>
  </si>
  <si>
    <t>2,3-2,8 Hhz</t>
  </si>
  <si>
    <t>shipping mode</t>
  </si>
  <si>
    <t>Touch</t>
  </si>
  <si>
    <t>2 GB</t>
  </si>
  <si>
    <t>1,33 Ghz</t>
  </si>
  <si>
    <t>8 GB</t>
  </si>
  <si>
    <t>Shipping mode (F13K)</t>
  </si>
  <si>
    <t>4 GB</t>
  </si>
  <si>
    <t>32 GB</t>
  </si>
  <si>
    <t>NB PEAQ S6419T PNB T2015-I3N1 MD99987 NL</t>
  </si>
  <si>
    <t>i3-6100U</t>
  </si>
  <si>
    <t>Win 10</t>
  </si>
  <si>
    <t>NB PEAQ PNB C1015 - I3B1 MD99809 BE</t>
  </si>
  <si>
    <t>Matowy</t>
  </si>
  <si>
    <t>6 GB</t>
  </si>
  <si>
    <t>i3-5005U</t>
  </si>
  <si>
    <t>2 Ghz</t>
  </si>
  <si>
    <t>KB - BE</t>
  </si>
  <si>
    <t>NB PEAQ S4219 S1414-I0N1 S MD99912 NL</t>
  </si>
  <si>
    <t>celeron N3050</t>
  </si>
  <si>
    <t>1,6 - 2,16 Ghz</t>
  </si>
  <si>
    <t>NB E6425 PEAQ PNB C2015-I5N2 MD60420 NL</t>
  </si>
  <si>
    <t>512 SSD</t>
  </si>
  <si>
    <t>i5-6200U</t>
  </si>
  <si>
    <t>2,3-2,8 Ghz</t>
  </si>
  <si>
    <t>NB PEAQ PNB S1414 - I1B1 W MD99816 BE</t>
  </si>
  <si>
    <t>Celeron N3150</t>
  </si>
  <si>
    <t>1,6-2,08 Ghz</t>
  </si>
  <si>
    <t>Kb - BE</t>
  </si>
  <si>
    <t>30023449, 30023812, 30023813</t>
  </si>
  <si>
    <t>NB PEAQ PNB C1011 - I0B1 MD99441 BE</t>
  </si>
  <si>
    <t>2 Gb</t>
  </si>
  <si>
    <t>Atom Z3735F</t>
  </si>
  <si>
    <t>1,33-1,83 Ghz</t>
  </si>
  <si>
    <t>BIOS 1.00.12 (c1011)</t>
  </si>
  <si>
    <t>NB PEAQ E6415 PNB C2115-I3B1 MD60152 BE</t>
  </si>
  <si>
    <t>KB - BE, Sponge/Poron, Shipping Mode</t>
  </si>
  <si>
    <t>Bios 703 (D15D)</t>
  </si>
  <si>
    <t>NB PEAQ E6425 PNB C2015-I2N1 MD60018 NL</t>
  </si>
  <si>
    <t>Pentium 4405U</t>
  </si>
  <si>
    <t>2,1 Ghz</t>
  </si>
  <si>
    <t>Sticker WINDOWS 8, BACK COVER AKOYA!!!  Shipping mode. (T15)</t>
  </si>
  <si>
    <t>VACN11WW (T2015), Płaska ładowarka jak do Lenovo.</t>
  </si>
  <si>
    <t xml:space="preserve">1.80 (C1015) </t>
  </si>
  <si>
    <t>KB - BE, HINGE</t>
  </si>
  <si>
    <t>(E15S)</t>
  </si>
  <si>
    <t>i5-7200U</t>
  </si>
  <si>
    <t>2,5 - 3,1 Ghz</t>
  </si>
  <si>
    <t>Atom X5-Z8350</t>
  </si>
  <si>
    <t>1,44-1,92 Ghz</t>
  </si>
  <si>
    <t>i5-7200u</t>
  </si>
  <si>
    <t>2,5-3,1 Ghz</t>
  </si>
  <si>
    <t>Shipping mode (D17K), Touchpad firmaware.</t>
  </si>
  <si>
    <t>i7-5500U</t>
  </si>
  <si>
    <t>Bios 1.80 (P1115)</t>
  </si>
  <si>
    <t>NB PEAQ PNB P1115-I7B2 ALURS MD99808 BE   </t>
  </si>
  <si>
    <t>KB - BE,  Wymiana zawiasów.</t>
  </si>
  <si>
    <t>Bios N 1.55 EC 1.17.80 (S1414)</t>
  </si>
  <si>
    <t>HR-116E</t>
  </si>
  <si>
    <t>S2015</t>
  </si>
  <si>
    <t>E1239T</t>
  </si>
  <si>
    <t xml:space="preserve">S2013 </t>
  </si>
  <si>
    <t>HR-116R</t>
  </si>
  <si>
    <t xml:space="preserve"> E1240T</t>
  </si>
  <si>
    <t xml:space="preserve"> E1239T</t>
  </si>
  <si>
    <t>NT16H</t>
  </si>
  <si>
    <t>E2215T</t>
  </si>
  <si>
    <t>E1317T</t>
  </si>
  <si>
    <t>H90T</t>
  </si>
  <si>
    <t xml:space="preserve"> H90T</t>
  </si>
  <si>
    <t>E1231T</t>
  </si>
  <si>
    <t>P2213T</t>
  </si>
  <si>
    <t>T11M</t>
  </si>
  <si>
    <t xml:space="preserve"> P2213T</t>
  </si>
  <si>
    <t>P2211T</t>
  </si>
  <si>
    <t>TZ20</t>
  </si>
  <si>
    <t>E1318T</t>
  </si>
  <si>
    <t>P2214T</t>
  </si>
  <si>
    <t>P2212T</t>
  </si>
  <si>
    <t>P6661</t>
  </si>
  <si>
    <t>E15S</t>
  </si>
  <si>
    <t>F13K</t>
  </si>
  <si>
    <t>Wingman</t>
  </si>
  <si>
    <t>E15K</t>
  </si>
  <si>
    <t>D15S</t>
  </si>
  <si>
    <t>S3409</t>
  </si>
  <si>
    <t>S6219</t>
  </si>
  <si>
    <t>NSBW1402</t>
  </si>
  <si>
    <t>E1235T</t>
  </si>
  <si>
    <t xml:space="preserve"> D15D</t>
  </si>
  <si>
    <t>E6416</t>
  </si>
  <si>
    <t>E2214</t>
  </si>
  <si>
    <t>SF20</t>
  </si>
  <si>
    <t xml:space="preserve">3165 3ND </t>
  </si>
  <si>
    <t>E2218T</t>
  </si>
  <si>
    <t>E1232T</t>
  </si>
  <si>
    <t>Inventec</t>
  </si>
  <si>
    <t>Skoda</t>
  </si>
  <si>
    <t>S2217</t>
  </si>
  <si>
    <t>EF20</t>
  </si>
  <si>
    <t>S2218</t>
  </si>
  <si>
    <t>MAL</t>
  </si>
  <si>
    <t>S2013</t>
  </si>
  <si>
    <t>Hai</t>
  </si>
  <si>
    <t>E2212T</t>
  </si>
  <si>
    <t>WMBT1122</t>
  </si>
  <si>
    <t>Tongfang</t>
  </si>
  <si>
    <t>E2211T</t>
  </si>
  <si>
    <t>E1240T</t>
  </si>
  <si>
    <t>3165 3ND</t>
  </si>
  <si>
    <t>E2216T</t>
  </si>
  <si>
    <t>NSWBT1402</t>
  </si>
  <si>
    <t>S4220</t>
  </si>
  <si>
    <t>S4219</t>
  </si>
  <si>
    <t xml:space="preserve"> NSBW1402</t>
  </si>
  <si>
    <t>Pegatron</t>
  </si>
  <si>
    <t>S4214</t>
  </si>
  <si>
    <t>B34YA</t>
  </si>
  <si>
    <t>E4213</t>
  </si>
  <si>
    <t>NDBT1401</t>
  </si>
  <si>
    <t>E4214</t>
  </si>
  <si>
    <t>E7424</t>
  </si>
  <si>
    <t>D17K</t>
  </si>
  <si>
    <t>E6421</t>
  </si>
  <si>
    <t>E6415</t>
  </si>
  <si>
    <t>D15D</t>
  </si>
  <si>
    <t>E6237</t>
  </si>
  <si>
    <t>S6213T</t>
  </si>
  <si>
    <t>T15M</t>
  </si>
  <si>
    <t>E6239</t>
  </si>
  <si>
    <t>C15M</t>
  </si>
  <si>
    <t>S6413T</t>
  </si>
  <si>
    <t>T15B</t>
  </si>
  <si>
    <t>E6232</t>
  </si>
  <si>
    <t>M52U1</t>
  </si>
  <si>
    <t>Wistron</t>
  </si>
  <si>
    <t>E6234</t>
  </si>
  <si>
    <t>A15YA</t>
  </si>
  <si>
    <t>P6638</t>
  </si>
  <si>
    <t>A35FF</t>
  </si>
  <si>
    <t>P6640</t>
  </si>
  <si>
    <t>M52P1</t>
  </si>
  <si>
    <t>S6212T</t>
  </si>
  <si>
    <t>US55II1</t>
  </si>
  <si>
    <t>E6240T</t>
  </si>
  <si>
    <t>E6240</t>
  </si>
  <si>
    <t xml:space="preserve"> D15</t>
  </si>
  <si>
    <t>E6412T</t>
  </si>
  <si>
    <t>S6214T</t>
  </si>
  <si>
    <t>D15</t>
  </si>
  <si>
    <t>P6648</t>
  </si>
  <si>
    <t>C15B</t>
  </si>
  <si>
    <t>S6417</t>
  </si>
  <si>
    <t>Golf</t>
  </si>
  <si>
    <t>P6656</t>
  </si>
  <si>
    <t>E6418</t>
  </si>
  <si>
    <t>E6422</t>
  </si>
  <si>
    <t>P6660</t>
  </si>
  <si>
    <t>E6424</t>
  </si>
  <si>
    <t>P6659</t>
  </si>
  <si>
    <t>E6430</t>
  </si>
  <si>
    <t>P6670</t>
  </si>
  <si>
    <t>E6432</t>
  </si>
  <si>
    <t>P7643</t>
  </si>
  <si>
    <t>D17S</t>
  </si>
  <si>
    <t>E7419</t>
  </si>
  <si>
    <t>P7641</t>
  </si>
  <si>
    <t>E7421</t>
  </si>
  <si>
    <t>P7816</t>
  </si>
  <si>
    <t>A17FG</t>
  </si>
  <si>
    <t>E7227</t>
  </si>
  <si>
    <t>C17B</t>
  </si>
  <si>
    <t>P7818</t>
  </si>
  <si>
    <t>A17JA</t>
  </si>
  <si>
    <t>X7820</t>
  </si>
  <si>
    <t>MS-1762</t>
  </si>
  <si>
    <t>E7222</t>
  </si>
  <si>
    <t>P7628</t>
  </si>
  <si>
    <t>X7826</t>
  </si>
  <si>
    <t>E7226T</t>
  </si>
  <si>
    <t>C17M</t>
  </si>
  <si>
    <t>E7226</t>
  </si>
  <si>
    <t>E7420</t>
  </si>
  <si>
    <t>D17</t>
  </si>
  <si>
    <t>E7416</t>
  </si>
  <si>
    <t>D17D</t>
  </si>
  <si>
    <t>E7416T</t>
  </si>
  <si>
    <t>P7632</t>
  </si>
  <si>
    <t>X7830</t>
  </si>
  <si>
    <t>MS-1763</t>
  </si>
  <si>
    <t>P7644</t>
  </si>
  <si>
    <t>X7842</t>
  </si>
  <si>
    <t>Clevo</t>
  </si>
  <si>
    <t>P7637</t>
  </si>
  <si>
    <t>E7422</t>
  </si>
  <si>
    <t>P7648</t>
  </si>
  <si>
    <t>E1234T</t>
  </si>
  <si>
    <t>E123xT</t>
  </si>
  <si>
    <t>S1219T</t>
  </si>
  <si>
    <t>M1042</t>
  </si>
  <si>
    <t>CZC</t>
  </si>
  <si>
    <t>E8201T</t>
  </si>
  <si>
    <t>I8880</t>
  </si>
  <si>
    <t>E7423</t>
  </si>
  <si>
    <t>E6435</t>
  </si>
  <si>
    <t>E2228T</t>
  </si>
  <si>
    <t>P7639</t>
  </si>
  <si>
    <t xml:space="preserve"> E1235T</t>
  </si>
  <si>
    <t xml:space="preserve"> NT16H</t>
  </si>
  <si>
    <t>Shipping</t>
  </si>
  <si>
    <t>Emdoor</t>
  </si>
  <si>
    <t>Bitland</t>
  </si>
  <si>
    <t>Tak</t>
  </si>
  <si>
    <t>Model obudowy</t>
  </si>
  <si>
    <t>celeron N3160</t>
  </si>
  <si>
    <t>Bios spod EFI. Pliki EFI u lidera. (E15K)  Touchpad firmaware</t>
  </si>
  <si>
    <t>Shipping mode,  Touchpad firmaware</t>
  </si>
  <si>
    <t>99850M</t>
  </si>
  <si>
    <t>Firmware SATA SSD!! (Obowiazkowo) Sponge/Poron</t>
  </si>
  <si>
    <t>E2221T</t>
  </si>
  <si>
    <t>NB PEAQ P6663 PNB P2015-I7B1 MD60154 BE</t>
  </si>
  <si>
    <t>i7-6500U</t>
  </si>
  <si>
    <t>KB - Be</t>
  </si>
  <si>
    <t>NB PEAQ S2217 PNB C1011- MD60149 BE</t>
  </si>
  <si>
    <t>NB PEAQ PNB C1011 - I0B2 MD99819 BE</t>
  </si>
  <si>
    <t>i3-7100U</t>
  </si>
  <si>
    <t>Touchpad firmware</t>
  </si>
  <si>
    <t>i3-6157U</t>
  </si>
  <si>
    <t>P6669</t>
  </si>
  <si>
    <t>i7-7500U</t>
  </si>
  <si>
    <t>2,7 Ghz</t>
  </si>
  <si>
    <t>P7645</t>
  </si>
  <si>
    <t xml:space="preserve">8 GB </t>
  </si>
  <si>
    <t>Pentium N3710</t>
  </si>
  <si>
    <t>1,6 Ghz</t>
  </si>
  <si>
    <t>celeron N3060</t>
  </si>
  <si>
    <t>2,3 -2,8 Ghz</t>
  </si>
  <si>
    <t>20062823/20062416</t>
  </si>
  <si>
    <t>Substytut SSD 256 GB</t>
  </si>
  <si>
    <t>Bios 1.07 (C2015) w razie problemów z kb dograć EC</t>
  </si>
  <si>
    <t>Bios  1.07 (P2015) w razie problemów z kb dograć EC</t>
  </si>
  <si>
    <t>PEAQ</t>
  </si>
  <si>
    <t>Nowe MB magą się nie włączać dopóki nie poklika się kila razy we włącznik.</t>
  </si>
  <si>
    <t>Klawiatura Hiszpańska/ Inne klawiatury na ks i abverkauf. Nowe MB magą się nie włączać dopóki nie poklika się kila razy we włącznik.</t>
  </si>
  <si>
    <t>Nowe MB magą się nie włączać dopóki nie poklika się kila razy we włącznik.  EC</t>
  </si>
  <si>
    <t>Shipping mode,  Touchpad firmaware, Substytut SSD 256 GB</t>
  </si>
  <si>
    <t>Firmware SATA SSD!! (Obowiazkowo) , Substytut SSD 256 GB</t>
  </si>
  <si>
    <t>i7-6700HQ</t>
  </si>
  <si>
    <t>20061354/1355</t>
  </si>
  <si>
    <t>BIOS: Najpierw odpalić Wmset, Potem z konsoli amin. Flashmewinx64.</t>
  </si>
  <si>
    <t>x7841</t>
  </si>
  <si>
    <t>NB PEAQ PNB S1414 - I0N1 W</t>
  </si>
  <si>
    <t>Celeron N3050</t>
  </si>
  <si>
    <t>Bios 1.55 EC 1.17.80</t>
  </si>
  <si>
    <t>Celeron N3060</t>
  </si>
  <si>
    <t>EC</t>
  </si>
  <si>
    <t>512 GB SSD</t>
  </si>
  <si>
    <t>2,7-3,5 Ghz</t>
  </si>
  <si>
    <t>tp firmware</t>
  </si>
  <si>
    <t>P6432</t>
  </si>
  <si>
    <t>i3-7167U</t>
  </si>
  <si>
    <t>2,8 Ghz</t>
  </si>
  <si>
    <t>tp firmware, img aldi</t>
  </si>
  <si>
    <t>P7402</t>
  </si>
  <si>
    <t>P6679</t>
  </si>
  <si>
    <t>D15K</t>
  </si>
  <si>
    <t>tp firmware, wypięta taśma od IO board</t>
  </si>
  <si>
    <t>Pentium N3700</t>
  </si>
  <si>
    <t>2,4 GHz</t>
  </si>
  <si>
    <t>Ładowanie baterii</t>
  </si>
  <si>
    <t>DVD</t>
  </si>
  <si>
    <t>Aktywacja Win</t>
  </si>
  <si>
    <t>Data/godzina</t>
  </si>
  <si>
    <t>Sterowniki</t>
  </si>
  <si>
    <t>Klawiatura</t>
  </si>
  <si>
    <t>Kontrola matrycy</t>
  </si>
  <si>
    <t>Audio in/out</t>
  </si>
  <si>
    <t>Kamera</t>
  </si>
  <si>
    <t>USB</t>
  </si>
  <si>
    <t>shutdown/ bios/ec/ opcjonalnie shipping</t>
  </si>
  <si>
    <t>Wear level</t>
  </si>
  <si>
    <t>Kontrola Wzrokowa Zapakowanego Sprzętu</t>
  </si>
  <si>
    <t>Karton ( Stan Wizualny )</t>
  </si>
  <si>
    <t xml:space="preserve">Naklejka WARE ( Brak naklejki traktujemy jako A-Ware )                                                   </t>
  </si>
  <si>
    <t>Numer Technika</t>
  </si>
  <si>
    <t xml:space="preserve">Rączka od Kartonu                                                                                                                   </t>
  </si>
  <si>
    <t>Kontrola Wizualna NB przed uruchomieniem:</t>
  </si>
  <si>
    <t>a) Sticker:</t>
  </si>
  <si>
    <t>Zewnętrzny – Silver Sticker MD &amp; MSN      (Produkcja )</t>
  </si>
  <si>
    <t xml:space="preserve">Zewnętrzny – Serial Number ( S/N)    </t>
  </si>
  <si>
    <t>Zewnętrzny – LAN MAC – może być, jeżeli MB nie była wymieniana</t>
  </si>
  <si>
    <t xml:space="preserve">Zewnętrzny – Laser </t>
  </si>
  <si>
    <t>Zewnętrzny – Nr Technika</t>
  </si>
  <si>
    <t xml:space="preserve">       b) Stan NB:</t>
  </si>
  <si>
    <t>Śrubki, zaślepki, gniazda w NB</t>
  </si>
  <si>
    <t>Folia na LCD</t>
  </si>
  <si>
    <t>Flyer shipping</t>
  </si>
  <si>
    <t>Mata na Klawiaturze</t>
  </si>
  <si>
    <t>naklejka intel</t>
  </si>
  <si>
    <t xml:space="preserve">Logo MEDION </t>
  </si>
  <si>
    <t>Instrukcja 40058998</t>
  </si>
  <si>
    <t>Instrukcja 40058999</t>
  </si>
  <si>
    <t>Książeczka gwarancyjna</t>
  </si>
  <si>
    <t>Zasilacz</t>
  </si>
  <si>
    <t>Kabel</t>
  </si>
  <si>
    <t>1 GB</t>
  </si>
  <si>
    <t xml:space="preserve">Naklejka z MSN                                                               </t>
  </si>
  <si>
    <t xml:space="preserve">Naklejka Zamykający Karton                                                                                                     </t>
  </si>
  <si>
    <t>Naklejka z info o akumulatorze</t>
  </si>
  <si>
    <t>Każdy co 10 pełna kontrola.</t>
  </si>
  <si>
    <t>Każdy co 5 skontrolowanie zapakowania.</t>
  </si>
  <si>
    <t>Kontrola opakowania  i zapakowanych podzespołów</t>
  </si>
  <si>
    <t>tak / nie</t>
  </si>
  <si>
    <t>Celeron N2840</t>
  </si>
  <si>
    <t>Celeron 1005M</t>
  </si>
  <si>
    <t>Celeron 3215U</t>
  </si>
  <si>
    <t>i3 - 5005U</t>
  </si>
  <si>
    <t>P7647</t>
  </si>
  <si>
    <t>8 Gb</t>
  </si>
  <si>
    <t>Celeron 3855U</t>
  </si>
  <si>
    <t>Błyszczący</t>
  </si>
  <si>
    <t>Pentium 4415U</t>
  </si>
  <si>
    <t>M6435</t>
  </si>
  <si>
    <t>i5-6267U</t>
  </si>
  <si>
    <t>2,9 Ghz</t>
  </si>
  <si>
    <t>odczepiona taśma od IO board</t>
  </si>
  <si>
    <t>E6431</t>
  </si>
  <si>
    <t>P6677</t>
  </si>
  <si>
    <t>Atom x5-z8300</t>
  </si>
  <si>
    <t>1,44 Ghz</t>
  </si>
  <si>
    <t>E2227T</t>
  </si>
  <si>
    <t>S6421</t>
  </si>
  <si>
    <t>i3-6006U</t>
  </si>
  <si>
    <t>NSSL1502</t>
  </si>
  <si>
    <t>2 GHz</t>
  </si>
  <si>
    <t>Srebrny</t>
  </si>
  <si>
    <t>i7-6567U</t>
  </si>
  <si>
    <t>3,3 Ghz</t>
  </si>
  <si>
    <t>Celeron N3160</t>
  </si>
  <si>
    <t>E2213</t>
  </si>
  <si>
    <t>20062493/2446</t>
  </si>
  <si>
    <t>E6669</t>
  </si>
  <si>
    <t>pendrive</t>
  </si>
  <si>
    <t>dwa SWM</t>
  </si>
  <si>
    <t>N155R01-M</t>
  </si>
  <si>
    <t>X6601</t>
  </si>
  <si>
    <t>i5-6300HQ</t>
  </si>
  <si>
    <t>12 GB</t>
  </si>
  <si>
    <t>Pentium N4200</t>
  </si>
  <si>
    <t>E3216</t>
  </si>
  <si>
    <t>Linia</t>
  </si>
  <si>
    <t>chromebook</t>
  </si>
  <si>
    <t>bez</t>
  </si>
  <si>
    <t>sponge/ poron</t>
  </si>
  <si>
    <t>256 GB</t>
  </si>
  <si>
    <t xml:space="preserve">128 GB </t>
  </si>
  <si>
    <t>m5-6Y54</t>
  </si>
  <si>
    <t>1,1-2,7 Ghz</t>
  </si>
  <si>
    <t>P3401T</t>
  </si>
  <si>
    <t>doczepiana klawiatura, ustawić kolejność botowania w bios</t>
  </si>
  <si>
    <t>1,6-2,4 Ghz</t>
  </si>
  <si>
    <t>1,44-1,84 Ghz</t>
  </si>
  <si>
    <t>1,33-1,83</t>
  </si>
  <si>
    <t>bateria bios</t>
  </si>
  <si>
    <t>2,3-2,8</t>
  </si>
  <si>
    <t xml:space="preserve">i3-7167U </t>
  </si>
  <si>
    <t xml:space="preserve">P6402 </t>
  </si>
  <si>
    <t>Atom x5-z8350</t>
  </si>
  <si>
    <t xml:space="preserve">E6436 </t>
  </si>
  <si>
    <t>2,6 Ghz</t>
  </si>
  <si>
    <t>6 Gb</t>
  </si>
  <si>
    <t>E7415</t>
  </si>
  <si>
    <t>1,6-2,48 Ghz</t>
  </si>
  <si>
    <t>P6667</t>
  </si>
  <si>
    <t>1,1-2,5 Ghz</t>
  </si>
  <si>
    <t>E3215</t>
  </si>
  <si>
    <t>2,50-3,10 GHz</t>
  </si>
  <si>
    <t xml:space="preserve">i7-6700HQ </t>
  </si>
  <si>
    <t xml:space="preserve">2,6-3,5 </t>
  </si>
  <si>
    <t xml:space="preserve">X6601 </t>
  </si>
  <si>
    <t>CNB PEAQ E1239T C2010-I02B1 MD60085 BE</t>
  </si>
  <si>
    <t>BE</t>
  </si>
  <si>
    <t>Atom x5 -Z8350</t>
  </si>
  <si>
    <t>Bios TM12-W, nie wgrywać od mediona</t>
  </si>
  <si>
    <t>NB PEAQ S6619T PNB T2015-I5N1 MD99989 NL</t>
  </si>
  <si>
    <t>NL</t>
  </si>
  <si>
    <t>BIOS Jaguar 11WW</t>
  </si>
  <si>
    <t>NB PEAQ S4219 PNB S1414- MD60163 BE</t>
  </si>
  <si>
    <t>1,6-2,24 Ghz</t>
  </si>
  <si>
    <t xml:space="preserve">NB PEAQ PNB S1414 - I1B1 S MD99817 BE </t>
  </si>
  <si>
    <t xml:space="preserve">CNB PEAQ P1211T PMM C1010- MD60097 </t>
  </si>
  <si>
    <t>BIOS 1.03 EC 10301 - 1.04</t>
  </si>
  <si>
    <t>Atom x5-Z8350</t>
  </si>
  <si>
    <t>NT13A</t>
  </si>
  <si>
    <t>Celeron N3450</t>
  </si>
  <si>
    <t>1,1-2,2 Ghz</t>
  </si>
  <si>
    <t>E3213</t>
  </si>
  <si>
    <t xml:space="preserve">P6679 </t>
  </si>
  <si>
    <t>Pentium 3825U</t>
  </si>
  <si>
    <t>1,9 Ghz</t>
  </si>
  <si>
    <t>E6429</t>
  </si>
  <si>
    <t>Pentium 3710U</t>
  </si>
  <si>
    <t>1,6-2,56 Ghz</t>
  </si>
  <si>
    <t>NB PEAQ P6665 PNB G2015 I5N1 MD60023 NL</t>
  </si>
  <si>
    <t>Bios 1.07 (G2015) w razie problemów z kb dograć EC</t>
  </si>
  <si>
    <t>NL, śróbka pod żółtą naklejką</t>
  </si>
  <si>
    <t>Firmware SATA SSD!! (Obowiazkowo) sponge/ poron</t>
  </si>
  <si>
    <t>Firmware SATASSD !! (Obowiazkowo),  sponge/ poron</t>
  </si>
  <si>
    <t>tp firmware, sponge/ poron</t>
  </si>
  <si>
    <t>klawiatura doczepiana</t>
  </si>
  <si>
    <t>2,48 Ghz</t>
  </si>
  <si>
    <t>512 GB</t>
  </si>
  <si>
    <t>Matowy 1080p</t>
  </si>
  <si>
    <t>Błyszczący 720p</t>
  </si>
  <si>
    <t xml:space="preserve"> i3-5005U</t>
  </si>
  <si>
    <t>NB PEAQ S4219 PNB S1414-I1C1S MD99802 CH</t>
  </si>
  <si>
    <t>20061739/1740</t>
  </si>
  <si>
    <t>kb - CH</t>
  </si>
  <si>
    <t>NB PEAQ S6219 PNB S1415 -I1C1 MD99801 CH</t>
  </si>
  <si>
    <t>1,6-2,16 Ghz</t>
  </si>
  <si>
    <t>N3060</t>
  </si>
  <si>
    <t>wymiana zawiasów, top case  /KB - NL</t>
  </si>
  <si>
    <t>wymiana zawiasów, top case  / KB - CH</t>
  </si>
  <si>
    <t>wymiana zawiasów, top case  /KB - CH</t>
  </si>
  <si>
    <t>wymiana zawiasów, top case  /KB -  BE</t>
  </si>
  <si>
    <t xml:space="preserve">wymiana zawiasów, top case  /KB - NL </t>
  </si>
  <si>
    <t>wymiana zawiasów, top case  /KB -NL</t>
  </si>
  <si>
    <t>Obowiązkowa instrukcja ME.QA.02.528 / EC</t>
  </si>
  <si>
    <t>Obowiązkowa instrukcja ME.QA.02.528 /Nowe MB magą się nie włączać dopóki nie poklika się kila razy we włącznik. EC</t>
  </si>
  <si>
    <t>E3214</t>
  </si>
  <si>
    <t>1,1-2,2 GHz</t>
  </si>
  <si>
    <t>Matowy 720p</t>
  </si>
  <si>
    <t>Update biosu, do najwyższego Build DATA.</t>
  </si>
  <si>
    <t>Update biosu, do najwyższego Build DATA. Zapieczętować można tylko 4 razy, potem potrzeba zrobić recovery.</t>
  </si>
  <si>
    <t>20063169/2822</t>
  </si>
  <si>
    <t>30024294  </t>
  </si>
  <si>
    <t xml:space="preserve">30024347, 30024500 </t>
  </si>
  <si>
    <t>DWA KOLORY, DWA MSN!!!   Update biosu, do najwyższego Build DATA.</t>
  </si>
  <si>
    <t>Atom x5-8300</t>
  </si>
  <si>
    <t>OS</t>
  </si>
  <si>
    <t>TAKTOWANIE</t>
  </si>
  <si>
    <t>MODEL PLYTY</t>
  </si>
  <si>
    <t>MODEL OBUDOWY</t>
  </si>
  <si>
    <t>PRODUCENT PLYTY</t>
  </si>
  <si>
    <t>SHIPPING</t>
  </si>
  <si>
    <t>MODEL 2</t>
  </si>
  <si>
    <t>Update Firmware LCD/Touch</t>
  </si>
  <si>
    <t>Touch /NON GLARE</t>
  </si>
  <si>
    <t>Touch/GLARE</t>
  </si>
  <si>
    <t>Touch /GLARE</t>
  </si>
  <si>
    <t>Touch 720p</t>
  </si>
  <si>
    <t>Touch 1080p</t>
  </si>
  <si>
    <t>16 GB Flash</t>
  </si>
  <si>
    <t>HDD (formatowanie pamieci Flash)</t>
  </si>
  <si>
    <t>HDD 1000 GB; eMMC 64GB</t>
  </si>
  <si>
    <t>HDD 1000 GB; SSD 32 GB</t>
  </si>
  <si>
    <t>1000 GB</t>
  </si>
  <si>
    <t>HDD 1000 GB</t>
  </si>
  <si>
    <t>SSHD 1000 GB</t>
  </si>
  <si>
    <t>HDD 1000 GB; SSD 128 GB</t>
  </si>
  <si>
    <t>HDD 1000 GB; SSD 64 GB</t>
  </si>
  <si>
    <t>HDD 1000 GB; SSD 256 GB</t>
  </si>
  <si>
    <t>1000 GB SSHD</t>
  </si>
  <si>
    <t>128 eMMC</t>
  </si>
  <si>
    <t>64 GBeMMC</t>
  </si>
  <si>
    <t>128 GB eMMC</t>
  </si>
  <si>
    <t>eMMC 16GB</t>
  </si>
  <si>
    <t>HDD 1000 GB; eMMC 128 GB</t>
  </si>
  <si>
    <t>HDD 1000 GB; eMMC 64 GB</t>
  </si>
  <si>
    <t>SSD 128 GB; HDD 1000 GB</t>
  </si>
  <si>
    <t>SSD 256 GB; HDD 1000 GB</t>
  </si>
  <si>
    <t>SSD 128 GB; 500 GB</t>
  </si>
  <si>
    <t>Windows 10 x32</t>
  </si>
  <si>
    <t>MB IVT Pol: Win8 BIOS: 130,  !!!  Windows 10 BIOS: 180.</t>
  </si>
  <si>
    <t xml:space="preserve">MB IVT Pol: Win8 BIOS: 130,  !!!  Windows 10 BIOS: 180. </t>
  </si>
  <si>
    <t xml:space="preserve">S4219 </t>
  </si>
  <si>
    <t>Intel Pentium Mobile N3700</t>
  </si>
  <si>
    <t>Intel Atom  x5-Z8300</t>
  </si>
  <si>
    <t>Intel Core™ i5-7200U</t>
  </si>
  <si>
    <t>Intel Atom Z8300</t>
  </si>
  <si>
    <t>Intel Core™ i5-6200U</t>
  </si>
  <si>
    <t>Intel Atom  x5-Z8350</t>
  </si>
  <si>
    <t>Intel Core TM m-5Y10c</t>
  </si>
  <si>
    <t>Intel PentiumCPU 3805U</t>
  </si>
  <si>
    <t>Intel Celeron N2840</t>
  </si>
  <si>
    <t>Intel Core i3-4000M</t>
  </si>
  <si>
    <t>Intel Core TM m-5Y31</t>
  </si>
  <si>
    <t>Intel Atom Z3735F</t>
  </si>
  <si>
    <t>Intel Core TM i3 5005U</t>
  </si>
  <si>
    <t>Intel Core TM i3 5020U</t>
  </si>
  <si>
    <t>Intel PentiumCPU 3825U</t>
  </si>
  <si>
    <t>Intel Celeron 3855U</t>
  </si>
  <si>
    <t>Intel Core™ i3-5005U</t>
  </si>
  <si>
    <t>30019136, 30020222</t>
  </si>
  <si>
    <t>Wskazówki</t>
  </si>
  <si>
    <t>Image</t>
  </si>
  <si>
    <t>SWM</t>
  </si>
  <si>
    <t>Rodzaj panela</t>
  </si>
  <si>
    <t>Kolor obudowy</t>
  </si>
  <si>
    <t>MSN/nowy MSN</t>
  </si>
  <si>
    <t>Pełny model</t>
  </si>
  <si>
    <t>Bios</t>
  </si>
  <si>
    <t>Prowise</t>
  </si>
  <si>
    <t>V019
MD99379 - V044</t>
  </si>
  <si>
    <t xml:space="preserve"> M1042</t>
  </si>
  <si>
    <t>Zowee</t>
  </si>
  <si>
    <t>S1219T / S1220T  
PC'TAB 1001-1</t>
  </si>
  <si>
    <t>Medion</t>
  </si>
  <si>
    <t>EssentialB</t>
  </si>
  <si>
    <t>V024
MD99397 - V045
MD99633 - V061</t>
  </si>
  <si>
    <t>ZOWEE</t>
  </si>
  <si>
    <t>TM13-W</t>
  </si>
  <si>
    <t>64G 3165 3ND</t>
  </si>
  <si>
    <t>E1239T /  E1240T</t>
  </si>
  <si>
    <t>WINGMAN</t>
  </si>
  <si>
    <t xml:space="preserve">BP1.53R
</t>
  </si>
  <si>
    <t>1013B</t>
  </si>
  <si>
    <t>Malata</t>
  </si>
  <si>
    <t>MALATA</t>
  </si>
  <si>
    <t>PROWISE</t>
  </si>
  <si>
    <t>E2220T E2221T E222T E2223T E2224T E2225T E2226T E2227T E2228T E2229T</t>
  </si>
  <si>
    <t>E2210T E2211T E2212T E2213T E2214T E2215T E2216T E2217T E2218T E2219T</t>
  </si>
  <si>
    <t>EMDOOR / EMD</t>
  </si>
  <si>
    <t>MDCN13WW</t>
  </si>
  <si>
    <t>DY518</t>
  </si>
  <si>
    <t>LCFC</t>
  </si>
  <si>
    <t>P670RS-GM</t>
  </si>
  <si>
    <t>X7849</t>
  </si>
  <si>
    <t>1.05.03</t>
  </si>
  <si>
    <t>P670RP6-M</t>
  </si>
  <si>
    <t>X7847</t>
  </si>
  <si>
    <t>P670 RE1-M</t>
  </si>
  <si>
    <t xml:space="preserve">X7841 / X7842 
X7843 / X7844 </t>
  </si>
  <si>
    <t>1.05.02</t>
  </si>
  <si>
    <t>N155RD1-M</t>
  </si>
  <si>
    <t>CLEVO</t>
  </si>
  <si>
    <t>B5CN18WW(V2.8&amp;V1.4)
B5CN81WW(V8.1&amp;V1.4) PEAQ</t>
  </si>
  <si>
    <t>BIT E123xT</t>
  </si>
  <si>
    <t xml:space="preserve">Bitland Mojito </t>
  </si>
  <si>
    <t>E1233T / E1234T</t>
  </si>
  <si>
    <t>BITLAND</t>
  </si>
  <si>
    <t>WMBT8931</t>
  </si>
  <si>
    <t xml:space="preserve">Tongfang </t>
  </si>
  <si>
    <t>P9211T MD</t>
  </si>
  <si>
    <t>WCBT1122</t>
  </si>
  <si>
    <t xml:space="preserve">Tongfang  </t>
  </si>
  <si>
    <t xml:space="preserve">E2211T  / E2212T
PC`TAB 1205 </t>
  </si>
  <si>
    <t>NSBW1402
NSBW1502</t>
  </si>
  <si>
    <t>1.0.3 
EC 1.04.80</t>
  </si>
  <si>
    <t>E4213 / E4214</t>
  </si>
  <si>
    <t>TONGFANG</t>
  </si>
  <si>
    <t>A16C1IM7 Ver1.0G</t>
  </si>
  <si>
    <t>MS16C1</t>
  </si>
  <si>
    <t>S5611 / S5612</t>
  </si>
  <si>
    <t>MS-N011</t>
  </si>
  <si>
    <t>S2211</t>
  </si>
  <si>
    <t>71.504
EC 5.04</t>
  </si>
  <si>
    <t>MS-1773</t>
  </si>
  <si>
    <t>X7615</t>
  </si>
  <si>
    <t>MS-1772</t>
  </si>
  <si>
    <t xml:space="preserve">X7613 / X7614 
Dark´Mouv 1702-3  </t>
  </si>
  <si>
    <t>MS-1771</t>
  </si>
  <si>
    <t xml:space="preserve">MSI </t>
  </si>
  <si>
    <t>X7611 / X7612 
Dark´Mouv 1702-2</t>
  </si>
  <si>
    <t>1703-1, 1703-2, 1703-3, 1703-4</t>
  </si>
  <si>
    <t xml:space="preserve">MS-1763 </t>
  </si>
  <si>
    <t>X7825 / X7826 / X7827 / X7828 / X7829 / X7830 / X7831 / X7832 / X7833 / X7834 / X7835 / X7836
Dark´Mouv 1703-x</t>
  </si>
  <si>
    <t xml:space="preserve">50M </t>
  </si>
  <si>
    <t>X7819</t>
  </si>
  <si>
    <t>X7817</t>
  </si>
  <si>
    <t>X7821</t>
  </si>
  <si>
    <t>MS-1761</t>
  </si>
  <si>
    <t>X7813 / X7815</t>
  </si>
  <si>
    <t>MS-16GN</t>
  </si>
  <si>
    <t xml:space="preserve">
E6313 / E6314 / E6315</t>
  </si>
  <si>
    <t>MS-16F3</t>
  </si>
  <si>
    <t xml:space="preserve"> X6823</t>
  </si>
  <si>
    <t>X6821 / X6825</t>
  </si>
  <si>
    <t>MS-16F2</t>
  </si>
  <si>
    <t>X6817 / X6819</t>
  </si>
  <si>
    <t>MS-1245</t>
  </si>
  <si>
    <t>E2312</t>
  </si>
  <si>
    <t>BP1.53R
EC: EP1.53R</t>
  </si>
  <si>
    <t>IVT Skoda</t>
  </si>
  <si>
    <t xml:space="preserve">Inventec SKODA </t>
  </si>
  <si>
    <t>E1231T /E1232T</t>
  </si>
  <si>
    <t>130 - Win8
180 - Win10</t>
  </si>
  <si>
    <t>IVT Polo
V2 IVT Polo</t>
  </si>
  <si>
    <t>Inventec Polo plastic</t>
  </si>
  <si>
    <t>PNB C1015 - xxx</t>
  </si>
  <si>
    <t>IVT Polo</t>
  </si>
  <si>
    <t>Inventec Polo aluminum</t>
  </si>
  <si>
    <t>PNB P1015 - xxx</t>
  </si>
  <si>
    <t xml:space="preserve"> V2 IVT Polo
 IVT Polo</t>
  </si>
  <si>
    <t>Smart'MOUV 1508-X</t>
  </si>
  <si>
    <t>V2 IVT Polo
IVT Polo
 V3 IVT Polo</t>
  </si>
  <si>
    <t>PNB P1115 - xxx</t>
  </si>
  <si>
    <t>V2 IVT Polo
IVT Polo
V3 IVT Polo</t>
  </si>
  <si>
    <t>Smart'MOUV 1510-X</t>
  </si>
  <si>
    <t>130 - WIn8
180 - Win10</t>
  </si>
  <si>
    <t>V3 IVT Polo
 IVT Polo</t>
  </si>
  <si>
    <t>405R - WIn8
412R - Win10</t>
  </si>
  <si>
    <t xml:space="preserve"> IVT Golf 2.0</t>
  </si>
  <si>
    <t>Inventec GOLF 2.0</t>
  </si>
  <si>
    <t>PNB S1115 - xxxx ALU</t>
  </si>
  <si>
    <t>IVT Golf 2.0
V3 IVT Golf 2.0
V2 IVT Golf 2.0</t>
  </si>
  <si>
    <t>S6417 / S6418</t>
  </si>
  <si>
    <t>404R - Win8
412R - Win10</t>
  </si>
  <si>
    <t>V4 IVT Golf 2.0</t>
  </si>
  <si>
    <t>Inventec GOLF Plus</t>
  </si>
  <si>
    <t>PNB S1015 - xxx</t>
  </si>
  <si>
    <t>IVT Golf+
V3 IVT Golf
V4 IVT Golf
V4 IVT Golf 2.0</t>
  </si>
  <si>
    <t>S6217 / S6218</t>
  </si>
  <si>
    <t>INVENTEC</t>
  </si>
  <si>
    <t>VACN11WW</t>
  </si>
  <si>
    <t>T2015</t>
  </si>
  <si>
    <t xml:space="preserve">Wistron Jaguar </t>
  </si>
  <si>
    <t>0.45</t>
  </si>
  <si>
    <t>M71U1</t>
  </si>
  <si>
    <t xml:space="preserve">E7218 </t>
  </si>
  <si>
    <t xml:space="preserve">0.09 </t>
  </si>
  <si>
    <t>M10L1</t>
  </si>
  <si>
    <t>E7214</t>
  </si>
  <si>
    <t>0.50</t>
  </si>
  <si>
    <t>M71P2</t>
  </si>
  <si>
    <t xml:space="preserve">P7624 </t>
  </si>
  <si>
    <t>M71P1</t>
  </si>
  <si>
    <t xml:space="preserve">P7812 </t>
  </si>
  <si>
    <t>0.27 - Win8</t>
  </si>
  <si>
    <t xml:space="preserve">Wistron </t>
  </si>
  <si>
    <t>0.41</t>
  </si>
  <si>
    <t>M51U2</t>
  </si>
  <si>
    <t>E6226</t>
  </si>
  <si>
    <t>M51U1</t>
  </si>
  <si>
    <t>E6224</t>
  </si>
  <si>
    <t>1.01</t>
  </si>
  <si>
    <t>M51P1</t>
  </si>
  <si>
    <t xml:space="preserve">P6812 </t>
  </si>
  <si>
    <t>WISTRON</t>
  </si>
  <si>
    <t>1.06.00.EB
1.06.01.MN</t>
  </si>
  <si>
    <t xml:space="preserve">ECS </t>
  </si>
  <si>
    <t xml:space="preserve">P2211T / P2212T / </t>
  </si>
  <si>
    <t>1.01.06MN for Basis MEDION;  1.01.07EB for Basis Esentiel b SmartMOUV</t>
  </si>
  <si>
    <t>US55INP1</t>
  </si>
  <si>
    <t>S6611T / S6612T</t>
  </si>
  <si>
    <t>1.01.06.MN
1.01.07.EB</t>
  </si>
  <si>
    <t>US55INE1</t>
  </si>
  <si>
    <t>S6611 / S6612 / S6615T 
Esentiel b SmartMOUV 1505</t>
  </si>
  <si>
    <t>1.01.07.MN
1.01.07.EB</t>
  </si>
  <si>
    <t>S6211 / S6212 / S6211T / S6212T</t>
  </si>
  <si>
    <t>do sprawdzenia, czy najnowszy działa we wszystkich modelach</t>
  </si>
  <si>
    <t>Polo 2</t>
  </si>
  <si>
    <t>E6425 // C2015-I5N1
G2015-I7A1
Terra 1530</t>
  </si>
  <si>
    <t>SHELL</t>
  </si>
  <si>
    <t>1.00.01, EC 0.17.04</t>
  </si>
  <si>
    <t xml:space="preserve">E2213 </t>
  </si>
  <si>
    <t>1.00.12.MN
1.00.01.MN</t>
  </si>
  <si>
    <t xml:space="preserve">704 
</t>
  </si>
  <si>
    <t xml:space="preserve">Pegatron T15M </t>
  </si>
  <si>
    <t>S6213T / 
S6214T</t>
  </si>
  <si>
    <t xml:space="preserve">Pegatron T15B </t>
  </si>
  <si>
    <t>P2213T / P2214T 
PC'TAB1204</t>
  </si>
  <si>
    <t>Pegatron H90T</t>
  </si>
  <si>
    <t xml:space="preserve">E1317T / E1318T  
Smart'MOUV 1004 </t>
  </si>
  <si>
    <t>H90K</t>
  </si>
  <si>
    <t xml:space="preserve">E1229 / E1230
</t>
  </si>
  <si>
    <t>H70JM</t>
  </si>
  <si>
    <t xml:space="preserve">Pegatron </t>
  </si>
  <si>
    <t xml:space="preserve">
E1221 / E1222 / E1223</t>
  </si>
  <si>
    <t>Optimization of CPU fan function</t>
  </si>
  <si>
    <t xml:space="preserve">final </t>
  </si>
  <si>
    <t>E15KR</t>
  </si>
  <si>
    <t>spod EFI</t>
  </si>
  <si>
    <t>D17KxR</t>
  </si>
  <si>
    <t xml:space="preserve">
703</t>
  </si>
  <si>
    <t>Pegatron D15DUN Pegatron D15DIN</t>
  </si>
  <si>
    <t>E6415 / E6416 / E6417 / E6418 
P6653  / P6654  / P6653T / P6654T
P6655  / P6656 / P6655T  / P6656T 
P6657  / P6658 / P6657T  / P6658T</t>
  </si>
  <si>
    <t>D17B</t>
  </si>
  <si>
    <t>E7411 
Smart'MOUV1706-1</t>
  </si>
  <si>
    <t>D15B</t>
  </si>
  <si>
    <t>Pegatron D15BUN</t>
  </si>
  <si>
    <t>E6412 / E6412T / E6411</t>
  </si>
  <si>
    <t>611 - Win8
701 - Win10</t>
  </si>
  <si>
    <t>E7225  /  E7226 / E7225T /  E7226T</t>
  </si>
  <si>
    <t>700 - Win7
613 - Win8
702 - Win10</t>
  </si>
  <si>
    <t>E6239 / E6240 /E6239T / E6240T / Smart´Mouv 1506</t>
  </si>
  <si>
    <t>Same version for C15B</t>
  </si>
  <si>
    <t>E7227 / E7227T / E7228 / E7228T 
P7631 / P7631T / P7632 / P7632T</t>
  </si>
  <si>
    <t>Same version for C17B</t>
  </si>
  <si>
    <t>E6241 / P6647 / P6648</t>
  </si>
  <si>
    <t>204 - Win8
605 - Win8.1</t>
  </si>
  <si>
    <t>C17A</t>
  </si>
  <si>
    <t>Pegatron C17AUN</t>
  </si>
  <si>
    <t>C15A</t>
  </si>
  <si>
    <t>Pegatron C15AUN</t>
  </si>
  <si>
    <t>204 - Win7
507 - Win8</t>
  </si>
  <si>
    <t>S4209 / S4211 
S4213 / S4214 / S4215 / S4216</t>
  </si>
  <si>
    <t>208 - Win7
503 - Win8</t>
  </si>
  <si>
    <t>A35Y</t>
  </si>
  <si>
    <t xml:space="preserve">Pegatron  </t>
  </si>
  <si>
    <t>E6201 / E6227 / E6228</t>
  </si>
  <si>
    <t>506 - Win8</t>
  </si>
  <si>
    <t>A15Y</t>
  </si>
  <si>
    <t>204 - Win7
207 - Win8</t>
  </si>
  <si>
    <t>A25P</t>
  </si>
  <si>
    <t>X6815 / X6816</t>
  </si>
  <si>
    <t>510 - Win8</t>
  </si>
  <si>
    <t>A17J</t>
  </si>
  <si>
    <t xml:space="preserve">P7816 / P7817 / P7818
</t>
  </si>
  <si>
    <t>301 - Win7
303 - Win8</t>
  </si>
  <si>
    <t>A17H</t>
  </si>
  <si>
    <t>E7219 / E7220 
P7621 / P7622</t>
  </si>
  <si>
    <t>300 - Win7
301 - Win8</t>
  </si>
  <si>
    <t>A15H</t>
  </si>
  <si>
    <t xml:space="preserve">P6633 / P6634 </t>
  </si>
  <si>
    <t>A35FE</t>
  </si>
  <si>
    <t xml:space="preserve">P6815 / P6816 </t>
  </si>
  <si>
    <t>A35FB</t>
  </si>
  <si>
    <t>P6635 / P6636</t>
  </si>
  <si>
    <t xml:space="preserve">P6637 
</t>
  </si>
  <si>
    <t>A17F</t>
  </si>
  <si>
    <t>A24A</t>
  </si>
  <si>
    <t>E4212</t>
  </si>
  <si>
    <t>A17A</t>
  </si>
  <si>
    <t>E7221 / E7222
E7201 / P7815</t>
  </si>
  <si>
    <t>A15A</t>
  </si>
  <si>
    <t>E6222</t>
  </si>
  <si>
    <t xml:space="preserve">E6221 </t>
  </si>
  <si>
    <t>PEGATRON</t>
  </si>
  <si>
    <t>Remarks</t>
  </si>
  <si>
    <t xml:space="preserve">Mainboard </t>
  </si>
  <si>
    <t>Vendor</t>
  </si>
  <si>
    <t>Szukane:</t>
  </si>
  <si>
    <t>Patrzenie w pionie:</t>
  </si>
  <si>
    <t>E6221</t>
  </si>
  <si>
    <t>PEAQ Bios</t>
  </si>
  <si>
    <t xml:space="preserve">MEDION Bios </t>
  </si>
  <si>
    <t>WYSZUKIWARKA:</t>
  </si>
  <si>
    <t>WYSZUKIWARKA KOMPUTERÓW PO MODELU</t>
  </si>
  <si>
    <t>Grafitowy</t>
  </si>
  <si>
    <t>Czarny, gumowany</t>
  </si>
  <si>
    <t>Czarny</t>
  </si>
  <si>
    <t>Złoty</t>
  </si>
  <si>
    <t>Biały</t>
  </si>
  <si>
    <t>Złoty, Biały, Czarny</t>
  </si>
  <si>
    <t>Biały, Srebrny</t>
  </si>
  <si>
    <t>Brązowy</t>
  </si>
  <si>
    <t>Różowy</t>
  </si>
  <si>
    <t>Srebrny, Biały, Czarny</t>
  </si>
  <si>
    <t xml:space="preserve">Windows 10 </t>
  </si>
  <si>
    <t>Dodatkowe informacje</t>
  </si>
  <si>
    <t>-</t>
  </si>
  <si>
    <t>LIVE Pendrive</t>
  </si>
  <si>
    <t xml:space="preserve">Pendrive </t>
  </si>
  <si>
    <t xml:space="preserve">wgrywać przez  2.0 - KB - NL </t>
  </si>
  <si>
    <t xml:space="preserve"> 3.0 HDD</t>
  </si>
  <si>
    <t xml:space="preserve">Kieszeń </t>
  </si>
  <si>
    <t>KB - BE /  zamiast recovery re</t>
  </si>
  <si>
    <t>Zamiast Recovery robimy RE-!!!</t>
  </si>
  <si>
    <t>Zamiast Recovery robimy RE-!!! Nowe MB magą się nie włączać dopóki nie poklika się kila razy we włącznik.</t>
  </si>
  <si>
    <t>Re</t>
  </si>
  <si>
    <t>KB - NL /  zamiast recovery re</t>
  </si>
  <si>
    <t>Re (Wingman)</t>
  </si>
  <si>
    <t>Pendive  64 GB</t>
  </si>
  <si>
    <t>KB - NL / zamiast recovery re</t>
  </si>
  <si>
    <t xml:space="preserve">Wykasować dispartem dyski, po skasowaniu dysków podpiąć PEN z  i zamknąć okienko konsoli. Uruchomi się i nagra sam./ KB - NL,   </t>
  </si>
  <si>
    <t>KB - NL, po testach recovery z pod system, pratycję D:// dogrywamy przez HDClone z dysku z .</t>
  </si>
  <si>
    <t xml:space="preserve">Pedrive </t>
  </si>
  <si>
    <t>Klawiatura NL, Zamiast Recovery -  z pendrive</t>
  </si>
  <si>
    <t>re</t>
  </si>
  <si>
    <t>Zamiast Recovery robimy RE-!!! AUDIO OUT Tylko Słuchawki!</t>
  </si>
  <si>
    <t>Zamiast Recovery robimy RE-!!!  AUDIO-OUT Tylko Słuchawki!!</t>
  </si>
  <si>
    <t>Zamiast Recovery robimy RE-!!! AUDIO-COMBO(Słuchawki z mikrofonem)!!</t>
  </si>
  <si>
    <t>KB -CH  /  zamiast recovery re</t>
  </si>
  <si>
    <t xml:space="preserve">Zamiast Recovery robimy RE-!!! </t>
  </si>
  <si>
    <t>KB -  BE /  zamiast recovery re</t>
  </si>
  <si>
    <t>Zamiast Recovery robimy RE-!!! / Shipping mode</t>
  </si>
  <si>
    <t>wymiana zawiasów, top case  / KB -  NL /  zamiast recovery re</t>
  </si>
  <si>
    <t>KB - NL Re</t>
  </si>
  <si>
    <t>KB NL!!!!   Re / Shipping mode</t>
  </si>
  <si>
    <t>Pednrive</t>
  </si>
  <si>
    <t>Pendrive64 GB</t>
  </si>
  <si>
    <t>Pendrive/Recovery puszczane z ustawien systemu</t>
  </si>
  <si>
    <t xml:space="preserve">Pendrive- WYBIERAMY 2 OPCJĘ </t>
  </si>
  <si>
    <t>Pendrivepodłączyc do tabletu!!!</t>
  </si>
  <si>
    <t>Recovery - re Pendrive/ bios spod EFI Shell</t>
  </si>
  <si>
    <t>SSD 256 GB;HDD 1000 GB</t>
  </si>
  <si>
    <t xml:space="preserve">64 GB eMMC;HDD 500 GB </t>
  </si>
  <si>
    <t>128 GB SSD; 1500 GBHDD</t>
  </si>
  <si>
    <t>SSD 256 GB; HDD 1500 GB</t>
  </si>
  <si>
    <t>SSD 128 GB;HDD 1000 GB</t>
  </si>
  <si>
    <t>SSD M2 128;HDD 1500 GB</t>
  </si>
  <si>
    <t>SSD 128 GB;HDD 1500 GB</t>
  </si>
  <si>
    <t>1000 GBHDD</t>
  </si>
  <si>
    <t>128 GB SSD; 1000 GBHDD</t>
  </si>
  <si>
    <t>64 GB eMMC; 500 GBHDD</t>
  </si>
  <si>
    <t>500 GBHDD</t>
  </si>
  <si>
    <t>SubstytutHDD 1000 GB</t>
  </si>
  <si>
    <t>SSD 128;HDD 1500 GB</t>
  </si>
  <si>
    <t>512 GBHDD</t>
  </si>
  <si>
    <t>BIOS: 707; firmware:HDD&amp;DOCK(204); W urządzeniu powinien być ustawiony shipping mode Akku.</t>
  </si>
  <si>
    <t>Sprawdzić czy w kieszani nie ma dodatkowegoHDD/ KB - BE /  zamiast recovery re /problem z kamera -&gt; wl/ wylacz klawiszem Fn</t>
  </si>
  <si>
    <t>SSD 128 GB; HDD BAY 1000 GB</t>
  </si>
  <si>
    <t>Pendrive / HDD</t>
  </si>
  <si>
    <t>SSD 256 GB; 500GBHDD</t>
  </si>
  <si>
    <t>wymiana zawiasów, top case  / KB-NL / sprawdzić czy jestHDD BAY !</t>
  </si>
  <si>
    <t>SSD M2 128;HDD 500 GB</t>
  </si>
  <si>
    <t>wymiana zawiasów, top case  / KB -NL / sprawdzić czy jestHDD BAY !</t>
  </si>
  <si>
    <t>SSD 128 GB;HDD 512 GB</t>
  </si>
  <si>
    <t>SSD 128;HDD 1000 GB</t>
  </si>
  <si>
    <t>SSD m2  128;HDD 1000 GB</t>
  </si>
  <si>
    <t>SSD M2 128; 1000 GBHDD</t>
  </si>
  <si>
    <t>SSD M2 128;HDD 1000 GB</t>
  </si>
  <si>
    <t>Pendrive Tab 3.0</t>
  </si>
  <si>
    <t xml:space="preserve">Pendrive Tab 3.0 </t>
  </si>
  <si>
    <t>Kieszeń HDD</t>
  </si>
  <si>
    <t>HDD / Kieszeń HDD</t>
  </si>
  <si>
    <t>Pendrive USB 2.0</t>
  </si>
  <si>
    <t xml:space="preserve"> 3.0 HDD (puszczane z kieszeni 3.0 podłaczonej do tabletu)</t>
  </si>
  <si>
    <t>INFORMACJE O OBRAZIE</t>
  </si>
  <si>
    <t>P7815 / P7816 / P7818 W8
E7201 / E7221 / E7222</t>
  </si>
  <si>
    <t>E6237 / P6643 
SmartMOUV1506 3</t>
  </si>
  <si>
    <t>ME E6237 P6643 - version for bordrepair</t>
  </si>
  <si>
    <t>E7223 / E7224 / E7223T / E7224T 
P7627 / P7628 / P7627T / P7628T 
SmartMOUV1705 MD98768
Smart'MOUV 1705 / 1704</t>
  </si>
  <si>
    <t>D15K P6679 P6680</t>
  </si>
  <si>
    <t>D17D E7413 E7414 E7415 E7416 P7635 P7636 P7637 P7638 P7639 P7640</t>
  </si>
  <si>
    <t>D17K E7423 E7424 P7401 P7402 P7645 P7646 P7647 P7648</t>
  </si>
  <si>
    <t>D17KxR E7425 E7426 P7649 P7650 P7651 P7652</t>
  </si>
  <si>
    <t>D17S E7419 7420 E7421 E7422 P7641 P7642 P7643 P7644</t>
  </si>
  <si>
    <t>E15K E6435 E6436 P6401 P6402 P6677 P6678</t>
  </si>
  <si>
    <t>E15KR P6681 P6682 P6689 P6690 PNB G3115-xxxx</t>
  </si>
  <si>
    <t>E15S E6429 E6430 E6431 E6432 P6669 P6670 P6671 P6672</t>
  </si>
  <si>
    <t>F13K S3409 S3410</t>
  </si>
  <si>
    <t>Win10 20160705
Win8.1 20150906</t>
  </si>
  <si>
    <t>MA50Lx V1.05
MA50Lx V1.06 +KBC
MA50Lx V1.07</t>
  </si>
  <si>
    <t>Jaguar Mobile 360-15 S6419T 
 S6619T PNB T2015</t>
  </si>
  <si>
    <t>Peaq P1115 / E6419  / P1015 
P6515 / P6516 / P6517 / P6518 POLO</t>
  </si>
  <si>
    <t>509 +EC 406</t>
  </si>
  <si>
    <t>10E + EC 407 - Win7
750N + EC 503 - Win8</t>
  </si>
  <si>
    <t>for KB 40049263 - EC 504</t>
  </si>
  <si>
    <t>50M 
EC 503</t>
  </si>
  <si>
    <t>106 
EC 402</t>
  </si>
  <si>
    <t>105 
EC 402</t>
  </si>
  <si>
    <t>107 + EC 405 - Win7
50M + EC 503 - Win8</t>
  </si>
  <si>
    <t>7.510
EC 510 / 715</t>
  </si>
  <si>
    <t>EB: AHCI 502 +EC 502
       RAID 702 +EC 502
MEDION: AHCI 500 +EC 502
                   RAID 700 +EC 502</t>
  </si>
  <si>
    <t>MEDION: 107
EB: 101 
EC 501</t>
  </si>
  <si>
    <t>PNB S1414 PNB S1415  S4219 S4220 S6219 S6220 Smart'MOUV 1405 Smart'MOUV 1513</t>
  </si>
  <si>
    <t>N.1.55
EC 1.17.80</t>
  </si>
  <si>
    <t>S6421 Mobile1514 PNBS2415</t>
  </si>
  <si>
    <t>BIOS 1.06
EC 1.07.80</t>
  </si>
  <si>
    <t>103  
EC  106081</t>
  </si>
  <si>
    <t>103
EC 10301</t>
  </si>
  <si>
    <t>1.05.16RME2
EC P650RE-M 05ME2
EC P650RG-M 05ME2</t>
  </si>
  <si>
    <t>1.05.02RGME5 00007</t>
  </si>
  <si>
    <t>DY518 X6603</t>
  </si>
  <si>
    <t>1.7.7 R008</t>
  </si>
  <si>
    <t>2GDDR 20161201 4GDDR 20161201</t>
  </si>
  <si>
    <t>H8316 V4.1.0 P3S6M1L1B303T2C00W2H2G0C1P1D0C15M0X0WOS Medion 2GDDR 20161201</t>
  </si>
  <si>
    <t>2GB 20171206 4GB 20171206</t>
  </si>
  <si>
    <t>H8316 V4.1.0 P3S6M1L1B303T2C00W2H2G0C2P1D0C15M0X1WOS X64 Medion 2GDDR PCB1.0A 20171206</t>
  </si>
  <si>
    <t>PCB1.0A 2GDDR X64 20170208</t>
  </si>
  <si>
    <t>H8316 V4.1.0 P3S6M1L1B303T2C00W2H2G0C2P1D0C15M0X1WOS X64 Medion 2GDDR PCB1.0A 20170208</t>
  </si>
  <si>
    <t>V024
MD99348 - V046
MD99667 30019855 - V053
MD99705 - V063</t>
  </si>
  <si>
    <t>206 - Win7 
301 - Win8</t>
  </si>
  <si>
    <t>301 - Win7 
303 - Win8</t>
  </si>
  <si>
    <t>207 - Win7 
510 - Win8</t>
  </si>
  <si>
    <t>203 - Win7 
301 - Win8</t>
  </si>
  <si>
    <t>300 - Win7 
301 - Win8</t>
  </si>
  <si>
    <t>NSBW1502</t>
  </si>
  <si>
    <t xml:space="preserve"> D15B</t>
  </si>
  <si>
    <t>128 GB eMMC; 512 GBHDD</t>
  </si>
  <si>
    <t>256 GB SSD; 1000 GBHDD</t>
  </si>
  <si>
    <t>128 GB SSD; 512 GBHDD</t>
  </si>
  <si>
    <t>256 GB SSD; 2000 GBHDD</t>
  </si>
  <si>
    <t>512 GB SSD; 1500 GBHDD</t>
  </si>
  <si>
    <t>256 GB SSD; 1500 GBHDD</t>
  </si>
  <si>
    <t>1000 GBHDD; 128 GB SSD</t>
  </si>
  <si>
    <t>128 GB SSD; 2000 GBHDD</t>
  </si>
  <si>
    <t>128 GB eMMC; 1000 GBHDD</t>
  </si>
  <si>
    <t>128 GB SSD; 500 GBHDD</t>
  </si>
  <si>
    <t>HUB ; KB - re zamiast recovery</t>
  </si>
  <si>
    <t>32 GB eMMC; 512 GBHDD</t>
  </si>
  <si>
    <t>64 GB Flash;HDD 500 GB</t>
  </si>
  <si>
    <t>512 GB SSD; 2000 GBHDD</t>
  </si>
  <si>
    <t>Intel Pentium CPU 3805U</t>
  </si>
  <si>
    <t>Intel Pentium CPU 3540U</t>
  </si>
  <si>
    <t>Intel Core i3-4010U</t>
  </si>
  <si>
    <t xml:space="preserve">Intel CoreTM i7 - 6500U  </t>
  </si>
  <si>
    <t xml:space="preserve">Intel Core i5-6200U </t>
  </si>
  <si>
    <t xml:space="preserve">Intel Core i7-6500U </t>
  </si>
  <si>
    <t xml:space="preserve">Intel Pentium 4405U </t>
  </si>
  <si>
    <t>Intel Pentium  N3700</t>
  </si>
  <si>
    <t xml:space="preserve">Celeron 3160 </t>
  </si>
  <si>
    <t xml:space="preserve">Intel CoreTM i5 - 6200U  </t>
  </si>
  <si>
    <t xml:space="preserve">Intel CoreTM i5 - 6267U  </t>
  </si>
  <si>
    <t xml:space="preserve">IntelCore i5-6200U </t>
  </si>
  <si>
    <t xml:space="preserve">IntelCore i3-7100U </t>
  </si>
  <si>
    <t xml:space="preserve">Intel CoreTM i5 - 6200U </t>
  </si>
  <si>
    <t xml:space="preserve">Intel CoreTM i5 - 7200U </t>
  </si>
  <si>
    <t>Intel Celeron  N2930</t>
  </si>
  <si>
    <t>Intel Pentium  N3530</t>
  </si>
  <si>
    <t>Intel Celeron  N2830</t>
  </si>
  <si>
    <t xml:space="preserve">Intel CoreTM i5 - 4210U </t>
  </si>
  <si>
    <t xml:space="preserve"> Intel Celeron  N2940</t>
  </si>
  <si>
    <t xml:space="preserve">Intel CoreTM i5 3317U </t>
  </si>
  <si>
    <t xml:space="preserve">Intel CoreTM i3 3110M </t>
  </si>
  <si>
    <t xml:space="preserve">Intel CoreTM i5 - 3210 M </t>
  </si>
  <si>
    <t xml:space="preserve">Intel CoreTM i3 3217U </t>
  </si>
  <si>
    <t xml:space="preserve">Intel CoreTM i7-3630QM </t>
  </si>
  <si>
    <t>Intel Pentium  B960</t>
  </si>
  <si>
    <t xml:space="preserve">Intel Core i5-5200U </t>
  </si>
  <si>
    <t xml:space="preserve">Intel CoreTM i5 - 3210M </t>
  </si>
  <si>
    <t xml:space="preserve">Intel CoreTM i3 - 3110 M </t>
  </si>
  <si>
    <t xml:space="preserve">Intel CoreTM i3 - 3120M </t>
  </si>
  <si>
    <t xml:space="preserve">Intel Core i7-5500U </t>
  </si>
  <si>
    <t>Intel Pentium  2020M</t>
  </si>
  <si>
    <t xml:space="preserve">Intel CoreTM i5 - 3230 M </t>
  </si>
  <si>
    <t xml:space="preserve"> Intel Celeron  N2910</t>
  </si>
  <si>
    <t>Intel Celeron  N2910</t>
  </si>
  <si>
    <t xml:space="preserve">IntelCore i7-4700MQ </t>
  </si>
  <si>
    <t>Intel Pentium  3558U</t>
  </si>
  <si>
    <t>Intel Pentium  N3540</t>
  </si>
  <si>
    <t>Intel Celeron  N2920</t>
  </si>
  <si>
    <t xml:space="preserve">IntelCore i5-5200 </t>
  </si>
  <si>
    <t xml:space="preserve">Intel Pentium 3805U </t>
  </si>
  <si>
    <t>Intel Pentium  N3520</t>
  </si>
  <si>
    <t xml:space="preserve">IntelCore i5-4210M </t>
  </si>
  <si>
    <t xml:space="preserve">IntelCore i7-4710MQ </t>
  </si>
  <si>
    <t xml:space="preserve">Intel Core i3-5010U </t>
  </si>
  <si>
    <t xml:space="preserve">IntelCore i5-5200U </t>
  </si>
  <si>
    <t xml:space="preserve">Intel Core i5-5257U </t>
  </si>
  <si>
    <t xml:space="preserve">IntelCore i7-6500U </t>
  </si>
  <si>
    <t xml:space="preserve">Intel Pentium 3700 </t>
  </si>
  <si>
    <t xml:space="preserve">Intel Pentium 3825U </t>
  </si>
  <si>
    <t xml:space="preserve">Intel Core i3-6100U </t>
  </si>
  <si>
    <t xml:space="preserve">IntelCore i7-6700HQ </t>
  </si>
  <si>
    <t xml:space="preserve">IntelCore i5-6267U </t>
  </si>
  <si>
    <t xml:space="preserve">IntelCore i3-6100U </t>
  </si>
  <si>
    <t xml:space="preserve">Intel Core i3-5005U </t>
  </si>
  <si>
    <t>Intel Celeron  3855U</t>
  </si>
  <si>
    <t xml:space="preserve">IntelCore i3-6157U </t>
  </si>
  <si>
    <t xml:space="preserve">Intel CoreTM i7 -7500U  </t>
  </si>
  <si>
    <t>Intel Atom  Z3735F</t>
  </si>
  <si>
    <t>Intel Atom  X5-Z8350</t>
  </si>
  <si>
    <t>Intel Atom  x5 -Z8350</t>
  </si>
  <si>
    <t>Intel Celeron  N2807</t>
  </si>
  <si>
    <t>Intel Celeron  N2940</t>
  </si>
  <si>
    <t xml:space="preserve">Intel Core i3 - 4100M  </t>
  </si>
  <si>
    <t>Intel Celeron  N2808</t>
  </si>
  <si>
    <t>Intel Atom  Z3735G</t>
  </si>
  <si>
    <t>Intel Atom  N3160</t>
  </si>
  <si>
    <t>Windows 8.1 Standard</t>
  </si>
  <si>
    <t>Windows 8 Standard</t>
  </si>
  <si>
    <t>Windows 8.1 Standard Update</t>
  </si>
  <si>
    <t>Windows10 Home</t>
  </si>
  <si>
    <t xml:space="preserve">Windows 8.1 </t>
  </si>
  <si>
    <t>Windows 8.1 with Bing</t>
  </si>
  <si>
    <t>Pendrive 64 GB</t>
  </si>
  <si>
    <t>Defekty</t>
  </si>
  <si>
    <t>128 GB SSD; 1000 GB HDD</t>
  </si>
  <si>
    <t>C1011-I0N1
S2210 s2211 s2212 s2213 s2214 s2215 s2216 s2217 s2218 s2219</t>
  </si>
  <si>
    <t>20062493/20062446</t>
  </si>
  <si>
    <t>E6421 / E6422 / E6424 /P6661 / P6659</t>
  </si>
  <si>
    <t>SSD 128 GB + HDD 1 TB</t>
  </si>
  <si>
    <t>64 GB eMMc</t>
  </si>
  <si>
    <t>Celeron N2940</t>
  </si>
  <si>
    <t>Dotykowy 1080P</t>
  </si>
  <si>
    <t>Dock firmware/hdd firmware</t>
  </si>
  <si>
    <t>30023315, 30024576 (ES)</t>
  </si>
  <si>
    <t>30023149, 30023576, 30023575, 30024588 (BE)</t>
  </si>
  <si>
    <t>30023577, 30024589 (ES)</t>
  </si>
  <si>
    <t>30022665, 30024591 (NL)</t>
  </si>
  <si>
    <t>30023578, 30024592 (NL)</t>
  </si>
  <si>
    <t>30020335, 30024590 (AUS)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</si>
</sst>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&quot;€&quot;_-;\-* #,##0.00\ &quot;€&quot;_-;_-* &quot;-&quot;??\ &quot;€&quot;_-;_-@_-"/>
  </numFmts>
  <fonts count="47" x14ac:knownFonts="1">
    <font>
      <sz val="10"/>
      <name val="Arial"/>
    </font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name val="Calibri"/>
      <family val="2"/>
      <scheme val="minor"/>
    </font>
    <font>
      <b/>
      <sz val="30"/>
      <color theme="0"/>
      <name val="Calibri"/>
      <family val="2"/>
      <scheme val="minor"/>
    </font>
    <font>
      <b/>
      <sz val="4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  <scheme val="minor"/>
    </font>
    <font>
      <sz val="10"/>
      <name val="Calibri"/>
      <family val="2"/>
    </font>
    <font>
      <sz val="20"/>
      <color theme="0" tint="-4.9989318521683403E-2"/>
      <name val="Calibri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0"/>
      <name val="Times New Roman"/>
      <family val="1"/>
    </font>
    <font>
      <sz val="10"/>
      <color rgb="FFFF0000"/>
      <name val="Times New Roman"/>
      <family val="1"/>
    </font>
    <font>
      <b/>
      <sz val="10"/>
      <name val="Times New Roman"/>
      <family val="1"/>
    </font>
    <font>
      <sz val="16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Tahoma"/>
      <family val="2"/>
    </font>
    <font>
      <sz val="8"/>
      <name val="Calibri"/>
      <family val="2"/>
      <scheme val="minor"/>
    </font>
    <font>
      <sz val="9"/>
      <color rgb="FF000000"/>
      <name val="Verdana"/>
      <family val="2"/>
    </font>
    <font>
      <sz val="10"/>
      <name val="Arial"/>
      <family val="2"/>
      <charset val="238"/>
    </font>
    <font>
      <sz val="20"/>
      <name val="Calibri"/>
      <family val="2"/>
      <charset val="238"/>
      <scheme val="minor"/>
    </font>
    <font>
      <b/>
      <sz val="20"/>
      <name val="Calibri"/>
      <family val="2"/>
      <charset val="238"/>
      <scheme val="minor"/>
    </font>
    <font>
      <b/>
      <sz val="30"/>
      <color theme="0"/>
      <name val="Calibri"/>
      <family val="2"/>
      <charset val="238"/>
      <scheme val="minor"/>
    </font>
    <font>
      <sz val="20"/>
      <color theme="0"/>
      <name val="Calibri"/>
      <family val="2"/>
      <charset val="238"/>
      <scheme val="minor"/>
    </font>
    <font>
      <sz val="20"/>
      <color theme="0" tint="-4.9989318521683403E-2"/>
      <name val="Calibri"/>
      <family val="2"/>
      <charset val="238"/>
      <scheme val="minor"/>
    </font>
    <font>
      <b/>
      <sz val="24"/>
      <color theme="0"/>
      <name val="Calibri"/>
      <family val="2"/>
      <charset val="238"/>
      <scheme val="minor"/>
    </font>
    <font>
      <sz val="24"/>
      <name val="Calibri"/>
      <family val="2"/>
      <charset val="238"/>
      <scheme val="minor"/>
    </font>
    <font>
      <sz val="24"/>
      <color theme="0" tint="-4.9989318521683403E-2"/>
      <name val="Calibri"/>
      <family val="2"/>
      <charset val="238"/>
      <scheme val="minor"/>
    </font>
    <font>
      <sz val="24"/>
      <name val="Arial"/>
      <family val="2"/>
    </font>
    <font>
      <b/>
      <sz val="10"/>
      <name val="Times New Roman"/>
    </font>
    <font>
      <sz val="8"/>
      <name val="Arial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0" fontId="5" fillId="0" borderId="0"/>
    <xf numFmtId="0" fontId="4" fillId="0" borderId="0"/>
    <xf numFmtId="0" fontId="16" fillId="0" borderId="0"/>
    <xf numFmtId="0" fontId="1" fillId="0" borderId="0"/>
    <xf numFmtId="0" fontId="2" fillId="0" borderId="0"/>
  </cellStyleXfs>
  <cellXfs count="184">
    <xf numFmtId="0" fontId="0" fillId="0" borderId="0" xfId="0"/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 wrapText="1"/>
    </xf>
    <xf numFmtId="0" fontId="11" fillId="3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4" borderId="0" xfId="0" applyFill="1" applyAlignment="1">
      <alignment horizontal="left"/>
    </xf>
    <xf numFmtId="0" fontId="15" fillId="5" borderId="6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2" borderId="1" xfId="0" applyFont="1" applyFill="1" applyBorder="1"/>
    <xf numFmtId="0" fontId="17" fillId="6" borderId="1" xfId="4" applyFont="1" applyFill="1" applyBorder="1" applyAlignment="1">
      <alignment horizontal="center"/>
    </xf>
    <xf numFmtId="0" fontId="9" fillId="7" borderId="1" xfId="0" applyFont="1" applyFill="1" applyBorder="1" applyAlignment="1"/>
    <xf numFmtId="0" fontId="9" fillId="7" borderId="1" xfId="0" applyFont="1" applyFill="1" applyBorder="1" applyAlignment="1">
      <alignment horizontal="center"/>
    </xf>
    <xf numFmtId="0" fontId="17" fillId="6" borderId="1" xfId="4" applyNumberFormat="1" applyFont="1" applyFill="1" applyBorder="1" applyAlignment="1">
      <alignment horizontal="center"/>
    </xf>
    <xf numFmtId="0" fontId="9" fillId="2" borderId="0" xfId="0" applyFont="1" applyFill="1"/>
    <xf numFmtId="0" fontId="17" fillId="0" borderId="7" xfId="4" applyNumberFormat="1" applyFont="1" applyFill="1" applyBorder="1" applyAlignment="1">
      <alignment horizontal="left"/>
    </xf>
    <xf numFmtId="0" fontId="17" fillId="0" borderId="7" xfId="4" applyFont="1" applyFill="1" applyBorder="1" applyAlignment="1">
      <alignment horizontal="left"/>
    </xf>
    <xf numFmtId="0" fontId="9" fillId="0" borderId="0" xfId="0" applyFont="1"/>
    <xf numFmtId="0" fontId="17" fillId="0" borderId="8" xfId="4" applyNumberFormat="1" applyFont="1" applyFill="1" applyBorder="1" applyAlignment="1">
      <alignment horizontal="left"/>
    </xf>
    <xf numFmtId="0" fontId="17" fillId="0" borderId="8" xfId="4" applyFont="1" applyFill="1" applyBorder="1" applyAlignment="1">
      <alignment horizontal="left"/>
    </xf>
    <xf numFmtId="0" fontId="9" fillId="0" borderId="8" xfId="0" applyFont="1" applyBorder="1" applyAlignment="1">
      <alignment horizontal="center"/>
    </xf>
    <xf numFmtId="0" fontId="9" fillId="0" borderId="8" xfId="0" applyFont="1" applyBorder="1"/>
    <xf numFmtId="0" fontId="9" fillId="0" borderId="0" xfId="0" applyFont="1" applyFill="1"/>
    <xf numFmtId="0" fontId="17" fillId="0" borderId="9" xfId="4" applyNumberFormat="1" applyFont="1" applyFill="1" applyBorder="1" applyAlignment="1">
      <alignment horizontal="left"/>
    </xf>
    <xf numFmtId="0" fontId="17" fillId="0" borderId="9" xfId="4" applyFont="1" applyFill="1" applyBorder="1" applyAlignment="1">
      <alignment horizontal="left"/>
    </xf>
    <xf numFmtId="0" fontId="9" fillId="2" borderId="0" xfId="0" applyFont="1" applyFill="1" applyBorder="1"/>
    <xf numFmtId="0" fontId="17" fillId="0" borderId="0" xfId="4" applyNumberFormat="1" applyFont="1" applyFill="1" applyBorder="1" applyAlignment="1">
      <alignment horizontal="left"/>
    </xf>
    <xf numFmtId="0" fontId="17" fillId="0" borderId="0" xfId="4" applyFont="1" applyFill="1" applyBorder="1" applyAlignment="1">
      <alignment horizontal="left"/>
    </xf>
    <xf numFmtId="0" fontId="7" fillId="2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8" borderId="0" xfId="0" applyFont="1" applyFill="1"/>
    <xf numFmtId="0" fontId="9" fillId="0" borderId="0" xfId="0" applyFont="1" applyFill="1" applyBorder="1"/>
    <xf numFmtId="0" fontId="9" fillId="2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 vertical="center"/>
    </xf>
    <xf numFmtId="0" fontId="15" fillId="2" borderId="5" xfId="0" applyFont="1" applyFill="1" applyBorder="1" applyAlignment="1">
      <alignment horizontal="center" vertical="center"/>
    </xf>
    <xf numFmtId="0" fontId="18" fillId="0" borderId="10" xfId="0" applyFont="1" applyBorder="1" applyAlignment="1">
      <alignment vertical="center"/>
    </xf>
    <xf numFmtId="0" fontId="19" fillId="3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right"/>
    </xf>
    <xf numFmtId="0" fontId="20" fillId="2" borderId="13" xfId="0" applyFont="1" applyFill="1" applyBorder="1" applyAlignment="1">
      <alignment horizontal="left"/>
    </xf>
    <xf numFmtId="0" fontId="21" fillId="0" borderId="0" xfId="0" applyFont="1"/>
    <xf numFmtId="0" fontId="21" fillId="12" borderId="0" xfId="0" applyFont="1" applyFill="1" applyAlignment="1">
      <alignment horizontal="left" indent="2"/>
    </xf>
    <xf numFmtId="0" fontId="22" fillId="4" borderId="0" xfId="0" applyFont="1" applyFill="1"/>
    <xf numFmtId="0" fontId="20" fillId="11" borderId="0" xfId="0" applyFont="1" applyFill="1" applyAlignment="1">
      <alignment horizontal="left" indent="1"/>
    </xf>
    <xf numFmtId="0" fontId="21" fillId="0" borderId="0" xfId="0" applyFont="1" applyAlignment="1">
      <alignment horizontal="left" indent="3"/>
    </xf>
    <xf numFmtId="0" fontId="21" fillId="0" borderId="0" xfId="0" applyFont="1" applyAlignment="1">
      <alignment horizontal="left"/>
    </xf>
    <xf numFmtId="0" fontId="23" fillId="0" borderId="0" xfId="0" applyFont="1"/>
    <xf numFmtId="0" fontId="2" fillId="0" borderId="0" xfId="0" applyFont="1"/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horizontal="left" vertical="center" indent="2"/>
    </xf>
    <xf numFmtId="0" fontId="23" fillId="0" borderId="0" xfId="0" applyFont="1" applyBorder="1" applyAlignment="1">
      <alignment vertical="center" wrapText="1"/>
    </xf>
    <xf numFmtId="0" fontId="0" fillId="0" borderId="0" xfId="0" applyBorder="1"/>
    <xf numFmtId="0" fontId="25" fillId="0" borderId="0" xfId="0" applyFont="1" applyBorder="1" applyAlignment="1">
      <alignment vertical="center"/>
    </xf>
    <xf numFmtId="0" fontId="25" fillId="0" borderId="14" xfId="0" applyFont="1" applyBorder="1" applyAlignment="1">
      <alignment horizontal="left" vertical="center" indent="2"/>
    </xf>
    <xf numFmtId="0" fontId="25" fillId="0" borderId="14" xfId="0" applyFont="1" applyBorder="1" applyAlignment="1">
      <alignment vertical="center"/>
    </xf>
    <xf numFmtId="0" fontId="25" fillId="0" borderId="14" xfId="0" applyFont="1" applyBorder="1"/>
    <xf numFmtId="0" fontId="26" fillId="0" borderId="0" xfId="0" applyFont="1" applyBorder="1" applyAlignment="1">
      <alignment horizontal="center"/>
    </xf>
    <xf numFmtId="0" fontId="23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23" fillId="0" borderId="0" xfId="2" applyFont="1" applyFill="1" applyBorder="1" applyAlignment="1">
      <alignment horizontal="center" vertical="center"/>
    </xf>
    <xf numFmtId="0" fontId="23" fillId="0" borderId="0" xfId="5" applyFont="1" applyFill="1" applyBorder="1" applyAlignment="1">
      <alignment horizontal="center" vertical="center"/>
    </xf>
    <xf numFmtId="0" fontId="25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5" fillId="0" borderId="0" xfId="3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left" wrapText="1"/>
    </xf>
    <xf numFmtId="0" fontId="0" fillId="0" borderId="1" xfId="0" applyFont="1" applyBorder="1"/>
    <xf numFmtId="0" fontId="0" fillId="0" borderId="1" xfId="0" applyFont="1" applyBorder="1" applyAlignment="1">
      <alignment vertical="center"/>
    </xf>
    <xf numFmtId="0" fontId="27" fillId="0" borderId="1" xfId="0" applyFont="1" applyBorder="1" applyAlignment="1">
      <alignment horizontal="left"/>
    </xf>
    <xf numFmtId="0" fontId="0" fillId="0" borderId="1" xfId="0" applyFont="1" applyBorder="1" applyAlignment="1">
      <alignment wrapText="1"/>
    </xf>
    <xf numFmtId="0" fontId="27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left" wrapText="1"/>
    </xf>
    <xf numFmtId="0" fontId="30" fillId="0" borderId="1" xfId="0" applyFont="1" applyBorder="1" applyAlignment="1">
      <alignment horizontal="left"/>
    </xf>
    <xf numFmtId="0" fontId="30" fillId="0" borderId="1" xfId="0" applyFont="1" applyBorder="1" applyAlignment="1">
      <alignment horizontal="left" vertical="center"/>
    </xf>
    <xf numFmtId="0" fontId="30" fillId="0" borderId="1" xfId="0" applyFont="1" applyBorder="1" applyAlignment="1">
      <alignment horizontal="left" vertical="center" wrapText="1"/>
    </xf>
    <xf numFmtId="0" fontId="27" fillId="0" borderId="0" xfId="0" applyFont="1" applyBorder="1" applyAlignment="1">
      <alignment horizontal="left"/>
    </xf>
    <xf numFmtId="0" fontId="32" fillId="0" borderId="0" xfId="0" applyFont="1" applyBorder="1"/>
    <xf numFmtId="0" fontId="27" fillId="0" borderId="0" xfId="0" applyFont="1" applyBorder="1" applyAlignment="1">
      <alignment horizontal="left" vertical="center"/>
    </xf>
    <xf numFmtId="0" fontId="32" fillId="0" borderId="0" xfId="0" applyFont="1" applyBorder="1" applyAlignment="1">
      <alignment vertical="center"/>
    </xf>
    <xf numFmtId="0" fontId="32" fillId="0" borderId="1" xfId="0" applyFont="1" applyBorder="1"/>
    <xf numFmtId="0" fontId="32" fillId="0" borderId="1" xfId="0" applyFont="1" applyBorder="1" applyAlignment="1">
      <alignment vertical="center"/>
    </xf>
    <xf numFmtId="49" fontId="27" fillId="0" borderId="1" xfId="0" applyNumberFormat="1" applyFont="1" applyBorder="1" applyAlignment="1">
      <alignment horizontal="left" wrapText="1"/>
    </xf>
    <xf numFmtId="0" fontId="29" fillId="0" borderId="1" xfId="0" applyFont="1" applyFill="1" applyBorder="1" applyAlignment="1">
      <alignment horizontal="center" vertical="center" wrapText="1"/>
    </xf>
    <xf numFmtId="49" fontId="32" fillId="0" borderId="1" xfId="0" applyNumberFormat="1" applyFont="1" applyBorder="1" applyAlignment="1">
      <alignment horizontal="left"/>
    </xf>
    <xf numFmtId="0" fontId="27" fillId="0" borderId="1" xfId="0" applyFont="1" applyFill="1" applyBorder="1" applyAlignment="1">
      <alignment horizontal="left" vertical="center" wrapText="1"/>
    </xf>
    <xf numFmtId="1" fontId="27" fillId="0" borderId="1" xfId="0" applyNumberFormat="1" applyFont="1" applyBorder="1" applyAlignment="1">
      <alignment horizontal="left" wrapText="1"/>
    </xf>
    <xf numFmtId="0" fontId="27" fillId="0" borderId="1" xfId="0" applyNumberFormat="1" applyFont="1" applyBorder="1" applyAlignment="1">
      <alignment horizontal="left"/>
    </xf>
    <xf numFmtId="3" fontId="32" fillId="0" borderId="1" xfId="0" applyNumberFormat="1" applyFont="1" applyBorder="1" applyAlignment="1">
      <alignment wrapText="1"/>
    </xf>
    <xf numFmtId="3" fontId="27" fillId="0" borderId="1" xfId="0" applyNumberFormat="1" applyFont="1" applyFill="1" applyBorder="1" applyAlignment="1">
      <alignment horizontal="left" vertical="center" wrapText="1"/>
    </xf>
    <xf numFmtId="0" fontId="27" fillId="0" borderId="1" xfId="0" applyFont="1" applyFill="1" applyBorder="1" applyAlignment="1">
      <alignment horizontal="left"/>
    </xf>
    <xf numFmtId="0" fontId="27" fillId="0" borderId="1" xfId="0" applyFont="1" applyFill="1" applyBorder="1" applyAlignment="1">
      <alignment horizontal="left" wrapText="1"/>
    </xf>
    <xf numFmtId="0" fontId="27" fillId="0" borderId="1" xfId="0" applyFont="1" applyBorder="1"/>
    <xf numFmtId="0" fontId="27" fillId="0" borderId="1" xfId="0" applyFont="1" applyBorder="1" applyAlignment="1">
      <alignment vertical="center" wrapText="1"/>
    </xf>
    <xf numFmtId="0" fontId="27" fillId="0" borderId="1" xfId="0" applyFont="1" applyBorder="1" applyAlignment="1">
      <alignment vertical="center"/>
    </xf>
    <xf numFmtId="0" fontId="27" fillId="0" borderId="1" xfId="0" applyFont="1" applyFill="1" applyBorder="1" applyAlignment="1">
      <alignment horizontal="left" vertical="center"/>
    </xf>
    <xf numFmtId="49" fontId="27" fillId="0" borderId="1" xfId="0" applyNumberFormat="1" applyFont="1" applyBorder="1" applyAlignment="1">
      <alignment horizontal="left"/>
    </xf>
    <xf numFmtId="0" fontId="27" fillId="0" borderId="1" xfId="0" applyFont="1" applyBorder="1" applyAlignment="1">
      <alignment horizontal="left" vertical="top" wrapText="1"/>
    </xf>
    <xf numFmtId="0" fontId="29" fillId="0" borderId="1" xfId="0" applyFont="1" applyBorder="1" applyAlignment="1">
      <alignment horizontal="left"/>
    </xf>
    <xf numFmtId="0" fontId="33" fillId="0" borderId="1" xfId="0" applyFont="1" applyBorder="1" applyAlignment="1">
      <alignment vertical="center"/>
    </xf>
    <xf numFmtId="1" fontId="27" fillId="0" borderId="1" xfId="0" applyNumberFormat="1" applyFont="1" applyFill="1" applyBorder="1" applyAlignment="1">
      <alignment horizontal="left" vertical="center"/>
    </xf>
    <xf numFmtId="0" fontId="34" fillId="0" borderId="0" xfId="0" applyFont="1" applyAlignment="1">
      <alignment horizontal="left" wrapText="1"/>
    </xf>
    <xf numFmtId="0" fontId="0" fillId="0" borderId="1" xfId="0" applyFont="1" applyBorder="1" applyAlignment="1">
      <alignment vertical="center" wrapText="1"/>
    </xf>
    <xf numFmtId="1" fontId="27" fillId="0" borderId="1" xfId="0" applyNumberFormat="1" applyFont="1" applyFill="1" applyBorder="1" applyAlignment="1">
      <alignment horizontal="left"/>
    </xf>
    <xf numFmtId="1" fontId="27" fillId="0" borderId="1" xfId="0" applyNumberFormat="1" applyFont="1" applyFill="1" applyBorder="1" applyAlignment="1">
      <alignment horizontal="left" wrapText="1"/>
    </xf>
    <xf numFmtId="0" fontId="27" fillId="0" borderId="1" xfId="0" applyFont="1" applyFill="1" applyBorder="1" applyAlignment="1"/>
    <xf numFmtId="1" fontId="27" fillId="0" borderId="1" xfId="0" applyNumberFormat="1" applyFont="1" applyFill="1" applyBorder="1" applyAlignment="1">
      <alignment horizontal="left" vertical="center" wrapText="1"/>
    </xf>
    <xf numFmtId="0" fontId="27" fillId="0" borderId="1" xfId="0" applyFont="1" applyFill="1" applyBorder="1" applyAlignment="1">
      <alignment wrapText="1"/>
    </xf>
    <xf numFmtId="0" fontId="27" fillId="0" borderId="1" xfId="0" applyFont="1" applyFill="1" applyBorder="1"/>
    <xf numFmtId="0" fontId="27" fillId="0" borderId="1" xfId="0" applyFont="1" applyFill="1" applyBorder="1" applyAlignment="1">
      <alignment vertical="center"/>
    </xf>
    <xf numFmtId="1" fontId="27" fillId="0" borderId="1" xfId="0" applyNumberFormat="1" applyFont="1" applyFill="1" applyBorder="1" applyAlignment="1">
      <alignment wrapText="1"/>
    </xf>
    <xf numFmtId="0" fontId="29" fillId="0" borderId="1" xfId="0" applyFont="1" applyFill="1" applyBorder="1" applyAlignment="1">
      <alignment horizontal="center"/>
    </xf>
    <xf numFmtId="1" fontId="29" fillId="0" borderId="1" xfId="0" applyNumberFormat="1" applyFont="1" applyFill="1" applyBorder="1" applyAlignment="1">
      <alignment horizontal="center"/>
    </xf>
    <xf numFmtId="0" fontId="29" fillId="0" borderId="1" xfId="0" applyFont="1" applyFill="1" applyBorder="1" applyAlignment="1">
      <alignment horizontal="center" vertical="center"/>
    </xf>
    <xf numFmtId="0" fontId="35" fillId="0" borderId="0" xfId="0" applyFont="1"/>
    <xf numFmtId="0" fontId="29" fillId="13" borderId="1" xfId="0" applyFont="1" applyFill="1" applyBorder="1" applyAlignment="1"/>
    <xf numFmtId="0" fontId="29" fillId="13" borderId="1" xfId="0" applyFont="1" applyFill="1" applyBorder="1" applyAlignment="1">
      <alignment vertical="center" wrapText="1"/>
    </xf>
    <xf numFmtId="0" fontId="29" fillId="13" borderId="1" xfId="0" applyFont="1" applyFill="1" applyBorder="1" applyAlignment="1">
      <alignment vertical="center"/>
    </xf>
    <xf numFmtId="0" fontId="31" fillId="13" borderId="4" xfId="0" applyFont="1" applyFill="1" applyBorder="1" applyAlignment="1">
      <alignment vertical="center" wrapText="1"/>
    </xf>
    <xf numFmtId="0" fontId="28" fillId="13" borderId="2" xfId="0" applyFont="1" applyFill="1" applyBorder="1" applyAlignment="1">
      <alignment vertical="center"/>
    </xf>
    <xf numFmtId="0" fontId="28" fillId="13" borderId="18" xfId="0" applyFont="1" applyFill="1" applyBorder="1" applyAlignment="1">
      <alignment vertical="center"/>
    </xf>
    <xf numFmtId="0" fontId="28" fillId="13" borderId="17" xfId="0" applyFont="1" applyFill="1" applyBorder="1" applyAlignment="1">
      <alignment vertical="center"/>
    </xf>
    <xf numFmtId="0" fontId="37" fillId="0" borderId="0" xfId="0" applyFont="1" applyAlignment="1">
      <alignment horizontal="right"/>
    </xf>
    <xf numFmtId="0" fontId="37" fillId="0" borderId="0" xfId="0" applyFont="1" applyFill="1" applyBorder="1" applyAlignment="1">
      <alignment horizontal="right" vertical="center"/>
    </xf>
    <xf numFmtId="0" fontId="37" fillId="0" borderId="0" xfId="0" applyFont="1" applyFill="1" applyBorder="1" applyAlignment="1">
      <alignment horizontal="right" vertical="center" wrapText="1"/>
    </xf>
    <xf numFmtId="0" fontId="37" fillId="14" borderId="0" xfId="0" applyFont="1" applyFill="1" applyBorder="1" applyAlignment="1">
      <alignment horizontal="right" vertical="center"/>
    </xf>
    <xf numFmtId="0" fontId="41" fillId="0" borderId="0" xfId="0" applyFont="1" applyFill="1" applyAlignment="1">
      <alignment horizontal="center" vertical="center"/>
    </xf>
    <xf numFmtId="0" fontId="42" fillId="0" borderId="0" xfId="0" applyFont="1" applyFill="1" applyAlignment="1">
      <alignment horizontal="center"/>
    </xf>
    <xf numFmtId="0" fontId="43" fillId="0" borderId="0" xfId="0" applyFont="1" applyFill="1" applyAlignment="1">
      <alignment horizontal="center" vertical="center"/>
    </xf>
    <xf numFmtId="0" fontId="44" fillId="0" borderId="0" xfId="0" applyFont="1" applyFill="1" applyAlignment="1">
      <alignment horizontal="center"/>
    </xf>
    <xf numFmtId="0" fontId="44" fillId="0" borderId="0" xfId="0" applyFont="1"/>
    <xf numFmtId="0" fontId="10" fillId="0" borderId="0" xfId="0" applyFont="1" applyFill="1" applyBorder="1" applyAlignment="1">
      <alignment horizontal="right" vertical="center" wrapText="1"/>
    </xf>
    <xf numFmtId="0" fontId="23" fillId="2" borderId="0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left" vertical="center" wrapText="1"/>
    </xf>
    <xf numFmtId="0" fontId="39" fillId="14" borderId="0" xfId="0" applyFont="1" applyFill="1" applyAlignment="1">
      <alignment horizontal="left" wrapText="1"/>
    </xf>
    <xf numFmtId="0" fontId="39" fillId="3" borderId="0" xfId="0" applyFont="1" applyFill="1" applyAlignment="1">
      <alignment horizontal="left" vertical="center" wrapText="1"/>
    </xf>
    <xf numFmtId="0" fontId="38" fillId="2" borderId="0" xfId="0" applyFont="1" applyFill="1" applyAlignment="1">
      <alignment horizontal="left" vertical="center" wrapText="1"/>
    </xf>
    <xf numFmtId="0" fontId="39" fillId="3" borderId="0" xfId="0" applyFont="1" applyFill="1" applyAlignment="1">
      <alignment horizontal="left" wrapText="1"/>
    </xf>
    <xf numFmtId="0" fontId="36" fillId="4" borderId="0" xfId="0" applyFont="1" applyFill="1" applyAlignment="1">
      <alignment horizontal="left" vertical="center" wrapText="1"/>
    </xf>
    <xf numFmtId="0" fontId="40" fillId="3" borderId="0" xfId="0" applyFont="1" applyFill="1" applyAlignment="1">
      <alignment horizontal="left" vertical="center" wrapText="1"/>
    </xf>
    <xf numFmtId="0" fontId="11" fillId="3" borderId="0" xfId="0" applyFont="1" applyFill="1" applyAlignment="1">
      <alignment horizontal="left" vertical="center" wrapText="1"/>
    </xf>
    <xf numFmtId="0" fontId="0" fillId="0" borderId="0" xfId="0" applyAlignment="1">
      <alignment wrapText="1"/>
    </xf>
    <xf numFmtId="0" fontId="26" fillId="0" borderId="0" xfId="0" applyFont="1" applyBorder="1" applyAlignment="1">
      <alignment horizontal="center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wrapText="1"/>
    </xf>
    <xf numFmtId="0" fontId="0" fillId="0" borderId="0" xfId="0" applyFill="1"/>
    <xf numFmtId="0" fontId="45" fillId="0" borderId="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46" fillId="0" borderId="1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13" fillId="0" borderId="0" xfId="0" applyNumberFormat="1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11" fillId="9" borderId="0" xfId="0" applyFont="1" applyFill="1" applyAlignment="1">
      <alignment horizontal="left" vertical="center"/>
    </xf>
    <xf numFmtId="0" fontId="26" fillId="0" borderId="15" xfId="0" applyFont="1" applyBorder="1" applyAlignment="1">
      <alignment horizontal="center"/>
    </xf>
    <xf numFmtId="0" fontId="26" fillId="0" borderId="16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26" fillId="0" borderId="12" xfId="0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</cellXfs>
  <cellStyles count="7">
    <cellStyle name="Euro" xfId="1"/>
    <cellStyle name="Normalny" xfId="0" builtinId="0"/>
    <cellStyle name="Normalny 2" xfId="5"/>
    <cellStyle name="Normalny 51" xfId="6"/>
    <cellStyle name="Normalny_Arkusz1" xfId="4"/>
    <cellStyle name="Standard_SPECYFIKACJA" xfId="2"/>
    <cellStyle name="Standard_SPECYFIKACJA_1" xfId="3"/>
  </cellStyles>
  <dxfs count="35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tos Wojciech" refreshedDate="43006.338970254626" createdVersion="5" refreshedVersion="5" minRefreshableVersion="3" recordCount="71">
  <cacheSource type="worksheet">
    <worksheetSource ref="A1:P73" sheet="PQ"/>
  </cacheSource>
  <cacheFields count="16">
    <cacheField name="STARY MSN" numFmtId="0">
      <sharedItems containsSemiMixedTypes="0" containsString="0" containsNumber="1" containsInteger="1" minValue="30018316" maxValue="30022160"/>
    </cacheField>
    <cacheField name="Model" numFmtId="0">
      <sharedItems containsSemiMixedTypes="0" containsString="0" containsNumber="1" containsInteger="1" minValue="60011" maxValue="99987" count="67">
        <n v="60011"/>
        <n v="99338"/>
        <n v="99098"/>
        <n v="99188"/>
        <n v="99197"/>
        <n v="99186"/>
        <n v="99097"/>
        <n v="99187"/>
        <n v="99096"/>
        <n v="99688"/>
        <n v="99091"/>
        <n v="99094"/>
        <n v="99193"/>
        <n v="99439"/>
        <n v="99194"/>
        <n v="99092"/>
        <n v="99342"/>
        <n v="99093"/>
        <n v="99191"/>
        <n v="99291"/>
        <n v="99298"/>
        <n v="99306"/>
        <n v="99307"/>
        <n v="99309"/>
        <n v="99336"/>
        <n v="99337"/>
        <n v="99339"/>
        <n v="99341"/>
        <n v="99343"/>
        <n v="99344"/>
        <n v="99442"/>
        <n v="99446"/>
        <n v="99447"/>
        <n v="99448"/>
        <n v="99464"/>
        <n v="99467"/>
        <n v="99468"/>
        <n v="99469"/>
        <n v="99523"/>
        <n v="99639"/>
        <n v="99671"/>
        <n v="99672"/>
        <n v="99673"/>
        <n v="99674"/>
        <n v="99684"/>
        <n v="99799"/>
        <n v="99198"/>
        <n v="60017"/>
        <n v="99818"/>
        <n v="99909"/>
        <n v="60021"/>
        <n v="60019"/>
        <n v="99809"/>
        <n v="99816"/>
        <n v="60152"/>
        <n v="60018"/>
        <n v="99441"/>
        <n v="60420"/>
        <n v="60154"/>
        <n v="99819"/>
        <n v="60149"/>
        <n v="99912"/>
        <n v="99808"/>
        <n v="99987"/>
        <n v="60223"/>
        <n v="60022"/>
        <n v="99911"/>
      </sharedItems>
    </cacheField>
    <cacheField name="STARY MSN2" numFmtId="0">
      <sharedItems containsSemiMixedTypes="0" containsString="0" containsNumber="1" containsInteger="1" minValue="30018316" maxValue="30022160"/>
    </cacheField>
    <cacheField name="NOWY MSN" numFmtId="0">
      <sharedItems containsSemiMixedTypes="0" containsString="0" containsNumber="1" containsInteger="1" minValue="30020994" maxValue="30023924"/>
    </cacheField>
    <cacheField name="Model3" numFmtId="0">
      <sharedItems/>
    </cacheField>
    <cacheField name="RODZAJ PANELA" numFmtId="0">
      <sharedItems/>
    </cacheField>
    <cacheField name="HDD " numFmtId="0">
      <sharedItems/>
    </cacheField>
    <cacheField name="RAM  " numFmtId="0">
      <sharedItems/>
    </cacheField>
    <cacheField name="CPU" numFmtId="0">
      <sharedItems/>
    </cacheField>
    <cacheField name="tak" numFmtId="0">
      <sharedItems/>
    </cacheField>
    <cacheField name="SYSTEM OPERACYJNY" numFmtId="0">
      <sharedItems/>
    </cacheField>
    <cacheField name="NR SWM" numFmtId="0">
      <sharedItems containsMixedTypes="1" containsNumber="1" containsInteger="1" minValue="20058938" maxValue="20063699"/>
    </cacheField>
    <cacheField name="info IMAGE" numFmtId="0">
      <sharedItems/>
    </cacheField>
    <cacheField name="Uwagi" numFmtId="0">
      <sharedItems containsBlank="1"/>
    </cacheField>
    <cacheField name="Shipping" numFmtId="0">
      <sharedItems containsBlank="1" count="2">
        <m/>
        <s v="Tak"/>
      </sharedItems>
    </cacheField>
    <cacheField name="BIO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tos Wojciech" refreshedDate="43074.526821527776" createdVersion="5" refreshedVersion="5" minRefreshableVersion="3" recordCount="91">
  <cacheSource type="worksheet">
    <worksheetSource name="Tabela2"/>
  </cacheSource>
  <cacheFields count="16">
    <cacheField name="STARY MSN" numFmtId="0">
      <sharedItems containsString="0" containsBlank="1" containsNumber="1" containsInteger="1" minValue="30018316" maxValue="30024309" count="83">
        <n v="30020624"/>
        <n v="30019134"/>
        <n v="30018321"/>
        <n v="30018690"/>
        <n v="30018694"/>
        <n v="30018668"/>
        <n v="30018319"/>
        <n v="30018669"/>
        <n v="30018316"/>
        <n v="30019938"/>
        <n v="30018317"/>
        <n v="30018322"/>
        <n v="30018692"/>
        <n v="30019276"/>
        <n v="30018693"/>
        <n v="30018318"/>
        <n v="30019151"/>
        <n v="30018320"/>
        <n v="30018691"/>
        <n v="30019033"/>
        <n v="30019032"/>
        <n v="30019034"/>
        <n v="30019035"/>
        <n v="30019036"/>
        <n v="30019136"/>
        <n v="30019135"/>
        <n v="30020223"/>
        <n v="30019139"/>
        <n v="30020147"/>
        <n v="30019150"/>
        <n v="30019138"/>
        <n v="30019137"/>
        <n v="30019300"/>
        <n v="30019279"/>
        <n v="30019278"/>
        <n v="30019301"/>
        <n v="30019324"/>
        <n v="30019323"/>
        <n v="30019317"/>
        <n v="30019316"/>
        <n v="30019463"/>
        <n v="30019851"/>
        <n v="30019882"/>
        <n v="30019848"/>
        <n v="30019849"/>
        <n v="30019900"/>
        <n v="30019959"/>
        <n v="30020216"/>
        <n v="30018695"/>
        <n v="30020222"/>
        <n v="30020559"/>
        <n v="30020249"/>
        <n v="30020459"/>
        <n v="30020662"/>
        <n v="30020661"/>
        <n v="30020246"/>
        <n v="30020247"/>
        <n v="30021144"/>
        <n v="30020660"/>
        <n v="30019277"/>
        <n v="30022160"/>
        <n v="30021111"/>
        <n v="30020270"/>
        <n v="30021129"/>
        <n v="30020471"/>
        <n v="30020244"/>
        <n v="30020458"/>
        <n v="30020622"/>
        <n v="30021325"/>
        <n v="30020663"/>
        <n v="30020470"/>
        <m/>
        <n v="30021152"/>
        <n v="30020621"/>
        <n v="30021116"/>
        <n v="30020248"/>
        <n v="30021119"/>
        <n v="30020665"/>
        <n v="30020220"/>
        <n v="30020226"/>
        <n v="30024309" u="1"/>
        <n v="30018572" u="1"/>
        <n v="30018982" u="1"/>
      </sharedItems>
    </cacheField>
    <cacheField name="Model" numFmtId="0">
      <sharedItems containsString="0" containsBlank="1" containsNumber="1" containsInteger="1" minValue="60011" maxValue="99989" count="81">
        <n v="60011"/>
        <n v="99338"/>
        <n v="99098"/>
        <n v="99188"/>
        <n v="99197"/>
        <n v="99186"/>
        <n v="99097"/>
        <n v="99187"/>
        <n v="99096"/>
        <n v="99688"/>
        <n v="99091"/>
        <n v="99094"/>
        <n v="99193"/>
        <n v="99439"/>
        <n v="99194"/>
        <n v="99092"/>
        <n v="99342"/>
        <n v="99093"/>
        <n v="99191"/>
        <n v="99291"/>
        <n v="99298"/>
        <n v="99306"/>
        <n v="99307"/>
        <n v="99309"/>
        <n v="99336"/>
        <n v="99337"/>
        <n v="99339"/>
        <n v="99341"/>
        <n v="99343"/>
        <n v="99344"/>
        <n v="99442"/>
        <n v="99446"/>
        <n v="99447"/>
        <n v="99448"/>
        <n v="99464"/>
        <n v="99467"/>
        <n v="99468"/>
        <n v="99469"/>
        <n v="99523"/>
        <n v="99639"/>
        <n v="99671"/>
        <n v="99672"/>
        <n v="99673"/>
        <n v="99674"/>
        <n v="99684"/>
        <n v="99799"/>
        <n v="99198"/>
        <n v="60017"/>
        <n v="99818"/>
        <n v="99909"/>
        <n v="60021"/>
        <n v="60019"/>
        <n v="99809"/>
        <n v="99816"/>
        <n v="60152"/>
        <n v="60018"/>
        <n v="99441"/>
        <n v="60420"/>
        <n v="60154"/>
        <n v="99819"/>
        <n v="60149"/>
        <n v="99912"/>
        <n v="99808"/>
        <n v="99908"/>
        <n v="99987"/>
        <n v="60223"/>
        <n v="60022"/>
        <n v="99911"/>
        <m/>
        <n v="60085"/>
        <n v="99989"/>
        <n v="60163"/>
        <n v="99817"/>
        <n v="60097"/>
        <n v="60023"/>
        <n v="99802"/>
        <n v="99801"/>
        <n v="99163" u="1"/>
        <n v="99279" u="1"/>
        <n v="60802" u="1"/>
        <n v="99152" u="1"/>
      </sharedItems>
    </cacheField>
    <cacheField name="STARY MSN2" numFmtId="0">
      <sharedItems containsString="0" containsBlank="1" containsNumber="1" containsInteger="1" minValue="30018316" maxValue="30022160"/>
    </cacheField>
    <cacheField name="NOWY MSN" numFmtId="0">
      <sharedItems containsString="0" containsBlank="1" containsNumber="1" containsInteger="1" minValue="30020994" maxValue="30024309"/>
    </cacheField>
    <cacheField name="Model3" numFmtId="0">
      <sharedItems containsBlank="1"/>
    </cacheField>
    <cacheField name="RODZAJ PANELA" numFmtId="0">
      <sharedItems containsBlank="1"/>
    </cacheField>
    <cacheField name="HDD " numFmtId="0">
      <sharedItems containsBlank="1"/>
    </cacheField>
    <cacheField name="RAM  " numFmtId="0">
      <sharedItems containsBlank="1"/>
    </cacheField>
    <cacheField name="CPU" numFmtId="0">
      <sharedItems containsBlank="1"/>
    </cacheField>
    <cacheField name="tak" numFmtId="0">
      <sharedItems containsBlank="1"/>
    </cacheField>
    <cacheField name="SYSTEM OPERACYJNY" numFmtId="0">
      <sharedItems containsBlank="1"/>
    </cacheField>
    <cacheField name="NR SWM" numFmtId="0">
      <sharedItems containsBlank="1" containsMixedTypes="1" containsNumber="1" containsInteger="1" minValue="20033388" maxValue="30021090" count="53">
        <n v="20061796"/>
        <n v="20060527"/>
        <n v="20059025"/>
        <s v="20059355/ 20059356"/>
        <n v="20059359"/>
        <n v="20059372"/>
        <s v="20058983 / 20058984"/>
        <n v="20058982"/>
        <n v="20061408"/>
        <n v="20058938"/>
        <n v="20059000"/>
        <n v="20059327"/>
        <n v="20062778"/>
        <n v="20059328"/>
        <n v="20059371"/>
        <n v="20060470"/>
        <n v="20058996"/>
        <n v="20059869"/>
        <n v="20059872"/>
        <n v="20060121"/>
        <n v="20059873"/>
        <n v="20060526"/>
        <n v="20061144"/>
        <n v="20060170"/>
        <n v="20060826"/>
        <n v="20060255"/>
        <n v="20060473"/>
        <n v="20060855"/>
        <n v="20061256"/>
        <n v="20061252"/>
        <n v="20061773"/>
        <n v="20063699"/>
        <n v="20062248"/>
        <n v="20063388"/>
        <n v="20061924"/>
        <n v="20062666"/>
        <n v="20062282"/>
        <n v="20061707"/>
        <n v="20062323"/>
        <n v="20062664"/>
        <n v="20062093"/>
        <m/>
        <n v="20062527"/>
        <n v="20061798"/>
        <n v="20062400"/>
        <n v="20062529"/>
        <s v="20061739/1740"/>
        <n v="30021090" u="1"/>
        <n v="20059223" u="1"/>
        <n v="20061717" u="1"/>
        <n v="20060051" u="1"/>
        <n v="20033388" u="1"/>
        <n v="20061236" u="1"/>
      </sharedItems>
    </cacheField>
    <cacheField name="info IMAGE" numFmtId="0">
      <sharedItems containsBlank="1"/>
    </cacheField>
    <cacheField name="Uwagi" numFmtId="0">
      <sharedItems containsBlank="1"/>
    </cacheField>
    <cacheField name="Shipping" numFmtId="0">
      <sharedItems containsBlank="1"/>
    </cacheField>
    <cacheField name="BIO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Witos Wojciech" refreshedDate="43143.422625231484" createdVersion="5" refreshedVersion="5" minRefreshableVersion="3" recordCount="455">
  <cacheSource type="worksheet">
    <worksheetSource name="Tabela1"/>
  </cacheSource>
  <cacheFields count="21">
    <cacheField name="MODEL" numFmtId="0">
      <sharedItems containsBlank="1" containsMixedTypes="1" containsNumber="1" containsInteger="1" minValue="60000" maxValue="99989" count="439">
        <n v="60000"/>
        <n v="60007"/>
        <n v="60011"/>
        <n v="60014"/>
        <n v="60017"/>
        <n v="60018"/>
        <n v="60019"/>
        <n v="60021"/>
        <n v="60022"/>
        <n v="60023"/>
        <n v="60025"/>
        <n v="60027"/>
        <n v="60028"/>
        <n v="60075"/>
        <n v="60077"/>
        <n v="60078"/>
        <n v="60085"/>
        <n v="60091"/>
        <n v="60092"/>
        <n v="60093"/>
        <n v="60094"/>
        <n v="60095"/>
        <n v="60097"/>
        <n v="60100"/>
        <n v="60101"/>
        <n v="60103"/>
        <n v="60106"/>
        <n v="60107"/>
        <n v="60108"/>
        <n v="60109"/>
        <n v="60111"/>
        <n v="60112"/>
        <n v="60117"/>
        <n v="60120"/>
        <n v="60126"/>
        <n v="60128"/>
        <n v="60138"/>
        <n v="60142"/>
        <n v="60149"/>
        <n v="60150"/>
        <n v="60152"/>
        <n v="60154"/>
        <n v="60163"/>
        <n v="60167"/>
        <n v="60172"/>
        <n v="60178"/>
        <n v="60179"/>
        <n v="60186"/>
        <n v="60187"/>
        <n v="60193"/>
        <n v="60194"/>
        <n v="60195"/>
        <n v="60196"/>
        <n v="60198"/>
        <n v="60200"/>
        <n v="60213"/>
        <n v="60214"/>
        <n v="60218"/>
        <n v="60219"/>
        <n v="60223"/>
        <n v="60224"/>
        <n v="60226"/>
        <n v="60229"/>
        <n v="60230"/>
        <n v="60233"/>
        <n v="60234"/>
        <n v="60244"/>
        <n v="60249"/>
        <n v="60250"/>
        <n v="60251"/>
        <n v="60252"/>
        <n v="60253"/>
        <n v="60254"/>
        <n v="60256"/>
        <n v="60257"/>
        <n v="60258"/>
        <n v="60259"/>
        <n v="60260"/>
        <n v="60261"/>
        <n v="60262"/>
        <n v="60274"/>
        <n v="60281"/>
        <n v="60283"/>
        <n v="60285"/>
        <n v="60289"/>
        <n v="60294"/>
        <n v="60300"/>
        <n v="60301"/>
        <n v="60318"/>
        <n v="60320"/>
        <n v="60321"/>
        <n v="60324"/>
        <n v="60325"/>
        <n v="60326"/>
        <n v="60328"/>
        <n v="60329"/>
        <n v="60330"/>
        <n v="60337"/>
        <n v="60350"/>
        <n v="60359"/>
        <n v="60369"/>
        <n v="60383"/>
        <n v="60395"/>
        <n v="60397"/>
        <n v="60400"/>
        <n v="60406"/>
        <n v="60407"/>
        <n v="60411"/>
        <n v="60420"/>
        <n v="60423"/>
        <n v="60424"/>
        <n v="60428"/>
        <n v="60429"/>
        <n v="60434"/>
        <n v="60435"/>
        <n v="60436"/>
        <n v="60437"/>
        <n v="60438"/>
        <n v="60439"/>
        <n v="60440"/>
        <n v="60442"/>
        <n v="60443"/>
        <n v="60444"/>
        <n v="60450"/>
        <n v="60483"/>
        <n v="60487"/>
        <n v="60490"/>
        <n v="60491"/>
        <n v="60496"/>
        <n v="60498"/>
        <n v="60499"/>
        <n v="60550"/>
        <n v="60555"/>
        <n v="60562"/>
        <n v="60595"/>
        <n v="60600"/>
        <n v="60620"/>
        <n v="60622"/>
        <n v="60624"/>
        <n v="60626"/>
        <n v="60627"/>
        <n v="60628"/>
        <n v="60629"/>
        <n v="60630"/>
        <n v="60631"/>
        <n v="60635"/>
        <n v="60636"/>
        <n v="60650"/>
        <n v="60665"/>
        <n v="60712"/>
        <n v="60713"/>
        <n v="60723"/>
        <n v="60724"/>
        <n v="60739"/>
        <n v="60750"/>
        <n v="60793"/>
        <n v="60794"/>
        <n v="60800"/>
        <n v="60808"/>
        <n v="60812"/>
        <n v="60818"/>
        <n v="60827"/>
        <n v="60848"/>
        <n v="60850"/>
        <n v="60900"/>
        <n v="60950"/>
        <n v="61000"/>
        <n v="61100"/>
        <n v="61250"/>
        <n v="61400"/>
        <n v="61450"/>
        <n v="61500"/>
        <n v="61700"/>
        <n v="98449"/>
        <n v="98537"/>
        <n v="98602"/>
        <n v="98603"/>
        <n v="98604"/>
        <n v="98647"/>
        <n v="98674"/>
        <n v="98689"/>
        <n v="98705"/>
        <n v="98706"/>
        <n v="98707"/>
        <n v="98714"/>
        <n v="98716"/>
        <n v="98806"/>
        <n v="98832"/>
        <n v="98842"/>
        <n v="98844"/>
        <n v="98874"/>
        <n v="98875"/>
        <n v="98876"/>
        <n v="98878"/>
        <n v="98882"/>
        <n v="98887"/>
        <n v="98889"/>
        <n v="98908"/>
        <n v="98924"/>
        <n v="98925"/>
        <n v="98926"/>
        <n v="98927"/>
        <n v="98954"/>
        <n v="99019"/>
        <n v="99056"/>
        <n v="99070"/>
        <n v="99075"/>
        <n v="99080"/>
        <n v="99085"/>
        <n v="99087"/>
        <n v="99089"/>
        <n v="99090"/>
        <n v="99091"/>
        <n v="99092"/>
        <n v="99093"/>
        <n v="99094"/>
        <n v="99095"/>
        <n v="99096"/>
        <n v="99097"/>
        <n v="99098"/>
        <n v="99149"/>
        <n v="99160"/>
        <n v="99165"/>
        <n v="99170"/>
        <n v="99171"/>
        <n v="99186"/>
        <n v="99187"/>
        <n v="99188"/>
        <n v="99191"/>
        <n v="99193"/>
        <n v="99194"/>
        <n v="99197"/>
        <n v="99198"/>
        <n v="99220"/>
        <n v="99222"/>
        <n v="99230"/>
        <n v="99235"/>
        <n v="99236"/>
        <n v="99240"/>
        <n v="99260"/>
        <n v="99270"/>
        <n v="99280"/>
        <n v="99283"/>
        <n v="99288"/>
        <n v="99290"/>
        <n v="99291"/>
        <n v="99292"/>
        <n v="99298"/>
        <n v="99299"/>
        <n v="99306"/>
        <n v="99307"/>
        <n v="99309"/>
        <n v="99310"/>
        <n v="99311"/>
        <n v="99313"/>
        <n v="99316"/>
        <n v="99317"/>
        <n v="99318"/>
        <n v="99329"/>
        <n v="99330"/>
        <n v="99333"/>
        <n v="99336"/>
        <n v="99337"/>
        <n v="99338"/>
        <n v="99339"/>
        <n v="99341"/>
        <n v="99342"/>
        <n v="99343"/>
        <n v="99344"/>
        <n v="99348"/>
        <n v="99349"/>
        <n v="99350"/>
        <n v="99360"/>
        <n v="99371"/>
        <n v="99372"/>
        <n v="99373"/>
        <n v="99374"/>
        <n v="99377"/>
        <n v="99380"/>
        <n v="99381"/>
        <n v="99390"/>
        <n v="99391"/>
        <n v="99400"/>
        <n v="99410"/>
        <n v="99411"/>
        <n v="99420"/>
        <n v="99421"/>
        <n v="99422"/>
        <n v="99430"/>
        <n v="99438"/>
        <n v="99439"/>
        <n v="99440"/>
        <n v="99441"/>
        <n v="99442"/>
        <n v="99444"/>
        <n v="99446"/>
        <n v="99447"/>
        <n v="99448"/>
        <n v="99450"/>
        <n v="99451"/>
        <n v="99452"/>
        <n v="99454"/>
        <n v="99460"/>
        <n v="99464"/>
        <n v="99466"/>
        <n v="99467"/>
        <n v="99468"/>
        <n v="99469"/>
        <n v="99471"/>
        <n v="99479"/>
        <n v="99480"/>
        <n v="99490"/>
        <n v="99495"/>
        <n v="99499"/>
        <n v="99523"/>
        <n v="99525"/>
        <n v="99526"/>
        <n v="99530"/>
        <n v="99540"/>
        <n v="99543"/>
        <n v="99544"/>
        <n v="99554"/>
        <n v="99556"/>
        <n v="99560"/>
        <n v="99566"/>
        <n v="99570"/>
        <n v="99574"/>
        <n v="99576"/>
        <n v="99580"/>
        <n v="99585"/>
        <n v="99590"/>
        <n v="99595"/>
        <n v="99597"/>
        <n v="99599"/>
        <n v="99602"/>
        <n v="99610"/>
        <n v="99613"/>
        <n v="99615"/>
        <n v="99620"/>
        <n v="99630"/>
        <n v="99639"/>
        <n v="99640"/>
        <n v="99650"/>
        <n v="99660"/>
        <n v="99667"/>
        <n v="99670"/>
        <n v="99671"/>
        <n v="99672"/>
        <n v="99673"/>
        <n v="99674"/>
        <n v="99680"/>
        <n v="99684"/>
        <n v="99688"/>
        <n v="99689"/>
        <n v="99690"/>
        <n v="99700"/>
        <n v="99702"/>
        <n v="99710"/>
        <n v="99713"/>
        <n v="99720"/>
        <n v="99724"/>
        <n v="99745"/>
        <n v="99746"/>
        <n v="99751"/>
        <n v="99771"/>
        <n v="99779"/>
        <n v="99782"/>
        <n v="99783"/>
        <n v="99790"/>
        <n v="99799"/>
        <n v="99801"/>
        <n v="99802"/>
        <n v="99808"/>
        <n v="99809"/>
        <n v="99810"/>
        <n v="99816"/>
        <n v="99817"/>
        <n v="99818"/>
        <n v="99819"/>
        <n v="99820"/>
        <n v="99830"/>
        <n v="99831"/>
        <n v="99832"/>
        <n v="99841"/>
        <n v="99850"/>
        <n v="99854"/>
        <n v="99855"/>
        <n v="99856"/>
        <n v="99857"/>
        <n v="99859"/>
        <n v="99860"/>
        <n v="99861"/>
        <n v="99862"/>
        <n v="99863"/>
        <n v="99867"/>
        <n v="99868"/>
        <n v="99869"/>
        <n v="99870"/>
        <n v="99871"/>
        <n v="99874"/>
        <n v="99876"/>
        <n v="99880"/>
        <n v="99885"/>
        <n v="99890"/>
        <n v="99894"/>
        <n v="99898"/>
        <n v="99901"/>
        <n v="99903"/>
        <n v="99908"/>
        <n v="99909"/>
        <n v="99910"/>
        <n v="99911"/>
        <n v="99912"/>
        <n v="99920"/>
        <n v="99930"/>
        <n v="99934"/>
        <n v="99940"/>
        <n v="99949"/>
        <n v="99950"/>
        <n v="99951"/>
        <n v="99952"/>
        <n v="99955"/>
        <n v="99956"/>
        <n v="99957"/>
        <n v="99960"/>
        <n v="99961"/>
        <n v="99962"/>
        <n v="99970"/>
        <n v="99972"/>
        <n v="99973"/>
        <n v="99980"/>
        <n v="99987"/>
        <n v="99989"/>
        <s v="99850M"/>
        <n v="60110"/>
        <n v="60546"/>
        <n v="98964"/>
        <m/>
        <n v="60377" u="1"/>
      </sharedItems>
    </cacheField>
    <cacheField name="MSN" numFmtId="0">
      <sharedItems containsBlank="1" containsMixedTypes="1" containsNumber="1" containsInteger="1" minValue="30015476" maxValue="30024593"/>
    </cacheField>
    <cacheField name="STARY MSN" numFmtId="0">
      <sharedItems containsBlank="1" containsMixedTypes="1" containsNumber="1" containsInteger="1" minValue="30018316" maxValue="30022160"/>
    </cacheField>
    <cacheField name="KOLOR" numFmtId="0">
      <sharedItems containsBlank="1"/>
    </cacheField>
    <cacheField name="RODZAJ PANELA" numFmtId="0">
      <sharedItems containsBlank="1"/>
    </cacheField>
    <cacheField name="HDD " numFmtId="0">
      <sharedItems containsBlank="1"/>
    </cacheField>
    <cacheField name="RAM  " numFmtId="0">
      <sharedItems containsBlank="1"/>
    </cacheField>
    <cacheField name="CPU" numFmtId="0">
      <sharedItems containsBlank="1"/>
    </cacheField>
    <cacheField name="TAKTOWANIE" numFmtId="0">
      <sharedItems containsBlank="1"/>
    </cacheField>
    <cacheField name="OS" numFmtId="0">
      <sharedItems containsBlank="1"/>
    </cacheField>
    <cacheField name="NR SWM" numFmtId="0">
      <sharedItems containsBlank="1" containsMixedTypes="1" containsNumber="1" containsInteger="1" minValue="20033957" maxValue="40051058" count="215">
        <s v="Przywracamy oryginalny"/>
        <s v="20062823/20062416"/>
        <n v="20061796"/>
        <n v="20061818"/>
        <n v="20063699"/>
        <n v="20062282"/>
        <n v="20063388"/>
        <n v="20062248"/>
        <n v="20062458"/>
        <n v="20063219"/>
        <n v="20062207"/>
        <n v="20062524"/>
        <n v="20062411"/>
        <n v="20062527"/>
        <n v="20062441"/>
        <n v="20060376"/>
        <n v="20062529"/>
        <n v="20063544"/>
        <n v="20062447"/>
        <s v="20062493/2446"/>
        <n v="20063241"/>
        <n v="20062665"/>
        <s v="-"/>
        <n v="20062393"/>
        <n v="20062778"/>
        <n v="20063525"/>
        <n v="20062666"/>
        <n v="20062400"/>
        <n v="20062189"/>
        <n v="20060809"/>
        <n v="20063432"/>
        <n v="20062398"/>
        <n v="20062667"/>
        <n v="20062490"/>
        <n v="20063240"/>
        <n v="20063442"/>
        <n v="20062664"/>
        <n v="20062822"/>
        <n v="20062423"/>
        <n v="20064511"/>
        <n v="20062955"/>
        <n v="20062949"/>
        <n v="20062971"/>
        <n v="20063399"/>
        <n v="20063364"/>
        <s v="20063169/2822"/>
        <n v="20063299"/>
        <n v="20062970"/>
        <n v="20063663"/>
        <n v="20063526"/>
        <n v="20062972"/>
        <n v="20064574"/>
        <n v="20063379"/>
        <n v="20063521"/>
        <n v="20062414"/>
        <n v="20063449"/>
        <n v="20063913"/>
        <n v="20063618"/>
        <n v="20063641"/>
        <n v="20064353"/>
        <n v="20063626"/>
        <n v="20061915"/>
        <n v="20064177"/>
        <n v="20065185"/>
        <n v="20063469"/>
        <n v="20063532"/>
        <n v="20063875"/>
        <n v="20063876"/>
        <n v="20064220"/>
        <n v="20063625"/>
        <n v="20064803"/>
        <n v="20063861"/>
        <n v="20064549"/>
        <n v="20064573"/>
        <n v="20064475"/>
        <n v="20064114"/>
        <n v="20064185"/>
        <n v="20064036"/>
        <n v="20064577"/>
        <n v="20065186"/>
        <n v="20064695"/>
        <n v="20058873"/>
        <s v="20059775 / 20059776"/>
        <n v="20056439"/>
        <s v="20058321 / 20058322"/>
        <s v="20058875 / 20058876"/>
        <s v="20060089 / 20060090"/>
        <n v="20058998"/>
        <s v="20057923 / 20057801"/>
        <n v="20057819"/>
        <s v="20057830 lub 20057819"/>
        <n v="20057646"/>
        <s v="20059560 / 20058874"/>
        <n v="20058695"/>
        <n v="20058580"/>
        <s v="20058127 / 20058128"/>
        <s v="20059074 / 20058696"/>
        <s v="20058102/20058103"/>
        <n v="20060730"/>
        <n v="20055980"/>
        <n v="20054293"/>
        <n v="20054586"/>
        <n v="20054294"/>
        <n v="20054774"/>
        <n v="20055163"/>
        <n v="20054376"/>
        <n v="20058938"/>
        <n v="20059371"/>
        <n v="20058996"/>
        <n v="20059000"/>
        <n v="40045358"/>
        <n v="20058982"/>
        <s v="20058983 / 20058984"/>
        <n v="20059025"/>
        <n v="20061132"/>
        <n v="20054773"/>
        <n v="20054997"/>
        <n v="20054843"/>
        <n v="20055942"/>
        <n v="20059372"/>
        <s v="20059355/ 20059356"/>
        <n v="20059327"/>
        <n v="20059328"/>
        <n v="20059359"/>
        <n v="20060255"/>
        <n v="20054462"/>
        <n v="20056997"/>
        <n v="20056135"/>
        <n v="20056136"/>
        <n v="20056278"/>
        <n v="20056290"/>
        <n v="20056490"/>
        <n v="20057390"/>
        <n v="40049154"/>
        <s v="40050123 / 40050124"/>
        <n v="20056952"/>
        <n v="20059869"/>
        <n v="40050125"/>
        <n v="20059872"/>
        <s v="20057492 / 20057493"/>
        <n v="20060121"/>
        <n v="20059873"/>
        <n v="20057494"/>
        <n v="40051058"/>
        <n v="20059860"/>
        <s v="20060080 / 20060082"/>
        <n v="20059110"/>
        <n v="20060120"/>
        <n v="40050126"/>
        <s v="40051056 / 40051057"/>
        <n v="20060526"/>
        <n v="20060527"/>
        <n v="20061144"/>
        <n v="20060170"/>
        <n v="20060470"/>
        <n v="20060826"/>
        <n v="20062304"/>
        <n v="40047039"/>
        <n v="20061106"/>
        <n v="20060245"/>
        <s v="20060249 / 20060250"/>
        <s v="20060251 / 20060252"/>
        <n v="20060908"/>
        <s v="40051741 / 40051742"/>
        <n v="20059570"/>
        <n v="20058877"/>
        <n v="20058697"/>
        <n v="20060561"/>
        <n v="20059441"/>
        <n v="20059759"/>
        <s v="20058565/20058564"/>
        <n v="20060246"/>
        <n v="20060473"/>
        <n v="20061820"/>
        <n v="20061387"/>
        <n v="20060947"/>
        <n v="20060855"/>
        <n v="20060248"/>
        <n v="20059189"/>
        <s v="20061354/1355"/>
        <n v="20061170"/>
        <n v="20061630"/>
        <n v="20062264"/>
        <n v="20061369"/>
        <n v="20061113"/>
        <n v="20061245"/>
        <n v="20061408"/>
        <n v="20061256"/>
        <n v="20061252"/>
        <n v="20061773"/>
        <n v="20061355"/>
        <n v="20062542"/>
        <n v="20061374"/>
        <n v="20060556"/>
        <n v="20061609"/>
        <s v="20061739/1740"/>
        <n v="20061707"/>
        <n v="20061924"/>
        <n v="20062093"/>
        <n v="20062180"/>
        <n v="20062205"/>
        <n v="20062323"/>
        <n v="20061798"/>
        <s v="20062493/20062446"/>
        <n v="20061327"/>
        <m/>
        <n v="20062493" u="1"/>
        <n v="20033957" u="1"/>
        <n v="20063957" u="1"/>
        <n v="30023688" u="1"/>
        <n v="20062416" u="1"/>
        <n v="20063169" u="1"/>
        <n v="20064186" u="1"/>
        <n v="20058545" u="1"/>
        <n v="20062204" u="1"/>
      </sharedItems>
    </cacheField>
    <cacheField name="INFORMACJE O OBRAZIE" numFmtId="0">
      <sharedItems containsBlank="1"/>
    </cacheField>
    <cacheField name="WSKAZOWKI" numFmtId="0">
      <sharedItems containsBlank="1"/>
    </cacheField>
    <cacheField name="MODEL OBUDOWY" numFmtId="0">
      <sharedItems containsBlank="1"/>
    </cacheField>
    <cacheField name="MODEL PLYTY" numFmtId="0">
      <sharedItems containsBlank="1"/>
    </cacheField>
    <cacheField name="PRODUCENT PLYTY" numFmtId="0">
      <sharedItems containsBlank="1"/>
    </cacheField>
    <cacheField name="SHIPPING" numFmtId="0">
      <sharedItems containsBlank="1" count="3">
        <s v="-"/>
        <s v="Tak"/>
        <m/>
      </sharedItems>
    </cacheField>
    <cacheField name="MODEL 2" numFmtId="0">
      <sharedItems containsBlank="1" containsMixedTypes="1" containsNumber="1" containsInteger="1" minValue="60000" maxValue="99980"/>
    </cacheField>
    <cacheField name="BIOS" numFmtId="0">
      <sharedItems containsBlank="1" containsMixedTypes="1" containsNumber="1" containsInteger="1" minValue="208" maxValue="707"/>
    </cacheField>
    <cacheField name="Zasilacz" numFmtId="0">
      <sharedItems containsBlank="1" containsMixedTypes="1" containsNumber="1" containsInteger="1" minValue="40050731" maxValue="40063271"/>
    </cacheField>
    <cacheField name="Linia" numFmtId="0">
      <sharedItems containsBlank="1" containsMixedTypes="1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">
  <r>
    <n v="30020624"/>
    <x v="0"/>
    <n v="30020624"/>
    <n v="30023094"/>
    <s v="CNB PEAQ P1211T PMMC1010-I01B3 MD60011BE ref"/>
    <s v="Touch / NON GLARE"/>
    <s v=" 64 GB eMMC"/>
    <s v="2048 MB"/>
    <s v="Intel® Atom® Processor Z3735F"/>
    <s v="1,33 GHz"/>
    <s v="MS Windows 10 Home"/>
    <n v="20061796"/>
    <s v="Pendrive"/>
    <s v="KB - BE /  zamiast recovery reimage"/>
    <x v="0"/>
    <s v="BIOS 1.03 EC 10301"/>
  </r>
  <r>
    <n v="30019134"/>
    <x v="1"/>
    <n v="30019134"/>
    <n v="30020998"/>
    <s v="NB PEAQ PNB C1014 I1NL MD99338 Ref"/>
    <s v="NON GLARE"/>
    <s v="SSD 32 GB"/>
    <s v="2048 MB"/>
    <s v="Intel® Celeron® Processor N2940"/>
    <s v="1.83 GHz"/>
    <s v="MS Windows® 10"/>
    <n v="20060527"/>
    <s v="Pendrive - WYBIERAMY 2 OPCJĘ "/>
    <s v="Klawiatura NL, Zamiast Recovery - image z pendrive"/>
    <x v="0"/>
    <s v="MB TF NDBT1401: BIOS: 1.03; EC: 1.04.80"/>
  </r>
  <r>
    <n v="30018321"/>
    <x v="2"/>
    <n v="30018321"/>
    <n v="30021005"/>
    <s v="WTAB PEAQ E1233T WIN MD99098NL Ref"/>
    <s v="TOUCH/GLARE"/>
    <s v="emmc 16GB"/>
    <s v="2048 MB"/>
    <s v="Intel® Atom® Processor Z3735F"/>
    <s v="1,33 GHz"/>
    <s v="MS Windows® 8.1 with Bing"/>
    <n v="20059025"/>
    <s v="Pendrive USB"/>
    <s v="KB NL"/>
    <x v="0"/>
    <s v="B5CN81WW(V8.1&amp;V1.4) PEAQ"/>
  </r>
  <r>
    <n v="30018690"/>
    <x v="3"/>
    <n v="30018690"/>
    <n v="30021006"/>
    <s v="CNB PEAQ P2213T MD99188 NL Ref"/>
    <s v="Touch / NON GLARE"/>
    <s v="HDD 500 GB; eMMC 32GB"/>
    <s v="4096 MB"/>
    <s v="Intel® Pentium® Processor N3540"/>
    <s v="2,16 GHz"/>
    <s v="MS Windows® 8.1 "/>
    <s v="20059355/ 20059356"/>
    <s v="USB HDD"/>
    <s v="KB - NL, po testach recovery z pod system, pratycję D:// dogrywamy przez HDClone z dysku z image."/>
    <x v="1"/>
    <s v="BIOS: 707; firmware: HDD&amp;DOCK(204); W urządzeniu powinien być ustawiony shipping mode Akku."/>
  </r>
  <r>
    <n v="30018694"/>
    <x v="4"/>
    <n v="30018694"/>
    <n v="30021007"/>
    <s v="NB PEAQPNB1115 I5NL ALURSMD99197NL Ref"/>
    <s v="NON GLARE"/>
    <s v="SSHD 500 GB"/>
    <s v="4096 MB"/>
    <s v="Intel Core i5-5200U Prozessor"/>
    <s v="2,2, GHz"/>
    <s v="MS Windows® 8.1 "/>
    <n v="20059359"/>
    <s v="HDD"/>
    <s v="KB - NL"/>
    <x v="0"/>
    <s v="MB IVT Pol: Win8 BIOS: 130,  !!!  Win10 BIOS: 180."/>
  </r>
  <r>
    <n v="30018668"/>
    <x v="5"/>
    <n v="30018668"/>
    <n v="30020996"/>
    <s v="WTAB PEAQ PMM C1008 I01NL MD99186 Ref"/>
    <s v="TOUCH/GLARE"/>
    <s v="SSD 32 GB"/>
    <s v="2048 MB"/>
    <s v="Intel® Atom® Processor Z3735F"/>
    <s v="1,33 GHz"/>
    <s v="MS Windows® 8.1 with Bing"/>
    <n v="20059372"/>
    <s v="Pendrive USB"/>
    <s v="KB - NL, po testach recovery z pod system"/>
    <x v="0"/>
    <s v="BIOS: 103;  EC 10301"/>
  </r>
  <r>
    <n v="30018319"/>
    <x v="6"/>
    <n v="30018319"/>
    <n v="30020995"/>
    <s v="NB PEAQ P2213T 2IN1 MD99097 NL Ref"/>
    <s v="Touch / NON GLARE"/>
    <s v="HDD 500 GB; eMMC 64GB"/>
    <s v="4096 MB"/>
    <s v="Intel® Pentium® Processor N3540"/>
    <s v="2,16 GHz"/>
    <s v="MS Windows® 8.1 "/>
    <s v="20058983 / 20058984"/>
    <s v="Pendrive z Tableta przez przejscowke USBmicro 3.0 "/>
    <s v="Wykasować dispartem dyski, po skasowaniu dysków podpiąć PEN z image i zamknąć okienko konsoli. Uruchomi się i nagra sam./ KB - NL,   "/>
    <x v="1"/>
    <s v="BIOS: 707; firmware: HDD&amp;DOCK(204); W urządzeniu powinien być ustawiony shipping mode Akku."/>
  </r>
  <r>
    <n v="30018669"/>
    <x v="7"/>
    <n v="30018669"/>
    <n v="30020997"/>
    <s v="WTAB PEAQ PMM C1008 I01NL MD99187 Ref"/>
    <s v="TOUCH/GLARE"/>
    <s v="SSD 32 GB"/>
    <s v="2048 MB"/>
    <s v="Intel® Atom® Processor Z3735F"/>
    <s v="1,33 GHz"/>
    <s v="MS Windows® 8.1 with Bing"/>
    <n v="20059372"/>
    <s v="Pendrive"/>
    <s v="KB - NL, po testach recovery z pod system"/>
    <x v="0"/>
    <s v="BIOS 1.03 EC 10301"/>
  </r>
  <r>
    <n v="30018316"/>
    <x v="8"/>
    <n v="30018316"/>
    <n v="30020994"/>
    <s v="NB PEAQ P2213T 2IN1 MD99096 NL Ref"/>
    <s v="Touch / NON GLARE"/>
    <s v="eMMC 64GB"/>
    <s v="2048 MB"/>
    <s v="Intel® Celeron® N2840"/>
    <s v="2,16 GHz"/>
    <s v="MS Windows® 8.1 "/>
    <n v="20058982"/>
    <s v="Pendrive z Tab 3.0 "/>
    <s v="KB - NL / zamiast recovery reimage"/>
    <x v="1"/>
    <s v="BIOS: 707; firmware: HDD&amp;DOCK(204); W urządzeniu powinien być ustawiony shipping mode Akku."/>
  </r>
  <r>
    <n v="30019938"/>
    <x v="9"/>
    <n v="30019938"/>
    <n v="30021031"/>
    <s v="NB PEAQ MD99688 NL Ref"/>
    <s v="NON GLARE"/>
    <s v="HDD 1 TB"/>
    <s v="6144 MB"/>
    <s v="Intel® Pentium®CPU 3825U"/>
    <s v="1,9 GHz"/>
    <s v="MS Windows® 10"/>
    <n v="20061408"/>
    <s v="Pendrive USB"/>
    <s v="KB-NL / sprawdzić czy jest HDD BAY !"/>
    <x v="0"/>
    <s v="MB IVT Pol: Win8 BIOS: 130,  !!!  Win10 BIOS: 180. "/>
  </r>
  <r>
    <n v="30018317"/>
    <x v="10"/>
    <n v="30018317"/>
    <n v="30021035"/>
    <s v="NB S6217 GOLF PEAG MD99091 NL Ref"/>
    <s v="GLARE"/>
    <s v="HDD 500 GB"/>
    <s v="4096 MB"/>
    <s v="Intel® Celeron® Processor N2940"/>
    <s v="1,83 GHz"/>
    <s v="MS Windows® 8.1 "/>
    <n v="20058938"/>
    <s v="HDD"/>
    <s v="KB - NL"/>
    <x v="0"/>
    <s v="MB IVT Golf: BIOS for WINDOWS 8 : 404R, for WINDOWS 10:  412R"/>
  </r>
  <r>
    <n v="30018322"/>
    <x v="11"/>
    <n v="30018322"/>
    <n v="30021030"/>
    <s v="NB E6419 PEAQ MD99094 NL Ref"/>
    <s v="NON GLARE"/>
    <s v="SSHD 1 TB"/>
    <s v="6144 MB"/>
    <s v="Intel® Pentium®CPU 3805U"/>
    <s v="1,9 GHz"/>
    <s v="MS Windows® 8.1 "/>
    <n v="20059000"/>
    <s v="HDD"/>
    <s v="KB - NL "/>
    <x v="0"/>
    <s v="MB IVT Pol: Win8 BIOS: 130,  !!!  Win10 BIOS: 180."/>
  </r>
  <r>
    <n v="30018692"/>
    <x v="12"/>
    <n v="30018692"/>
    <n v="30021032"/>
    <s v="NB PEAQ PNB S1015 I2NL MD99193 NL Ref"/>
    <s v="NON GLARE"/>
    <s v="SSHD 500 GB"/>
    <s v="4096 MB"/>
    <s v="Intel® Pentium®CPU 3540U"/>
    <s v="2.16 GHz"/>
    <s v="MS Windows® 8.1 "/>
    <n v="20059327"/>
    <s v="HDD"/>
    <s v="KB - NL "/>
    <x v="0"/>
    <s v="MB IVT Golf 2.0: BIOS for WINDOWS 8: 404R, for WINDOWS 10: 412R "/>
  </r>
  <r>
    <n v="30019276"/>
    <x v="13"/>
    <n v="30019276"/>
    <n v="30021034"/>
    <s v="NB PEAQ PNB C1011 I0N1 MD99439 NL Ref"/>
    <s v="NON GLARE"/>
    <s v="Flash 64 GB"/>
    <s v="2048 MB"/>
    <s v="Intel® Atom® Processor Z3735F"/>
    <s v="1,33 GHz"/>
    <s v="MS Windows 10 Home"/>
    <n v="20062778"/>
    <s v="Pendrive"/>
    <s v="KB - NL / zamiast recovery reimage"/>
    <x v="0"/>
    <s v="MB ECS EF20: BIOS W10: 1.00.12.MN, W8.1: 1.00.01.MN for Basis: S221x"/>
  </r>
  <r>
    <n v="30018693"/>
    <x v="14"/>
    <n v="30018693"/>
    <n v="30021038"/>
    <s v="CNB PEAQPNBS1115IMNL ALU MD99194NL Ref"/>
    <s v="NON GLARE"/>
    <s v="SSD 128 GB"/>
    <s v="4096 MB"/>
    <s v="Intel® Core TM m-5Y10c"/>
    <s v="0,80 - 2.0 GHz"/>
    <s v="MS Windows® 8.1 "/>
    <n v="20059328"/>
    <s v="SSD 128 GB"/>
    <s v="KB - NL "/>
    <x v="0"/>
    <s v="MB IVT Golf 2.0: BIOS for WINDOWS 8: 405R, for WINDOWS 10: 412R "/>
  </r>
  <r>
    <n v="30018318"/>
    <x v="15"/>
    <n v="30018318"/>
    <n v="30021033"/>
    <s v="NB S6417 GOLF PEAQ MD99092 NL Ref"/>
    <s v="NON GLARE"/>
    <s v="SSHD 500 GB"/>
    <s v="4096 MB"/>
    <s v="Intel® Core TM m-5Y10c"/>
    <s v="0,80 - 2.0 GHz"/>
    <s v="MS Windows® 8.1 "/>
    <n v="20059371"/>
    <s v="HDD"/>
    <s v="KB - NL "/>
    <x v="0"/>
    <s v="MB IVT Golf 2.0: BIOS for WINDOWS 8: 405R, for WINDOWS 10: 412R "/>
  </r>
  <r>
    <n v="30019151"/>
    <x v="16"/>
    <n v="30019151"/>
    <n v="30021036"/>
    <s v="NB PEAQ PNB C1015 I2N2 MD99342NL Ref"/>
    <s v="NON GLARE"/>
    <s v="SSD 128 GB 500 GB"/>
    <s v="8192 MB"/>
    <s v="Intel® Pentium®CPU 3805U"/>
    <s v="1,9 GHz"/>
    <s v="MS Windows® 10"/>
    <n v="20060470"/>
    <s v="Pendrive"/>
    <s v="KB - NL"/>
    <x v="0"/>
    <s v="MB IVT Pol: Win8 BIOS: 130,  !!!  Win10 BIOS: 180."/>
  </r>
  <r>
    <n v="30018320"/>
    <x v="17"/>
    <n v="30018320"/>
    <n v="30021043"/>
    <s v="NB P6515 Peaq MD99093 NL REF"/>
    <s v="NON GLARE"/>
    <s v="SSHD 500 GB"/>
    <s v="6144 MB"/>
    <s v="Intel Core i5-5200U Prozessor"/>
    <s v="2,2, GHz"/>
    <s v="MS Windows® 8.1 "/>
    <n v="20058996"/>
    <s v="HDD"/>
    <s v="KB - NL"/>
    <x v="0"/>
    <s v="MB IVT Pol: Win8 BIOS: 130,  !!!  Win10 BIOS: 180."/>
  </r>
  <r>
    <n v="30018691"/>
    <x v="18"/>
    <n v="30018691"/>
    <n v="30021041"/>
    <s v="NB PEAQ PNB P1115 - I2NL ALU MD99191 NL REF"/>
    <s v="NON GLARE"/>
    <s v="SSHD 500 GB"/>
    <s v="8192 MB"/>
    <s v="Intel® Pentium®CPU 3805U"/>
    <s v="1,9 GHz"/>
    <s v="MS Windows® 8.1 "/>
    <n v="20058996"/>
    <s v="HDD"/>
    <s v="KB -NL"/>
    <x v="0"/>
    <s v="MB IVT Pol: Win8 BIOS: 130,  !!!  Win10 BIOS: 180. "/>
  </r>
  <r>
    <n v="30019033"/>
    <x v="19"/>
    <n v="30019033"/>
    <n v="30021096"/>
    <s v="NB PEAQ P1115-I5CH ALU MD99291 REF"/>
    <s v="NON GLARE"/>
    <s v="SSHD 1 TB"/>
    <s v="8192 MB"/>
    <s v="Intel Core i5-5200U Prozessor"/>
    <s v="2,2, GHz"/>
    <s v="MS Windows® 8.1 "/>
    <n v="20059869"/>
    <s v="HDD"/>
    <s v="KB -CH"/>
    <x v="0"/>
    <s v="MB IVT Pol: Win8 BIOS: 130,  !!!  Win10 BIOS: 180."/>
  </r>
  <r>
    <n v="30019032"/>
    <x v="20"/>
    <n v="30019032"/>
    <n v="30022964"/>
    <s v="NB PEAQ S1115-IMCH ALU MD99298 REF"/>
    <s v="NON GLARE"/>
    <s v="HDD 1 TB"/>
    <s v="4096 MB"/>
    <s v="Intel® Core TM m-5Y10c"/>
    <s v="0,80 - 2.0 GHz"/>
    <s v="MS Windows® 8.1 "/>
    <n v="20059872"/>
    <s v="HDD"/>
    <s v="KB - CH"/>
    <x v="0"/>
    <s v="MB IVT Golf 2.0: BIOS for WINDOWS 8: 405R, for WINDOWS 10: 412R"/>
  </r>
  <r>
    <n v="30019034"/>
    <x v="21"/>
    <n v="30019034"/>
    <n v="30021097"/>
    <s v="NB PEAQ C1017-I2CH MD99306 REF"/>
    <s v="NON GLARE"/>
    <s v="HDD 1 TB"/>
    <s v="4096 MB"/>
    <s v="Intel® Pentium®CPU 3805U"/>
    <s v="1,9 GHz"/>
    <s v="MS Windows® 8.1 "/>
    <n v="20060121"/>
    <s v="HDD"/>
    <s v="KB - CH"/>
    <x v="1"/>
    <s v="MB PG D17D: BIOS: 703"/>
  </r>
  <r>
    <n v="30019035"/>
    <x v="22"/>
    <n v="30019035"/>
    <n v="30021081"/>
    <s v="NB PEAQ P1017 I5CH MD99307 REF (not w/o)"/>
    <s v="NON GLARE"/>
    <s v="SSHD 1 TB"/>
    <s v="8192 MB"/>
    <s v="Intel Core i5-5200U Prozessor"/>
    <s v="2,2, GHz"/>
    <s v="MS Windows® 8.1 "/>
    <n v="20059873"/>
    <s v="HDD"/>
    <s v="KB - CH"/>
    <x v="1"/>
    <s v="MB PG D17D: BIOS: 703 "/>
  </r>
  <r>
    <n v="30019036"/>
    <x v="23"/>
    <n v="30019036"/>
    <n v="30021090"/>
    <s v="NB PEAQ P1117-I7CH MD99309 REF"/>
    <s v="NON GLARE?"/>
    <s v="SSHD 1 TB"/>
    <s v="8192 MB"/>
    <s v="Intel Core i7-5500U Prozessor"/>
    <s v="2,4 Ghz"/>
    <s v="MS Windows® 10"/>
    <n v="20059873"/>
    <s v="HDD"/>
    <s v="KB -CH"/>
    <x v="1"/>
    <s v="MB PG D17D: BIOS: 703"/>
  </r>
  <r>
    <n v="30019136"/>
    <x v="24"/>
    <n v="30019136"/>
    <n v="30022965"/>
    <s v="CNB PEAQ PMM C1008 - I01NL MD99336 REF"/>
    <s v="TOUCH/GLARE"/>
    <s v="64 GB eMMC"/>
    <s v="2048 MB"/>
    <s v="Intel® Atom® Processor Z3735F"/>
    <s v="1,33 GHz"/>
    <s v="MS Windows® 10"/>
    <n v="20060526"/>
    <s v="Pendrive"/>
    <s v="KB - NL /  zamiast recovery reimage"/>
    <x v="0"/>
    <s v="BIOS: 103;  EC 10301"/>
  </r>
  <r>
    <n v="30019135"/>
    <x v="25"/>
    <n v="30019135"/>
    <n v="30022966"/>
    <s v="CNB PEAQ PMM C1010 - I01NL MD99337 REF"/>
    <s v="TOUCH/GLARE"/>
    <s v="64 GB eMMC"/>
    <s v="2048 MB"/>
    <s v="Intel® Atom® Processor Z3735F"/>
    <s v="1,33 GHz"/>
    <s v="MS Windows 10 "/>
    <n v="20060526"/>
    <s v="Pendrive"/>
    <s v="KB - NL /  zamiast recovery reimage"/>
    <x v="0"/>
    <s v="BIOS 1.03 EC 10301"/>
  </r>
  <r>
    <n v="30020223"/>
    <x v="25"/>
    <n v="30020223"/>
    <n v="30022966"/>
    <s v="CNB PEAQ PMM C1010 - I01NL MD99337 REF"/>
    <s v="TOUCH/GLARE"/>
    <s v="64 GB eMMC"/>
    <s v="2048 MB"/>
    <s v="Intel® Atom® Processor Z3735F"/>
    <s v="1,33 GHz"/>
    <s v="MS Windows 10 "/>
    <n v="20060526"/>
    <s v="Pendrive"/>
    <s v="KB - NL /  zamiast recovery reimage"/>
    <x v="0"/>
    <s v="BIOS 1.03 EC 10301"/>
  </r>
  <r>
    <n v="30019139"/>
    <x v="26"/>
    <n v="30019139"/>
    <n v="30022967"/>
    <s v="NB PEAQ PNB S1015 - I2NL MD99339 REF"/>
    <s v="NON GLARE"/>
    <s v="500 GB"/>
    <s v="4096 MB"/>
    <s v="Intel® Pentium® Processor N3540"/>
    <s v="2,16 GHz"/>
    <s v="MS Windows® 10"/>
    <n v="20061144"/>
    <s v="Pendrive"/>
    <s v="KB -NL"/>
    <x v="0"/>
    <s v="MB IVT Golf 2.0: BIOS for WINDOWS 8: 405R, for WINDOWS 10: 412R "/>
  </r>
  <r>
    <n v="30020147"/>
    <x v="26"/>
    <n v="30020147"/>
    <n v="30022967"/>
    <s v="NB PEAQ PNB S1015 - I2NL MD99339 REF"/>
    <s v="NON GLARE"/>
    <s v="500 GB"/>
    <s v="4096 MB"/>
    <s v="Intel® Pentium® Processor N3540"/>
    <s v="2,16 GHz"/>
    <s v="MS Windows® 10"/>
    <n v="20061144"/>
    <s v="Pendrive"/>
    <s v="KB -NL"/>
    <x v="0"/>
    <s v="MB IVT Golf 2.0: BIOS for WINDOWS 8: 405R, for WINDOWS 10: 412R "/>
  </r>
  <r>
    <n v="30019150"/>
    <x v="27"/>
    <n v="30019150"/>
    <n v="30021085"/>
    <s v="NB PEAQ PNB S1115-IM2N ALU MD99341 REF"/>
    <s v="NON GLARE ?"/>
    <s v="SSD 128 GB"/>
    <s v="4096 MB"/>
    <s v="Intel® Core TM m-5Y31"/>
    <s v="0,90 - 2.4 GHz"/>
    <s v="MS Windows® 10"/>
    <n v="20060170"/>
    <s v="Pendrive"/>
    <s v="KB -NL"/>
    <x v="0"/>
    <s v="MB IVT Golf 2.0: BIOS for WINDOWS 8: 405R, for WINDOWS 10: 412R "/>
  </r>
  <r>
    <n v="30019138"/>
    <x v="28"/>
    <n v="30019138"/>
    <n v="30021078"/>
    <s v="NB PEAQ PNB P1115 - I5NL ALURS MD99343 REF"/>
    <s v="NON GLARE"/>
    <s v="SSHD 1 TB"/>
    <s v="8192 MB"/>
    <s v="Intel Core i5-5200U Prozessor"/>
    <s v="2,2 Ghz"/>
    <s v="MS Windows® 10"/>
    <n v="20060826"/>
    <s v="Pendrive"/>
    <s v="KB -NL"/>
    <x v="0"/>
    <s v="MB IVT Pol: Win8 BIOS: 130,  !!!  Win10 BIOS: 180."/>
  </r>
  <r>
    <n v="30019137"/>
    <x v="29"/>
    <n v="30019137"/>
    <n v="30021084"/>
    <s v="NB PEAQ PNB P1115-I7N2 ALURS MD99344 NL REF"/>
    <s v="NON GLARE"/>
    <s v="SSHD 1 TB"/>
    <s v="8192 MB"/>
    <s v="Intel Core i7-5500U Prozessor"/>
    <s v="2,4 Ghz"/>
    <s v="MS Windows® 10"/>
    <n v="20060826"/>
    <s v="Pendrive"/>
    <s v="KB -NL"/>
    <x v="0"/>
    <s v="MB IVT Pol: Win8 BIOS: 130,  !!!  Win10 BIOS: 180."/>
  </r>
  <r>
    <n v="30019300"/>
    <x v="30"/>
    <n v="30019300"/>
    <n v="30021048"/>
    <s v="CNB PEAQ PMM C1008 - I01B1 MD99442 BE REF"/>
    <s v="TOUCH/GLARE"/>
    <s v="32 GB eMMC"/>
    <s v="2048 MB"/>
    <s v="Intel® Atom® Processor Z3735F"/>
    <s v="1,33 GHz"/>
    <s v="MS Windows® 10"/>
    <n v="20060526"/>
    <s v="Pendrive"/>
    <s v="KB - BE /  zamiast recovery reimage"/>
    <x v="0"/>
    <s v="BIOS: 103;  EC 10301"/>
  </r>
  <r>
    <n v="30019279"/>
    <x v="31"/>
    <n v="30019279"/>
    <n v="30021100"/>
    <s v="CNB PEAQ PMM C1010 - I01B1 MD99446 BE REF"/>
    <s v="TOUCH/GLARE"/>
    <s v="64 GB eMMC"/>
    <s v="2048 MB"/>
    <s v="Intel® Atom® Processor Z3735F"/>
    <s v="1,33 GHz"/>
    <s v="MS Windows® 10"/>
    <n v="20060526"/>
    <s v="Pendrive"/>
    <m/>
    <x v="0"/>
    <s v="BIOS 1.03 EC 10301"/>
  </r>
  <r>
    <n v="30019278"/>
    <x v="32"/>
    <n v="30019278"/>
    <n v="30021039"/>
    <s v="NB PEAQ PNB C1014 - I1B1 MD99447 BE REF"/>
    <s v="NON GLARE"/>
    <s v="32 GB eMMC"/>
    <s v="2048 MB"/>
    <s v="Intel® Celeron® Processor N2940"/>
    <s v="1.83 GHz"/>
    <s v="MS Windows® 10"/>
    <n v="20060527"/>
    <s v="Pendrive"/>
    <s v="Sprawdzić czy w kieszani nie ma dodatkowego HDD/ KB - BE /  zamiast recovery reimage /problem z kamera -&gt; wl/ wylacz klawiszem Fn"/>
    <x v="0"/>
    <s v="MB TF NDBT1401: BIOS: 1.03; EC: 1.04.80"/>
  </r>
  <r>
    <n v="30019301"/>
    <x v="33"/>
    <n v="30019301"/>
    <n v="30021072"/>
    <s v="NB PEAQ PNB P1115 - I5B1 ALU MD99448 BE REF"/>
    <s v="NON GLARE"/>
    <s v="SSHD 1 TB"/>
    <s v="8192 MB"/>
    <s v="Intel Core i5-5200U Prozessor"/>
    <s v="2,2 Ghz"/>
    <s v="MS Windows® 10"/>
    <n v="20060255"/>
    <s v="Pendrive"/>
    <s v="KB -BE"/>
    <x v="0"/>
    <s v="MB IVT Pol: Win8 BIOS: 130,  !!!  Win10 BIOS: 180."/>
  </r>
  <r>
    <n v="30019324"/>
    <x v="34"/>
    <n v="30019324"/>
    <n v="30021087"/>
    <s v="NB PEAQ PNB P1117 - I7B1 MD99464 BE REF"/>
    <s v="NON GLARE"/>
    <s v="SSD 128 GB;  HDD 1 TB"/>
    <s v="12288 MB"/>
    <s v="Intel Core i7-5500U Prozessor"/>
    <s v="2,4 Ghz"/>
    <s v="MS Windows® 10"/>
    <n v="20060473"/>
    <s v="Pendrive"/>
    <m/>
    <x v="1"/>
    <s v="MB PG D17D: BIOS: 703 "/>
  </r>
  <r>
    <n v="30019323"/>
    <x v="35"/>
    <n v="30019323"/>
    <n v="30021059"/>
    <s v="NB PEAQ PNB P1017 - I5B1 MD99467 BE REF"/>
    <s v="NON GLARE"/>
    <s v="SSHD 1 TB"/>
    <s v="8192 MB"/>
    <s v="Intel Core i5-5200U Prozessor"/>
    <s v="2,2 Ghz"/>
    <s v="MS Windows® 10"/>
    <n v="20060473"/>
    <s v="Pendrive"/>
    <m/>
    <x v="1"/>
    <s v="MB PG D17D: BIOS: 703"/>
  </r>
  <r>
    <n v="30019317"/>
    <x v="36"/>
    <n v="30019317"/>
    <n v="30021058"/>
    <s v="NB PEAQ PNB P1115-I7B1 ALURS MD99468 BE REF"/>
    <s v="NON GLARE"/>
    <s v="SSD 128 GB;  HDD BAY 1 TB"/>
    <s v="12288 MB"/>
    <s v="Intel Core i7-5500U Prozessor"/>
    <s v="2,4 Ghz"/>
    <s v="MS Windows® 10"/>
    <n v="20060255"/>
    <s v="Pendrive"/>
    <s v="KB -  BE"/>
    <x v="0"/>
    <s v="MB IVT Pol: Win8 BIOS: 130,  !!!  Win10 BIOS: 180."/>
  </r>
  <r>
    <n v="30019316"/>
    <x v="37"/>
    <n v="30019316"/>
    <n v="30021057"/>
    <s v="NB PEAQ PNB C1015 - I5B1 MD99469 BE REF"/>
    <s v="NON GLARE"/>
    <s v="SSHD 500 GB"/>
    <s v="6144 MB"/>
    <s v="Intel Core i5-5200U Prozessor"/>
    <s v="2,2, GHz"/>
    <s v="MS Windows® 10"/>
    <n v="20060470"/>
    <s v="Pendrive"/>
    <s v="KB -  BE"/>
    <x v="0"/>
    <s v="MB IVT Pol: Win8 BIOS: 130,  !!!  Win10 BIOS: 180."/>
  </r>
  <r>
    <n v="30019463"/>
    <x v="38"/>
    <n v="30019463"/>
    <n v="30021101"/>
    <s v="NB PEAQ MD99523 PNB S1013-I5N1 ULTRA REF"/>
    <s v="NON GLARE"/>
    <s v="SSHD 256 GB"/>
    <s v="8192 MB"/>
    <s v="Intel Core i5-5200U Prozessor"/>
    <s v="2,2, GHz"/>
    <s v="MS Windows® 10"/>
    <n v="20060855"/>
    <s v="Pendrive"/>
    <s v="KB - NL"/>
    <x v="0"/>
    <s v="BIOS ver.: V0004"/>
  </r>
  <r>
    <n v="30019851"/>
    <x v="39"/>
    <n v="30019851"/>
    <n v="30022968"/>
    <s v="NB PEAQ S6217 Golf MD99639NLPNBS1015 REF"/>
    <s v="NON GLARE"/>
    <s v="SSHD 500 GB"/>
    <s v="4096 MB"/>
    <s v="Intel® Pentium® Processor N3540"/>
    <s v="2,16 GHz"/>
    <s v="MS Windows® 10"/>
    <n v="20061144"/>
    <s v="Pendrive"/>
    <s v="KB - NL"/>
    <x v="0"/>
    <s v="MB IVT Golf 2.0: BIOS for WINDOWS 8: 405R, for WINDOWS 10: 412R"/>
  </r>
  <r>
    <n v="30019882"/>
    <x v="40"/>
    <n v="30019882"/>
    <n v="30021103"/>
    <s v="NB PEAQ PNB P1115 MD99671 NL REF"/>
    <s v="NON GLARE"/>
    <s v="SSHD 500 GB"/>
    <s v="4096 MB"/>
    <s v="Intel® Core TM i3 5005U"/>
    <s v="2,0 Ghz"/>
    <s v="MS Windows® 10"/>
    <n v="20061408"/>
    <s v="Pendrive"/>
    <s v="KB - NL"/>
    <x v="0"/>
    <s v="MB IVT Pol: Win8 BIOS: 130,  !!!  Win10 BIOS: 180. "/>
  </r>
  <r>
    <n v="30019848"/>
    <x v="41"/>
    <n v="30019848"/>
    <n v="30022969"/>
    <s v="NB PEAQ P1115 ALU MD99672 CH REF"/>
    <s v="NON GLARE"/>
    <s v="SSD 256 GB+ 500GB HDD"/>
    <s v="8192 MB"/>
    <s v="Intel® Core TM i3 5020U"/>
    <s v="2,2 Ghz"/>
    <s v="MS Windows® 10"/>
    <n v="20061256"/>
    <s v="Pendrive"/>
    <s v="KB - CH"/>
    <x v="0"/>
    <s v="MB IVT Pol: Win8 BIOS: 130,  !!!  Win10 BIOS: 180. "/>
  </r>
  <r>
    <n v="30019849"/>
    <x v="42"/>
    <n v="30019849"/>
    <n v="30023000"/>
    <s v="NB PEAQ PNB P2017–I7C1 MD99673 CH REF"/>
    <s v="NON GLARE"/>
    <s v="SSHD 1 TB"/>
    <s v="12288 MB"/>
    <s v="Intel Core i7-6500U Prozessor"/>
    <s v="2,5 Ghz"/>
    <s v="MS Windows® 10"/>
    <n v="20061252"/>
    <s v="Pendrive"/>
    <s v="KB - CH"/>
    <x v="1"/>
    <s v="MB PG D17S: BIOS: 218"/>
  </r>
  <r>
    <n v="30019900"/>
    <x v="43"/>
    <n v="30019900"/>
    <n v="30023001"/>
    <s v="NB PEAQ PNB C1011 MD99674 CH REF"/>
    <s v="NON GLARE?"/>
    <s v="64 GB eMMC"/>
    <s v="2048 MB"/>
    <s v="Intel® Atom® Processor Z3735F"/>
    <s v="1,33 GHz"/>
    <s v="MS Windows® 10"/>
    <n v="20061773"/>
    <s v="Pendrive"/>
    <s v="KB -CH  /  zamiast recovery reimage"/>
    <x v="0"/>
    <s v="MB ECS EF20: BIOS W10: 1.00.12.MN, W8.1: 1.00.01.MN for Basis: S221x"/>
  </r>
  <r>
    <n v="30019959"/>
    <x v="44"/>
    <n v="30019959"/>
    <n v="30023002"/>
    <s v="NB PEAQ PNB C1015-I3C1 MD99684 CH REF"/>
    <s v="NON GLARE"/>
    <s v="HDD 1 TB"/>
    <s v="6144 MB"/>
    <s v="Intel® Core TM i3 5005U"/>
    <s v="2,0 Ghz"/>
    <s v="MS Windows® 10"/>
    <n v="20061408"/>
    <s v="Pendrive"/>
    <s v="KB - CH"/>
    <x v="0"/>
    <s v="MB IVT Pol: Win8 BIOS: 130,  !!!  Win10 BIOS: 180."/>
  </r>
  <r>
    <n v="30020216"/>
    <x v="45"/>
    <n v="30020216"/>
    <n v="30023003"/>
    <s v="NB E6419 C1015-I2N4 ALUMD99799PEAQNL REF"/>
    <s v="NON GLARE"/>
    <s v="HDD 1 TB"/>
    <s v="6144 MB"/>
    <s v="Intel® Pentium®CPU 3825U"/>
    <s v="1,9 GHz"/>
    <s v="MS Windows® 10"/>
    <n v="20061408"/>
    <s v="Pendrive"/>
    <s v="KB -NL / sprawdzić czy jest HDD BAY !"/>
    <x v="0"/>
    <s v="MB IVT Pol: Win8 BIOS: 130,  !!!  Win10 BIOS: 180."/>
  </r>
  <r>
    <n v="30018695"/>
    <x v="46"/>
    <n v="30018695"/>
    <n v="30021054"/>
    <s v="NB PEAQ PNB P1115 - I7NL ALU MD99198 NL ref"/>
    <s v="NON GLARE"/>
    <s v="SSHD 500 GB"/>
    <s v="6144 MB"/>
    <s v="Intel Core i7-5500U Prozessor"/>
    <s v="2,4 Ghz"/>
    <s v="MS Windows® 10"/>
    <n v="20060255"/>
    <s v="Pendrive"/>
    <s v="KB -  NL"/>
    <x v="0"/>
    <s v="MB IVT Pol: Win8 BIOS: 130,  !!!  Win10 BIOS: 180. "/>
  </r>
  <r>
    <n v="30020222"/>
    <x v="24"/>
    <n v="30020222"/>
    <n v="30022965"/>
    <s v="CNB PEAQ PMM C1008 - I01NL MD99336 REF"/>
    <s v="TOUCH/GLARE"/>
    <s v="64 GB eMMC"/>
    <s v="2048 MB"/>
    <s v="Intel® Atom® Processor Z3735F"/>
    <s v="1,33 GHz"/>
    <s v="MS Windows® 10"/>
    <n v="20060526"/>
    <s v="Pendrive"/>
    <s v="KB - NL /  zamiast recovery reimage"/>
    <x v="0"/>
    <s v="BIOS: 103;  EC 10301"/>
  </r>
  <r>
    <n v="30020559"/>
    <x v="47"/>
    <n v="30020559"/>
    <n v="30023087"/>
    <s v="NB PEAQ S6219 PNB S1415-I2N1S MD60017 NL REF"/>
    <s v="NON GLARE"/>
    <s v="64 GB eMMC HDD 500 GB "/>
    <s v="4096 MB"/>
    <s v="Intel® Pentium® Processor N3700"/>
    <s v="2,4 Ghz"/>
    <s v="MS Windows® 10"/>
    <n v="20063699"/>
    <s v="Pendrive"/>
    <s v="KB - NL"/>
    <x v="0"/>
    <s v="BIOS ver.: 1.54; EC ver.: 1.15.80"/>
  </r>
  <r>
    <n v="30020249"/>
    <x v="48"/>
    <n v="30020249"/>
    <n v="30023110"/>
    <s v="CNB PEAQ PMM C1010 - I01B2 MD99818 BE REF"/>
    <s v="TOUCH/GLARE"/>
    <s v="64 GB eMMC"/>
    <s v="2048 MB"/>
    <s v="Intel® Atom® Processor Z3735F"/>
    <s v="1,33 GHz"/>
    <s v="MS Windows® 10"/>
    <n v="20060526"/>
    <s v="Pendrive"/>
    <s v="KB -  BE /  zamiast recovery reimage"/>
    <x v="0"/>
    <s v="BIOS 1.03 EC 10301"/>
  </r>
  <r>
    <n v="30020459"/>
    <x v="49"/>
    <n v="30020459"/>
    <n v="30023111"/>
    <s v="CNB PEAQ P1211T PMMC1010–I02N3 MD99909NL REF"/>
    <s v="TOUCH/GLARE"/>
    <s v="64 GB eMMC"/>
    <s v="2048 MB"/>
    <s v="Intel® Atom® Processor Z3735F"/>
    <s v="1,33 GHz"/>
    <s v="MS Windows® 10"/>
    <n v="20060526"/>
    <s v="Pendrive"/>
    <s v="KB -  NL /  zamiast recovery reimage"/>
    <x v="0"/>
    <s v="BIOS 1.03 EC 10301"/>
  </r>
  <r>
    <n v="30020662"/>
    <x v="50"/>
    <n v="30020662"/>
    <n v="30023089"/>
    <s v="NB PEAQ P6663 PNB P2015-I5N1 MD60021 NL REF"/>
    <s v="NON GLARE"/>
    <s v="SSD 128 GB;  HDD 1 TB"/>
    <s v="12288 MB"/>
    <s v="Intel Core i5-6200U Prozessor"/>
    <s v="2,3 Ghz"/>
    <s v="MS Windows® 10"/>
    <n v="20062248"/>
    <s v="Pendrive"/>
    <s v="KB - NL"/>
    <x v="0"/>
    <s v="Bios 1.07 (C2015) w razie problemów z kb dograć EC"/>
  </r>
  <r>
    <n v="30020661"/>
    <x v="51"/>
    <n v="30020661"/>
    <n v="30023088"/>
    <s v="NB PEAQ E6425 PNB C2015-I5N1 MD60019 NL REF"/>
    <s v="NON GLARE"/>
    <s v="SSD 128 GB;  HDD 1 TB"/>
    <s v="6144 MB"/>
    <s v="Intel Core i5-6200U Prozessor"/>
    <s v="2,3 Ghz"/>
    <s v="MS Windows® 10"/>
    <n v="20063388"/>
    <s v="Pendrive (pisać pełny numer modelu) UWAGA 99019"/>
    <s v="wgrywać przez USB 2.0 - KB - NL "/>
    <x v="0"/>
    <s v="Bios 1.07 (C2015) w razie problemów z kb dograć EC"/>
  </r>
  <r>
    <n v="30020246"/>
    <x v="52"/>
    <n v="30020246"/>
    <n v="30023714"/>
    <s v="NB PEAQ PNB C1015 - I3B1 MD99809 BE"/>
    <s v="Matowy"/>
    <s v="1 TB SSHD"/>
    <s v="6 GB"/>
    <s v="i3-5005U"/>
    <s v="2 Ghz"/>
    <s v="Win 10"/>
    <n v="20061408"/>
    <s v="Pendrive"/>
    <s v="KB - BE, HINGE"/>
    <x v="0"/>
    <s v="1.80 (C1015) "/>
  </r>
  <r>
    <n v="30020247"/>
    <x v="53"/>
    <n v="30020247"/>
    <n v="30023740"/>
    <s v="NB PEAQ PNB S1414 - I1B1 W MD99816 BE"/>
    <s v="Matowy"/>
    <s v="32 GB eMMC"/>
    <s v="2 GB"/>
    <s v="Celeron N3150"/>
    <s v="1,6-2,08 Ghz"/>
    <s v="Win 10"/>
    <n v="20061924"/>
    <s v="Pendrive"/>
    <s v="Kb - BE"/>
    <x v="0"/>
    <s v="Bios N 1.55 EC 1.17.80 (S1414)"/>
  </r>
  <r>
    <n v="30021144"/>
    <x v="54"/>
    <n v="30021144"/>
    <n v="30023743"/>
    <s v="NB PEAQ E6415 PNB C2115-I3B1 MD60152 BE"/>
    <s v="Matowy"/>
    <s v="128 GB SSD 1,5 TB HDD"/>
    <s v="6 GB"/>
    <s v="i3-5005U"/>
    <s v="2 Ghz"/>
    <s v="Win 10"/>
    <n v="20062666"/>
    <s v="Pendrive"/>
    <s v="KB - BE, Sponge/Poron, Shipping Mode"/>
    <x v="1"/>
    <s v="Bios 703 (D15D)"/>
  </r>
  <r>
    <n v="30020660"/>
    <x v="55"/>
    <n v="30020660"/>
    <n v="30023742"/>
    <s v="NB PEAQ E6425 PNB C2015-I2N1 MD60018 NL"/>
    <s v="Matowy"/>
    <s v="128 GB SSD 1,5 TB HDD"/>
    <s v="6 GB DDR4"/>
    <s v="Pentium 4405U"/>
    <s v="2,1 Ghz"/>
    <s v="Win 10"/>
    <n v="20062282"/>
    <s v="Pendrive"/>
    <s v="KB - NL"/>
    <x v="0"/>
    <s v="Bios 1.07 (C2015) w razie problemów z kb dograć EC"/>
  </r>
  <r>
    <n v="30019277"/>
    <x v="56"/>
    <n v="30019277"/>
    <n v="30023741"/>
    <s v="NB PEAQ PNB C1011 - I0B1 MD99441 BE"/>
    <s v="Matowy"/>
    <s v="64 GB eMMC"/>
    <s v="2 GB"/>
    <s v="Atom Z3735F"/>
    <s v="1,33-1,83 Ghz"/>
    <s v="Win 10"/>
    <n v="20062778"/>
    <s v="Pendrive"/>
    <s v="Kb - BE"/>
    <x v="0"/>
    <s v="BIOS 1.00.12 (c1011)"/>
  </r>
  <r>
    <n v="30022160"/>
    <x v="57"/>
    <n v="30022160"/>
    <n v="30023744"/>
    <s v="NB E6425 PEAQ PNB C2015-I5N2 MD60420 NL"/>
    <s v="Matowy"/>
    <s v="512 SSD"/>
    <s v="8 GB"/>
    <s v="i5-6200U"/>
    <s v="2,3-2,8 Ghz"/>
    <s v="Win 10"/>
    <n v="20063388"/>
    <s v="Pendrive"/>
    <s v="KB - NL"/>
    <x v="0"/>
    <s v="Bios 1.07 (C2015) w razie problemów z kb dograć EC"/>
  </r>
  <r>
    <n v="30021111"/>
    <x v="58"/>
    <n v="30021111"/>
    <n v="30023924"/>
    <s v="NB PEAQ P6663 PNB P2015-I7B1 MD60154 BE"/>
    <s v="Matowy"/>
    <s v="128 GB SSD 1,5 TB HDD"/>
    <s v="16 GB"/>
    <s v="i7-6500U"/>
    <s v="2,5 - 3,1 Ghz"/>
    <s v="Win 10"/>
    <n v="20062248"/>
    <s v="Pendrive"/>
    <s v="Kb - BE"/>
    <x v="0"/>
    <s v="Bios  1.07 (P2015) w razie problemów z kb dograć EC"/>
  </r>
  <r>
    <n v="30020270"/>
    <x v="59"/>
    <n v="30020270"/>
    <n v="30023922"/>
    <s v="NB PEAQ PNB C1011 - I0B2 MD99819 BE"/>
    <s v="Matowy"/>
    <s v="64 GB eMMC"/>
    <s v="2 GB"/>
    <s v="Atom Z3735F"/>
    <s v="1,33-1,83 Ghz"/>
    <s v="Win 10"/>
    <n v="20062778"/>
    <s v="Pendrive"/>
    <s v="Kb - BE"/>
    <x v="0"/>
    <s v="BIOS 1.00.12 (c1011)"/>
  </r>
  <r>
    <n v="30021129"/>
    <x v="60"/>
    <n v="30021129"/>
    <n v="30023903"/>
    <s v="NB PEAQ S2217 PNB C1011- MD60149 BE"/>
    <s v="Matowy"/>
    <s v="64 GB eMMC"/>
    <s v="2 GB"/>
    <s v="Atom Z3735F"/>
    <s v="1,33-1,83 Ghz"/>
    <s v="Win 10"/>
    <n v="20062778"/>
    <s v="Pendrive"/>
    <s v="Kb - BE"/>
    <x v="0"/>
    <s v="BIOS 1.00.12 (c1011)"/>
  </r>
  <r>
    <n v="30020471"/>
    <x v="61"/>
    <n v="30020471"/>
    <n v="30023446"/>
    <s v="NB PEAQ S4219 S1414-I0N1 S MD99912 NL"/>
    <s v="Matowy"/>
    <s v="64 GB eMMC"/>
    <s v="2 GB"/>
    <s v="celeron N3050"/>
    <s v="1,6 - 2,16 Ghz"/>
    <s v="Win 10"/>
    <n v="20061924"/>
    <s v="Pendrive"/>
    <s v="KB - NL Reimage"/>
    <x v="0"/>
    <s v="Bios N 1.55 EC 1.17.80 (S1414)"/>
  </r>
  <r>
    <n v="30020244"/>
    <x v="62"/>
    <n v="30020244"/>
    <n v="30023713"/>
    <s v="NB PEAQ PNB P1115-I7B2 ALURS MD99808 BE   "/>
    <s v="Matowy"/>
    <s v="128 GB SSD 1 TB HDD"/>
    <s v="16 GB"/>
    <s v="i7-5500U"/>
    <s v="2,4 Ghz"/>
    <s v="Win 10"/>
    <n v="20061707"/>
    <s v="Pendrive"/>
    <s v="KB - BE,  Wymiana zawiasów."/>
    <x v="0"/>
    <s v="Bios 1.80 (P1115)"/>
  </r>
  <r>
    <n v="30021129"/>
    <x v="60"/>
    <n v="30021129"/>
    <n v="30023903"/>
    <s v="NB PEAQ S2217 PNB C1011- MD60149 BE"/>
    <s v="Matowy"/>
    <s v="64 GB eMMC"/>
    <s v="2 GB"/>
    <s v="Atom Z3735F"/>
    <s v="1,33-1,83 Ghz"/>
    <s v="Win 10"/>
    <n v="20062778"/>
    <s v="Pendrive"/>
    <s v="Kb - BE"/>
    <x v="0"/>
    <s v="BIOS 1.00.12 (c1011)"/>
  </r>
  <r>
    <n v="30020622"/>
    <x v="63"/>
    <n v="30020622"/>
    <n v="30023447"/>
    <s v="NB PEAQ S6419T PNB T2015-I3N1 MD99987 NL"/>
    <s v="TOUCH/GLARE"/>
    <s v="256 GB SSD"/>
    <s v="4 GB"/>
    <s v="i3-6100U"/>
    <s v="2,3 Ghz"/>
    <s v="Win 10"/>
    <n v="20062323"/>
    <s v="Pendrive image"/>
    <s v="KB NL"/>
    <x v="0"/>
    <s v="VACN11WW (T2015), Płaska ładowarka jak do Lenovo."/>
  </r>
  <r>
    <n v="30021325"/>
    <x v="64"/>
    <n v="30021325"/>
    <n v="30023202"/>
    <s v="CNB PEAQ E2215T PNB T2011 MD60223 NL REF"/>
    <s v="TOUCH /GLARE"/>
    <s v="64 GB eMMC"/>
    <s v="2048 MB"/>
    <s v="Intel® Atom® Processor x5 -Z8350"/>
    <s v="1,44 - 1,92 Ghz"/>
    <s v="MS Windows® 10"/>
    <n v="20062664"/>
    <s v="Pendrive"/>
    <s v="KB - NL /  zamiast recovery reimage"/>
    <x v="0"/>
    <s v="Bios V.5.0.11"/>
  </r>
  <r>
    <n v="30020663"/>
    <x v="65"/>
    <n v="30020663"/>
    <n v="30023203"/>
    <s v="NB PEAQ P6663 PNB P2015-I7N1 MD60022 NL REF"/>
    <s v="NON GLARE"/>
    <s v="SSD 256 GB;  HDD 1,5 TB"/>
    <s v="12288 MB"/>
    <s v="Intel Core i7-6500U Prozessor"/>
    <s v="2,5 Ghz"/>
    <s v="MS Windows® 10"/>
    <n v="20062248"/>
    <s v="Pendrive"/>
    <s v="KB - NL"/>
    <x v="0"/>
    <s v="Bios 1.07 (C2015) w razie problemów z kb dograć EC"/>
  </r>
  <r>
    <n v="30020470"/>
    <x v="66"/>
    <n v="30020470"/>
    <n v="30023326"/>
    <s v="CNB PEAQ P2213T PMMP1011–I12N1 MD99911NL REF"/>
    <s v="Touch / NON GLARE"/>
    <s v="eMMC 64GB"/>
    <s v="2048 MB"/>
    <s v="Intel® Celeron® Processor N2940"/>
    <s v="1,83 -2,25 GHz"/>
    <s v="MS Windows® 10"/>
    <n v="20062093"/>
    <s v="Pendrive"/>
    <s v="KB - NL /  zamiast recovery reimage"/>
    <x v="1"/>
    <s v="BIOS: 707; firmware: HDD&amp;DOCK(204); W urządzeniu powinien być ustawiony shipping mode Akku.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1">
  <r>
    <x v="0"/>
    <x v="0"/>
    <n v="30020624"/>
    <n v="30023094"/>
    <s v="CNB PEAQ P1211T PMMC1010-I01B3 MD60011BE ref"/>
    <s v="Touch / NON GLARE"/>
    <s v=" 64 GB eMMC"/>
    <s v="2048 MB"/>
    <s v="Intel® Atom® Processor Z3735F"/>
    <s v="1,33 GHz"/>
    <s v="MS Windows 10 Home"/>
    <x v="0"/>
    <s v="Pendrive"/>
    <s v="KB - BE /  zamiast recovery reimage"/>
    <m/>
    <s v="BIOS 1.03 EC 10301"/>
  </r>
  <r>
    <x v="1"/>
    <x v="1"/>
    <n v="30019134"/>
    <n v="30020998"/>
    <s v="NB PEAQ PNB C1014 I1NL MD99338 Ref"/>
    <s v="NON GLARE"/>
    <s v="SSD 32 GB"/>
    <s v="2048 MB"/>
    <s v="Intel® Celeron® Processor N2940"/>
    <s v="1.83 GHz"/>
    <s v="MS Windows® 10"/>
    <x v="1"/>
    <s v="Pendrive - WYBIERAMY 2 OPCJĘ "/>
    <s v="Klawiatura NL, Zamiast Recovery - image z pendrive"/>
    <m/>
    <s v="MB TF NDBT1401: BIOS: 1.03; EC: 1.04.80"/>
  </r>
  <r>
    <x v="2"/>
    <x v="2"/>
    <n v="30018321"/>
    <n v="30021005"/>
    <s v="WTAB PEAQ E1233T WIN MD99098NL Ref"/>
    <s v="TOUCH/GLARE"/>
    <s v="emmc 16GB"/>
    <s v="2048 MB"/>
    <s v="Intel® Atom® Processor Z3735F"/>
    <s v="1,33 GHz"/>
    <s v="MS Windows® 8.1 with Bing"/>
    <x v="2"/>
    <s v="Pendrive USB"/>
    <s v="KB NL"/>
    <m/>
    <s v="B5CN81WW(V8.1&amp;V1.4) PEAQ"/>
  </r>
  <r>
    <x v="3"/>
    <x v="3"/>
    <n v="30018690"/>
    <n v="30021006"/>
    <s v="CNB PEAQ P2213T MD99188 NL Ref"/>
    <s v="Touch / NON GLARE"/>
    <s v="HDD 500 GB; eMMC 32GB"/>
    <s v="4096 MB"/>
    <s v="Intel® Pentium® Processor N3540"/>
    <s v="2,16 GHz"/>
    <s v="MS Windows® 8.1 "/>
    <x v="3"/>
    <s v="USB HDD"/>
    <s v="KB - NL, po testach recovery z pod system, pratycję D:// dogrywamy przez HDClone z dysku z image."/>
    <s v="Tak"/>
    <s v="BIOS: 707; firmware: HDD&amp;DOCK(204); W urządzeniu powinien być ustawiony shipping mode Akku."/>
  </r>
  <r>
    <x v="4"/>
    <x v="4"/>
    <n v="30018694"/>
    <n v="30021007"/>
    <s v="NB PEAQPNB1115 I5NL ALURSMD99197NL Ref"/>
    <s v="NON GLARE"/>
    <s v="SSHD 500 GB"/>
    <s v="4096 MB"/>
    <s v="Intel Core i5-5200U Prozessor"/>
    <s v="2,2, GHz"/>
    <s v="MS Windows® 8.1 "/>
    <x v="4"/>
    <s v="HDD"/>
    <s v="KB - NL"/>
    <m/>
    <s v="MB IVT Pol: Win8 BIOS: 130,  !!!  Win10 BIOS: 180."/>
  </r>
  <r>
    <x v="5"/>
    <x v="5"/>
    <n v="30018668"/>
    <n v="30020996"/>
    <s v="WTAB PEAQ PMM C1008 I01NL MD99186 Ref"/>
    <s v="TOUCH/GLARE"/>
    <s v="SSD 32 GB"/>
    <s v="2048 MB"/>
    <s v="Intel® Atom® Processor Z3735F"/>
    <s v="1,33 GHz"/>
    <s v="MS Windows® 8.1 with Bing"/>
    <x v="5"/>
    <s v="Pendrive USB"/>
    <s v="KB - NL, po testach recovery z pod system"/>
    <m/>
    <s v="BIOS: 103;  EC 10301"/>
  </r>
  <r>
    <x v="6"/>
    <x v="6"/>
    <n v="30018319"/>
    <n v="30020995"/>
    <s v="NB PEAQ P2213T 2IN1 MD99097 NL Ref"/>
    <s v="Touch / NON GLARE"/>
    <s v="HDD 500 GB; eMMC 64GB"/>
    <s v="4096 MB"/>
    <s v="Intel® Pentium® Processor N3540"/>
    <s v="2,16 GHz"/>
    <s v="MS Windows® 8.1 "/>
    <x v="6"/>
    <s v="Pendrive z Tableta przez przejscowke USBmicro 3.0 "/>
    <s v="Wykasować dispartem dyski, po skasowaniu dysków podpiąć PEN z image i zamknąć okienko konsoli. Uruchomi się i nagra sam./ KB - NL,   "/>
    <s v="Tak"/>
    <s v="BIOS: 707; firmware: HDD&amp;DOCK(204); W urządzeniu powinien być ustawiony shipping mode Akku."/>
  </r>
  <r>
    <x v="7"/>
    <x v="7"/>
    <n v="30018669"/>
    <n v="30020997"/>
    <s v="WTAB PEAQ PMM C1008 I01NL MD99187 Ref"/>
    <s v="TOUCH/GLARE"/>
    <s v="SSD 32 GB"/>
    <s v="2048 MB"/>
    <s v="Intel® Atom® Processor Z3735F"/>
    <s v="1,33 GHz"/>
    <s v="MS Windows® 8.1 with Bing"/>
    <x v="5"/>
    <s v="Pendrive"/>
    <s v="KB - NL, po testach recovery z pod system"/>
    <m/>
    <s v="BIOS 1.03 EC 10301"/>
  </r>
  <r>
    <x v="8"/>
    <x v="8"/>
    <n v="30018316"/>
    <n v="30020994"/>
    <s v="NB PEAQ P2213T 2IN1 MD99096 NL Ref"/>
    <s v="Touch / NON GLARE"/>
    <s v="eMMC 64GB"/>
    <s v="2048 MB"/>
    <s v="Intel® Celeron® N2840"/>
    <s v="2,16 GHz"/>
    <s v="MS Windows® 8.1 "/>
    <x v="7"/>
    <s v="Pendrive z Tab 3.0 "/>
    <s v="KB - NL / zamiast recovery reimage"/>
    <s v="Tak"/>
    <s v="BIOS: 707; firmware: HDD&amp;DOCK(204); W urządzeniu powinien być ustawiony shipping mode Akku."/>
  </r>
  <r>
    <x v="9"/>
    <x v="9"/>
    <n v="30019938"/>
    <n v="30021031"/>
    <s v="NB PEAQ MD99688 NL Ref"/>
    <s v="NON GLARE"/>
    <s v="HDD 1 TB"/>
    <s v="6144 MB"/>
    <s v="Intel® Pentium®CPU 3825U"/>
    <s v="1,9 GHz"/>
    <s v="MS Windows® 10"/>
    <x v="8"/>
    <s v="Pendrive USB"/>
    <s v="KB-NL / sprawdzić czy jest HDD BAY !"/>
    <m/>
    <s v="MB IVT Pol: Win8 BIOS: 130,  !!!  Win10 BIOS: 180. "/>
  </r>
  <r>
    <x v="10"/>
    <x v="10"/>
    <n v="30018317"/>
    <n v="30021035"/>
    <s v="NB S6217 GOLF PEAG MD99091 NL Ref"/>
    <s v="GLARE"/>
    <s v="HDD 500 GB"/>
    <s v="4096 MB"/>
    <s v="Intel® Celeron® Processor N2940"/>
    <s v="1,83 GHz"/>
    <s v="MS Windows® 8.1 "/>
    <x v="9"/>
    <s v="HDD"/>
    <s v="KB - NL"/>
    <m/>
    <s v="MB IVT Golf: BIOS for WINDOWS 8 : 404R, for WINDOWS 10:  412R"/>
  </r>
  <r>
    <x v="11"/>
    <x v="11"/>
    <n v="30018322"/>
    <n v="30021030"/>
    <s v="NB E6419 PEAQ MD99094 NL Ref"/>
    <s v="NON GLARE"/>
    <s v="SSHD 1 TB"/>
    <s v="6144 MB"/>
    <s v="Intel® Pentium®CPU 3805U"/>
    <s v="1,9 GHz"/>
    <s v="MS Windows® 8.1 "/>
    <x v="10"/>
    <s v="HDD"/>
    <s v="KB - NL "/>
    <m/>
    <s v="MB IVT Pol: Win8 BIOS: 130,  !!!  Win10 BIOS: 180."/>
  </r>
  <r>
    <x v="12"/>
    <x v="12"/>
    <n v="30018692"/>
    <n v="30021032"/>
    <s v="NB PEAQ PNB S1015 I2NL MD99193 NL Ref"/>
    <s v="NON GLARE"/>
    <s v="SSHD 500 GB"/>
    <s v="4096 MB"/>
    <s v="Intel® Pentium®CPU 3540U"/>
    <s v="2.16 GHz"/>
    <s v="MS Windows® 8.1 "/>
    <x v="11"/>
    <s v="HDD"/>
    <s v="KB - NL "/>
    <m/>
    <s v="MB IVT Golf 2.0: BIOS for WINDOWS 8: 404R, for WINDOWS 10: 412R "/>
  </r>
  <r>
    <x v="13"/>
    <x v="13"/>
    <n v="30019276"/>
    <n v="30021034"/>
    <s v="NB PEAQ PNB C1011 I0N1 MD99439 NL Ref"/>
    <s v="NON GLARE"/>
    <s v="Flash 64 GB"/>
    <s v="2048 MB"/>
    <s v="Intel® Atom® Processor Z3735F"/>
    <s v="1,33 GHz"/>
    <s v="MS Windows 10 Home"/>
    <x v="12"/>
    <s v="Pendrive"/>
    <s v="KB - NL / zamiast recovery reimage"/>
    <m/>
    <s v="MB ECS EF20: BIOS W10: 1.00.12.MN, W8.1: 1.00.01.MN for Basis: S221x"/>
  </r>
  <r>
    <x v="14"/>
    <x v="14"/>
    <n v="30018693"/>
    <n v="30021038"/>
    <s v="CNB PEAQPNBS1115IMNL ALU MD99194NL Ref"/>
    <s v="NON GLARE"/>
    <s v="SSD 128 GB"/>
    <s v="4096 MB"/>
    <s v="Intel® Core TM m-5Y10c"/>
    <s v="0,80 - 2.0 GHz"/>
    <s v="MS Windows® 8.1 "/>
    <x v="13"/>
    <s v="SSD 128 GB"/>
    <s v="KB - NL "/>
    <m/>
    <s v="MB IVT Golf 2.0: BIOS for WINDOWS 8: 405R, for WINDOWS 10: 412R "/>
  </r>
  <r>
    <x v="15"/>
    <x v="15"/>
    <n v="30018318"/>
    <n v="30021033"/>
    <s v="NB S6417 GOLF PEAQ MD99092 NL Ref"/>
    <s v="NON GLARE"/>
    <s v="SSHD 500 GB"/>
    <s v="4096 MB"/>
    <s v="Intel® Core TM m-5Y10c"/>
    <s v="0,80 - 2.0 GHz"/>
    <s v="MS Windows® 8.1 "/>
    <x v="14"/>
    <s v="HDD"/>
    <s v="KB - NL "/>
    <m/>
    <s v="MB IVT Golf 2.0: BIOS for WINDOWS 8: 405R, for WINDOWS 10: 412R "/>
  </r>
  <r>
    <x v="16"/>
    <x v="16"/>
    <n v="30019151"/>
    <n v="30021036"/>
    <s v="NB PEAQ PNB C1015 I2N2 MD99342NL Ref"/>
    <s v="NON GLARE"/>
    <s v="SSD 128 GB 500 GB"/>
    <s v="8192 MB"/>
    <s v="Intel® Pentium®CPU 3805U"/>
    <s v="1,9 GHz"/>
    <s v="MS Windows® 10"/>
    <x v="15"/>
    <s v="Pendrive"/>
    <s v="KB - NL"/>
    <m/>
    <s v="MB IVT Pol: Win8 BIOS: 130,  !!!  Win10 BIOS: 180."/>
  </r>
  <r>
    <x v="17"/>
    <x v="17"/>
    <n v="30018320"/>
    <n v="30021043"/>
    <s v="NB P6515 Peaq MD99093 NL REF"/>
    <s v="NON GLARE"/>
    <s v="SSHD 500 GB"/>
    <s v="6144 MB"/>
    <s v="Intel Core i5-5200U Prozessor"/>
    <s v="2,2, GHz"/>
    <s v="MS Windows® 8.1 "/>
    <x v="16"/>
    <s v="HDD"/>
    <s v="KB - NL"/>
    <m/>
    <s v="MB IVT Pol: Win8 BIOS: 130,  !!!  Win10 BIOS: 180."/>
  </r>
  <r>
    <x v="18"/>
    <x v="18"/>
    <n v="30018691"/>
    <n v="30021041"/>
    <s v="NB PEAQ PNB P1115 - I2NL ALU MD99191 NL REF"/>
    <s v="NON GLARE"/>
    <s v="SSHD 500 GB"/>
    <s v="8192 MB"/>
    <s v="Intel® Pentium®CPU 3805U"/>
    <s v="1,9 GHz"/>
    <s v="MS Windows® 8.1 "/>
    <x v="16"/>
    <s v="HDD"/>
    <s v="KB -NL"/>
    <m/>
    <s v="MB IVT Pol: Win8 BIOS: 130,  !!!  Win10 BIOS: 180. "/>
  </r>
  <r>
    <x v="19"/>
    <x v="19"/>
    <n v="30019033"/>
    <n v="30021096"/>
    <s v="NB PEAQ P1115-I5CH ALU MD99291 REF"/>
    <s v="NON GLARE"/>
    <s v="SSHD 1 TB"/>
    <s v="8192 MB"/>
    <s v="Intel Core i5-5200U Prozessor"/>
    <s v="2,2, GHz"/>
    <s v="MS Windows® 8.1 "/>
    <x v="17"/>
    <s v="HDD"/>
    <s v="KB -CH"/>
    <m/>
    <s v="MB IVT Pol: Win8 BIOS: 130,  !!!  Win10 BIOS: 180."/>
  </r>
  <r>
    <x v="20"/>
    <x v="20"/>
    <n v="30019032"/>
    <n v="30022964"/>
    <s v="NB PEAQ S1115-IMCH ALU MD99298 REF"/>
    <s v="NON GLARE"/>
    <s v="HDD 1 TB"/>
    <s v="4096 MB"/>
    <s v="Intel® Core TM m-5Y10c"/>
    <s v="0,80 - 2.0 GHz"/>
    <s v="MS Windows® 8.1 "/>
    <x v="18"/>
    <s v="HDD"/>
    <s v="KB - CH"/>
    <m/>
    <s v="MB IVT Golf 2.0: BIOS for WINDOWS 8: 405R, for WINDOWS 10: 412R"/>
  </r>
  <r>
    <x v="21"/>
    <x v="21"/>
    <n v="30019034"/>
    <n v="30021097"/>
    <s v="NB PEAQ C1017-I2CH MD99306 REF"/>
    <s v="NON GLARE"/>
    <s v="HDD 1 TB"/>
    <s v="4096 MB"/>
    <s v="Intel® Pentium®CPU 3805U"/>
    <s v="1,9 GHz"/>
    <s v="MS Windows® 8.1 "/>
    <x v="19"/>
    <s v="HDD"/>
    <s v="KB - CH"/>
    <s v="Tak"/>
    <s v="MB PG D17D: BIOS: 703"/>
  </r>
  <r>
    <x v="22"/>
    <x v="22"/>
    <n v="30019035"/>
    <n v="30021081"/>
    <s v="NB PEAQ P1017 I5CH MD99307 REF (not w/o)"/>
    <s v="NON GLARE"/>
    <s v="SSHD 1 TB"/>
    <s v="8192 MB"/>
    <s v="Intel Core i5-5200U Prozessor"/>
    <s v="2,2, GHz"/>
    <s v="MS Windows® 8.1 "/>
    <x v="20"/>
    <s v="HDD"/>
    <s v="KB - CH"/>
    <s v="Tak"/>
    <s v="MB PG D17D: BIOS: 703 "/>
  </r>
  <r>
    <x v="23"/>
    <x v="23"/>
    <n v="30019036"/>
    <n v="30021090"/>
    <s v="NB PEAQ P1117-I7CH MD99309 REF"/>
    <s v="NON GLARE?"/>
    <s v="SSHD 1 TB"/>
    <s v="8192 MB"/>
    <s v="Intel Core i7-5500U Prozessor"/>
    <s v="2,4 Ghz"/>
    <s v="MS Windows® 10"/>
    <x v="20"/>
    <s v="HDD"/>
    <s v="KB -CH"/>
    <s v="Tak"/>
    <s v="MB PG D17D: BIOS: 703"/>
  </r>
  <r>
    <x v="24"/>
    <x v="24"/>
    <n v="30019136"/>
    <n v="30022965"/>
    <s v="CNB PEAQ PMM C1008 - I01NL MD99336 REF"/>
    <s v="TOUCH/GLARE"/>
    <s v="64 GB eMMC"/>
    <s v="2048 MB"/>
    <s v="Intel® Atom® Processor Z3735F"/>
    <s v="1,33 GHz"/>
    <s v="MS Windows® 10"/>
    <x v="21"/>
    <s v="Pendrive"/>
    <s v="KB - NL /  zamiast recovery reimage"/>
    <m/>
    <s v="BIOS: 103;  EC 10301"/>
  </r>
  <r>
    <x v="25"/>
    <x v="25"/>
    <n v="30019135"/>
    <n v="30022966"/>
    <s v="CNB PEAQ PMM C1010 - I01NL MD99337 REF"/>
    <s v="TOUCH/GLARE"/>
    <s v="64 GB eMMC"/>
    <s v="2048 MB"/>
    <s v="Intel® Atom® Processor Z3735F"/>
    <s v="1,33 GHz"/>
    <s v="MS Windows 10 "/>
    <x v="21"/>
    <s v="Pendrive"/>
    <s v="KB - NL /  zamiast recovery reimage"/>
    <m/>
    <s v="BIOS 1.03 EC 10301"/>
  </r>
  <r>
    <x v="26"/>
    <x v="25"/>
    <n v="30020223"/>
    <n v="30022966"/>
    <s v="CNB PEAQ PMM C1010 - I01NL MD99337 REF"/>
    <s v="TOUCH/GLARE"/>
    <s v="64 GB eMMC"/>
    <s v="2048 MB"/>
    <s v="Intel® Atom® Processor Z3735F"/>
    <s v="1,33 GHz"/>
    <s v="MS Windows 10 "/>
    <x v="21"/>
    <s v="Pendrive"/>
    <s v="KB - NL /  zamiast recovery reimage"/>
    <m/>
    <s v="BIOS 1.03 EC 10301"/>
  </r>
  <r>
    <x v="27"/>
    <x v="26"/>
    <n v="30019139"/>
    <n v="30022967"/>
    <s v="NB PEAQ PNB S1015 - I2NL MD99339 REF"/>
    <s v="NON GLARE"/>
    <s v="500 GB"/>
    <s v="4096 MB"/>
    <s v="Intel® Pentium® Processor N3540"/>
    <s v="2,16 GHz"/>
    <s v="MS Windows® 10"/>
    <x v="22"/>
    <s v="Pendrive"/>
    <s v="KB -NL"/>
    <m/>
    <s v="MB IVT Golf 2.0: BIOS for WINDOWS 8: 405R, for WINDOWS 10: 412R "/>
  </r>
  <r>
    <x v="28"/>
    <x v="26"/>
    <n v="30020147"/>
    <n v="30022967"/>
    <s v="NB PEAQ PNB S1015 - I2NL MD99339 REF"/>
    <s v="NON GLARE"/>
    <s v="500 GB"/>
    <s v="4096 MB"/>
    <s v="Intel® Pentium® Processor N3540"/>
    <s v="2,16 GHz"/>
    <s v="MS Windows® 10"/>
    <x v="22"/>
    <s v="Pendrive"/>
    <s v="KB -NL"/>
    <m/>
    <s v="MB IVT Golf 2.0: BIOS for WINDOWS 8: 405R, for WINDOWS 10: 412R "/>
  </r>
  <r>
    <x v="29"/>
    <x v="27"/>
    <n v="30019150"/>
    <n v="30021085"/>
    <s v="NB PEAQ PNB S1115-IM2N ALU MD99341 REF"/>
    <s v="NON GLARE ?"/>
    <s v="SSD 128 GB"/>
    <s v="4096 MB"/>
    <s v="Intel® Core TM m-5Y31"/>
    <s v="0,90 - 2.4 GHz"/>
    <s v="MS Windows® 10"/>
    <x v="23"/>
    <s v="Pendrive"/>
    <s v="KB -NL"/>
    <m/>
    <s v="MB IVT Golf 2.0: BIOS for WINDOWS 8: 405R, for WINDOWS 10: 412R "/>
  </r>
  <r>
    <x v="30"/>
    <x v="28"/>
    <n v="30019138"/>
    <n v="30021078"/>
    <s v="NB PEAQ PNB P1115 - I5NL ALURS MD99343 REF"/>
    <s v="NON GLARE"/>
    <s v="SSHD 1 TB"/>
    <s v="8192 MB"/>
    <s v="Intel Core i5-5200U Prozessor"/>
    <s v="2,2 Ghz"/>
    <s v="MS Windows® 10"/>
    <x v="24"/>
    <s v="Pendrive"/>
    <s v="KB -NL"/>
    <m/>
    <s v="MB IVT Pol: Win8 BIOS: 130,  !!!  Win10 BIOS: 180."/>
  </r>
  <r>
    <x v="31"/>
    <x v="29"/>
    <n v="30019137"/>
    <n v="30021084"/>
    <s v="NB PEAQ PNB P1115-I7N2 ALURS MD99344 NL REF"/>
    <s v="NON GLARE"/>
    <s v="SSHD 1 TB"/>
    <s v="8192 MB"/>
    <s v="Intel Core i7-5500U Prozessor"/>
    <s v="2,4 Ghz"/>
    <s v="MS Windows® 10"/>
    <x v="24"/>
    <s v="Pendrive"/>
    <s v="KB -NL"/>
    <m/>
    <s v="MB IVT Pol: Win8 BIOS: 130,  !!!  Win10 BIOS: 180."/>
  </r>
  <r>
    <x v="32"/>
    <x v="30"/>
    <n v="30019300"/>
    <n v="30021048"/>
    <s v="CNB PEAQ PMM C1008 - I01B1 MD99442 BE REF"/>
    <s v="TOUCH/GLARE"/>
    <s v="32 GB eMMC"/>
    <s v="2048 MB"/>
    <s v="Intel® Atom® Processor Z3735F"/>
    <s v="1,33 GHz"/>
    <s v="MS Windows® 10"/>
    <x v="21"/>
    <s v="Pendrive"/>
    <s v="KB - BE /  zamiast recovery reimage"/>
    <m/>
    <s v="BIOS: 103;  EC 10301"/>
  </r>
  <r>
    <x v="33"/>
    <x v="31"/>
    <n v="30019279"/>
    <n v="30021100"/>
    <s v="CNB PEAQ PMM C1010 - I01B1 MD99446 BE REF"/>
    <s v="TOUCH/GLARE"/>
    <s v="64 GB eMMC"/>
    <s v="2048 MB"/>
    <s v="Intel® Atom® Processor Z3735F"/>
    <s v="1,33 GHz"/>
    <s v="MS Windows® 10"/>
    <x v="21"/>
    <s v="Pendrive"/>
    <m/>
    <m/>
    <s v="BIOS 1.03 EC 10301"/>
  </r>
  <r>
    <x v="34"/>
    <x v="32"/>
    <n v="30019278"/>
    <n v="30021039"/>
    <s v="NB PEAQ PNB C1014 - I1B1 MD99447 BE REF"/>
    <s v="NON GLARE"/>
    <s v="32 GB eMMC"/>
    <s v="2048 MB"/>
    <s v="Intel® Celeron® Processor N2940"/>
    <s v="1.83 GHz"/>
    <s v="MS Windows® 10"/>
    <x v="1"/>
    <s v="Pendrive"/>
    <s v="Sprawdzić czy w kieszani nie ma dodatkowego HDD/ KB - BE /  zamiast recovery reimage /problem z kamera -&gt; wl/ wylacz klawiszem Fn"/>
    <m/>
    <s v="MB TF NDBT1401: BIOS: 1.03; EC: 1.04.80"/>
  </r>
  <r>
    <x v="35"/>
    <x v="33"/>
    <n v="30019301"/>
    <n v="30021072"/>
    <s v="NB PEAQ PNB P1115 - I5B1 ALU MD99448 BE REF"/>
    <s v="NON GLARE"/>
    <s v="SSHD 1 TB"/>
    <s v="8192 MB"/>
    <s v="Intel Core i5-5200U Prozessor"/>
    <s v="2,2 Ghz"/>
    <s v="MS Windows® 10"/>
    <x v="25"/>
    <s v="Pendrive"/>
    <s v="KB -BE"/>
    <m/>
    <s v="MB IVT Pol: Win8 BIOS: 130,  !!!  Win10 BIOS: 180."/>
  </r>
  <r>
    <x v="36"/>
    <x v="34"/>
    <n v="30019324"/>
    <n v="30021087"/>
    <s v="NB PEAQ PNB P1117 - I7B1 MD99464 BE REF"/>
    <s v="NON GLARE"/>
    <s v="SSD 128 GB;  HDD 1 TB"/>
    <s v="12288 MB"/>
    <s v="Intel Core i7-5500U Prozessor"/>
    <s v="2,4 Ghz"/>
    <s v="MS Windows® 10"/>
    <x v="26"/>
    <s v="Pendrive"/>
    <m/>
    <s v="Tak"/>
    <s v="MB PG D17D: BIOS: 703 "/>
  </r>
  <r>
    <x v="37"/>
    <x v="35"/>
    <n v="30019323"/>
    <n v="30021059"/>
    <s v="NB PEAQ PNB P1017 - I5B1 MD99467 BE REF"/>
    <s v="NON GLARE"/>
    <s v="SSHD 1 TB"/>
    <s v="8192 MB"/>
    <s v="Intel Core i5-5200U Prozessor"/>
    <s v="2,2 Ghz"/>
    <s v="MS Windows® 10"/>
    <x v="26"/>
    <s v="Pendrive"/>
    <m/>
    <s v="Tak"/>
    <s v="MB PG D17D: BIOS: 703"/>
  </r>
  <r>
    <x v="38"/>
    <x v="36"/>
    <n v="30019317"/>
    <n v="30021058"/>
    <s v="NB PEAQ PNB P1115-I7B1 ALURS MD99468 BE REF"/>
    <s v="NON GLARE"/>
    <s v="SSD 128 GB;  HDD BAY 1 TB"/>
    <s v="12288 MB"/>
    <s v="Intel Core i7-5500U Prozessor"/>
    <s v="2,4 Ghz"/>
    <s v="MS Windows® 10"/>
    <x v="25"/>
    <s v="Pendrive"/>
    <s v="KB -  BE"/>
    <m/>
    <s v="MB IVT Pol: Win8 BIOS: 130,  !!!  Win10 BIOS: 180."/>
  </r>
  <r>
    <x v="39"/>
    <x v="37"/>
    <n v="30019316"/>
    <n v="30021057"/>
    <s v="NB PEAQ PNB C1015 - I5B1 MD99469 BE REF"/>
    <s v="NON GLARE"/>
    <s v="SSHD 500 GB"/>
    <s v="6144 MB"/>
    <s v="Intel Core i5-5200U Prozessor"/>
    <s v="2,2, GHz"/>
    <s v="MS Windows® 10"/>
    <x v="15"/>
    <s v="Pendrive"/>
    <s v="KB -  BE"/>
    <m/>
    <s v="MB IVT Pol: Win8 BIOS: 130,  !!!  Win10 BIOS: 180."/>
  </r>
  <r>
    <x v="40"/>
    <x v="38"/>
    <n v="30019463"/>
    <n v="30021101"/>
    <s v="NB PEAQ MD99523 PNB S1013-I5N1 ULTRA REF"/>
    <s v="NON GLARE"/>
    <s v="SSHD 256 GB"/>
    <s v="8192 MB"/>
    <s v="Intel Core i5-5200U Prozessor"/>
    <s v="2,2, GHz"/>
    <s v="MS Windows® 10"/>
    <x v="27"/>
    <s v="Pendrive"/>
    <s v="KB - NL"/>
    <m/>
    <s v="BIOS ver.: V0004"/>
  </r>
  <r>
    <x v="41"/>
    <x v="39"/>
    <n v="30019851"/>
    <n v="30022968"/>
    <s v="NB PEAQ S6217 Golf MD99639NLPNBS1015 REF"/>
    <s v="NON GLARE"/>
    <s v="SSHD 500 GB"/>
    <s v="4096 MB"/>
    <s v="Intel® Pentium® Processor N3540"/>
    <s v="2,16 GHz"/>
    <s v="MS Windows® 10"/>
    <x v="22"/>
    <s v="Pendrive"/>
    <s v="KB - NL"/>
    <m/>
    <s v="MB IVT Golf 2.0: BIOS for WINDOWS 8: 405R, for WINDOWS 10: 412R"/>
  </r>
  <r>
    <x v="42"/>
    <x v="40"/>
    <n v="30019882"/>
    <n v="30021103"/>
    <s v="NB PEAQ PNB P1115 MD99671 NL REF"/>
    <s v="NON GLARE"/>
    <s v="SSHD 500 GB"/>
    <s v="4096 MB"/>
    <s v="Intel® Core TM i3 5005U"/>
    <s v="2,0 Ghz"/>
    <s v="MS Windows® 10"/>
    <x v="8"/>
    <s v="Pendrive"/>
    <s v="KB - NL"/>
    <m/>
    <s v="MB IVT Pol: Win8 BIOS: 130,  !!!  Win10 BIOS: 180. "/>
  </r>
  <r>
    <x v="43"/>
    <x v="41"/>
    <n v="30019848"/>
    <n v="30022969"/>
    <s v="NB PEAQ P1115 ALU MD99672 CH REF"/>
    <s v="NON GLARE"/>
    <s v="SSD 256 GB+ 500GB HDD"/>
    <s v="8192 MB"/>
    <s v="Intel® Core TM i3 5020U"/>
    <s v="2,2 Ghz"/>
    <s v="MS Windows® 10"/>
    <x v="28"/>
    <s v="Pendrive"/>
    <s v="KB - CH"/>
    <m/>
    <s v="MB IVT Pol: Win8 BIOS: 130,  !!!  Win10 BIOS: 180. "/>
  </r>
  <r>
    <x v="44"/>
    <x v="42"/>
    <n v="30019849"/>
    <n v="30023000"/>
    <s v="NB PEAQ PNB P2017–I7C1 MD99673 CH REF"/>
    <s v="NON GLARE"/>
    <s v="SSHD 1 TB"/>
    <s v="12288 MB"/>
    <s v="Intel Core i7-6500U Prozessor"/>
    <s v="2,5 Ghz"/>
    <s v="MS Windows® 10"/>
    <x v="29"/>
    <s v="Pendrive"/>
    <s v="KB - CH"/>
    <s v="Tak"/>
    <s v="MB PG D17S: BIOS: 218"/>
  </r>
  <r>
    <x v="45"/>
    <x v="43"/>
    <n v="30019900"/>
    <n v="30023001"/>
    <s v="NB PEAQ PNB C1011 MD99674 CH REF"/>
    <s v="NON GLARE?"/>
    <s v="64 GB eMMC"/>
    <s v="2048 MB"/>
    <s v="Intel® Atom® Processor Z3735F"/>
    <s v="1,33 GHz"/>
    <s v="MS Windows® 10"/>
    <x v="30"/>
    <s v="Pendrive"/>
    <s v="KB -CH  /  zamiast recovery reimage"/>
    <m/>
    <s v="MB ECS EF20: BIOS W10: 1.00.12.MN, W8.1: 1.00.01.MN for Basis: S221x"/>
  </r>
  <r>
    <x v="46"/>
    <x v="44"/>
    <n v="30019959"/>
    <n v="30023002"/>
    <s v="NB PEAQ PNB C1015-I3C1 MD99684 CH REF"/>
    <s v="NON GLARE"/>
    <s v="HDD 1 TB"/>
    <s v="6144 MB"/>
    <s v="Intel® Core TM i3 5005U"/>
    <s v="2,0 Ghz"/>
    <s v="MS Windows® 10"/>
    <x v="8"/>
    <s v="Pendrive"/>
    <s v="KB - CH"/>
    <m/>
    <s v="MB IVT Pol: Win8 BIOS: 130,  !!!  Win10 BIOS: 180."/>
  </r>
  <r>
    <x v="47"/>
    <x v="45"/>
    <n v="30020216"/>
    <n v="30023003"/>
    <s v="NB E6419 C1015-I2N4 ALUMD99799PEAQNL REF"/>
    <s v="NON GLARE"/>
    <s v="HDD 1 TB"/>
    <s v="6144 MB"/>
    <s v="Intel® Pentium®CPU 3825U"/>
    <s v="1,9 GHz"/>
    <s v="MS Windows® 10"/>
    <x v="8"/>
    <s v="Pendrive"/>
    <s v="KB -NL / sprawdzić czy jest HDD BAY !"/>
    <m/>
    <s v="MB IVT Pol: Win8 BIOS: 130,  !!!  Win10 BIOS: 180."/>
  </r>
  <r>
    <x v="48"/>
    <x v="46"/>
    <n v="30018695"/>
    <n v="30021054"/>
    <s v="NB PEAQ PNB P1115 - I7NL ALU MD99198 NL ref"/>
    <s v="NON GLARE"/>
    <s v="SSHD 500 GB"/>
    <s v="6144 MB"/>
    <s v="Intel Core i7-5500U Prozessor"/>
    <s v="2,4 Ghz"/>
    <s v="MS Windows® 10"/>
    <x v="25"/>
    <s v="Pendrive"/>
    <s v="KB -  NL"/>
    <m/>
    <s v="MB IVT Pol: Win8 BIOS: 130,  !!!  Win10 BIOS: 180. "/>
  </r>
  <r>
    <x v="49"/>
    <x v="24"/>
    <n v="30020222"/>
    <n v="30022965"/>
    <s v="CNB PEAQ PMM C1008 - I01NL MD99336 REF"/>
    <s v="TOUCH/GLARE"/>
    <s v="64 GB eMMC"/>
    <s v="2048 MB"/>
    <s v="Intel® Atom® Processor Z3735F"/>
    <s v="1,33 GHz"/>
    <s v="MS Windows® 10"/>
    <x v="21"/>
    <s v="Pendrive"/>
    <s v="KB - NL /  zamiast recovery reimage"/>
    <m/>
    <s v="BIOS: 103;  EC 10301"/>
  </r>
  <r>
    <x v="50"/>
    <x v="47"/>
    <n v="30020559"/>
    <n v="30023087"/>
    <s v="NB PEAQ S6219 PNB S1415-I2N1S MD60017 NL REF"/>
    <s v="NON GLARE"/>
    <s v="64 GB eMMC HDD 500 GB "/>
    <s v="4096 MB"/>
    <s v="Intel® Pentium® Processor N3700"/>
    <s v="2,4 Ghz"/>
    <s v="MS Windows® 10"/>
    <x v="31"/>
    <s v="Pendrive"/>
    <s v="KB - NL"/>
    <m/>
    <s v="BIOS ver.: 1.54; EC ver.: 1.15.80"/>
  </r>
  <r>
    <x v="51"/>
    <x v="48"/>
    <n v="30020249"/>
    <n v="30023110"/>
    <s v="CNB PEAQ PMM C1010 - I01B2 MD99818 BE REF"/>
    <s v="TOUCH/GLARE"/>
    <s v="64 GB eMMC"/>
    <s v="2048 MB"/>
    <s v="Intel® Atom® Processor Z3735F"/>
    <s v="1,33 GHz"/>
    <s v="MS Windows® 10"/>
    <x v="21"/>
    <s v="Pendrive"/>
    <s v="KB -  BE /  zamiast recovery reimage"/>
    <m/>
    <s v="BIOS 1.03 EC 10301"/>
  </r>
  <r>
    <x v="52"/>
    <x v="49"/>
    <n v="30020459"/>
    <n v="30023111"/>
    <s v="CNB PEAQ P1211T PMMC1010–I02N3 MD99909NL REF"/>
    <s v="TOUCH/GLARE"/>
    <s v="64 GB eMMC"/>
    <s v="2048 MB"/>
    <s v="Intel® Atom® Processor Z3735F"/>
    <s v="1,33 GHz"/>
    <s v="MS Windows® 10"/>
    <x v="21"/>
    <s v="Pendrive"/>
    <s v="KB -  NL /  zamiast recovery reimage"/>
    <m/>
    <s v="BIOS 1.03 EC 10301"/>
  </r>
  <r>
    <x v="53"/>
    <x v="50"/>
    <n v="30020662"/>
    <n v="30023089"/>
    <s v="NB PEAQ P6663 PNB P2015-I5N1 MD60021 NL REF"/>
    <s v="NON GLARE"/>
    <s v="SSD 128 GB;  HDD 1 TB"/>
    <s v="12288 MB"/>
    <s v="Intel Core i5-6200U Prozessor"/>
    <s v="2,3 Ghz"/>
    <s v="MS Windows® 10"/>
    <x v="32"/>
    <s v="Pendrive"/>
    <s v="KB - NL"/>
    <m/>
    <s v="Bios 1.07 (C2015) w razie problemów z kb dograć EC"/>
  </r>
  <r>
    <x v="54"/>
    <x v="51"/>
    <n v="30020661"/>
    <n v="30023088"/>
    <s v="NB PEAQ E6425 PNB C2015-I5N1 MD60019 NL REF"/>
    <s v="NON GLARE"/>
    <s v="SSD 128 GB;  HDD 1 TB"/>
    <s v="6144 MB"/>
    <s v="Intel Core i5-6200U Prozessor"/>
    <s v="2,3 Ghz"/>
    <s v="MS Windows® 10"/>
    <x v="33"/>
    <s v="Pendrive (pisać pełny numer modelu) UWAGA 99019"/>
    <s v="wgrywać przez USB 2.0 - KB - NL "/>
    <m/>
    <s v="Bios 1.07 (C2015) w razie problemów z kb dograć EC"/>
  </r>
  <r>
    <x v="55"/>
    <x v="52"/>
    <n v="30020246"/>
    <n v="30023714"/>
    <s v="NB PEAQ PNB C1015 - I3B1 MD99809 BE"/>
    <s v="Matowy"/>
    <s v="1 TB SSHD"/>
    <s v="6 GB"/>
    <s v="i3-5005U"/>
    <s v="2 Ghz"/>
    <s v="Win 10"/>
    <x v="8"/>
    <s v="Pendrive"/>
    <s v="KB - BE, HINGE"/>
    <m/>
    <s v="1.80 (C1015) "/>
  </r>
  <r>
    <x v="56"/>
    <x v="53"/>
    <n v="30020247"/>
    <n v="30023740"/>
    <s v="NB PEAQ PNB S1414 - I1B1 W MD99816 BE"/>
    <s v="Matowy"/>
    <s v="32 GB eMMC"/>
    <s v="2 GB"/>
    <s v="Celeron N3150"/>
    <s v="1,6-2,08 Ghz"/>
    <s v="Win 10"/>
    <x v="34"/>
    <s v="Pendrive"/>
    <s v="Kb - BE"/>
    <m/>
    <s v="Bios N 1.55 EC 1.17.80 (S1414)"/>
  </r>
  <r>
    <x v="57"/>
    <x v="54"/>
    <n v="30021144"/>
    <n v="30023743"/>
    <s v="NB PEAQ E6415 PNB C2115-I3B1 MD60152 BE"/>
    <s v="Matowy"/>
    <s v="128 GB SSD 1,5 TB HDD"/>
    <s v="6 GB"/>
    <s v="i3-5005U"/>
    <s v="2 Ghz"/>
    <s v="Win 10"/>
    <x v="35"/>
    <s v="Pendrive"/>
    <s v="KB - BE, Sponge/Poron, Shipping Mode"/>
    <s v="Tak"/>
    <s v="Bios 703 (D15D)"/>
  </r>
  <r>
    <x v="58"/>
    <x v="55"/>
    <n v="30020660"/>
    <n v="30023742"/>
    <s v="NB PEAQ E6425 PNB C2015-I2N1 MD60018 NL"/>
    <s v="Matowy"/>
    <s v="128 GB SSD 1,5 TB HDD"/>
    <s v="6 GB DDR4"/>
    <s v="Pentium 4405U"/>
    <s v="2,1 Ghz"/>
    <s v="Win 10"/>
    <x v="36"/>
    <s v="Pendrive"/>
    <s v="KB - NL"/>
    <m/>
    <s v="Bios 1.07 (C2015) w razie problemów z kb dograć EC"/>
  </r>
  <r>
    <x v="59"/>
    <x v="56"/>
    <n v="30019277"/>
    <n v="30023741"/>
    <s v="NB PEAQ PNB C1011 - I0B1 MD99441 BE"/>
    <s v="Matowy"/>
    <s v="64 GB eMMC"/>
    <s v="2 GB"/>
    <s v="Atom Z3735F"/>
    <s v="1,33-1,83 Ghz"/>
    <s v="Win 10"/>
    <x v="12"/>
    <s v="Pendrive"/>
    <s v="Kb - BE"/>
    <m/>
    <s v="BIOS 1.00.12 (c1011)"/>
  </r>
  <r>
    <x v="60"/>
    <x v="57"/>
    <n v="30022160"/>
    <n v="30023744"/>
    <s v="NB E6425 PEAQ PNB C2015-I5N2 MD60420 NL"/>
    <s v="Matowy"/>
    <s v="512 SSD"/>
    <s v="8 GB"/>
    <s v="i5-6200U"/>
    <s v="2,3-2,8 Ghz"/>
    <s v="Win 10"/>
    <x v="33"/>
    <s v="Pendrive"/>
    <s v="KB - NL"/>
    <m/>
    <s v="Bios 1.07 (C2015) w razie problemów z kb dograć EC"/>
  </r>
  <r>
    <x v="61"/>
    <x v="58"/>
    <n v="30021111"/>
    <n v="30023924"/>
    <s v="NB PEAQ P6663 PNB P2015-I7B1 MD60154 BE"/>
    <s v="Matowy"/>
    <s v="128 GB SSD 1,5 TB HDD"/>
    <s v="16 GB"/>
    <s v="i7-6500U"/>
    <s v="2,5 - 3,1 Ghz"/>
    <s v="Win 10"/>
    <x v="32"/>
    <s v="Pendrive"/>
    <s v="Kb - BE"/>
    <m/>
    <s v="Bios  1.07 (P2015) w razie problemów z kb dograć EC"/>
  </r>
  <r>
    <x v="62"/>
    <x v="59"/>
    <n v="30020270"/>
    <n v="30023922"/>
    <s v="NB PEAQ PNB C1011 - I0B2 MD99819 BE"/>
    <s v="Matowy"/>
    <s v="64 GB eMMC"/>
    <s v="2 GB"/>
    <s v="Atom Z3735F"/>
    <s v="1,33-1,83 Ghz"/>
    <s v="Win 10"/>
    <x v="12"/>
    <s v="Pendrive"/>
    <s v="Kb - BE"/>
    <m/>
    <s v="BIOS 1.00.12 (c1011)"/>
  </r>
  <r>
    <x v="63"/>
    <x v="60"/>
    <n v="30021129"/>
    <n v="30023903"/>
    <s v="NB PEAQ S2217 PNB C1011- MD60149 BE"/>
    <s v="Matowy"/>
    <s v="64 GB eMMC"/>
    <s v="2 GB"/>
    <s v="Atom Z3735F"/>
    <s v="1,33-1,83 Ghz"/>
    <s v="Win 10"/>
    <x v="12"/>
    <s v="Pendrive"/>
    <s v="Kb - BE"/>
    <m/>
    <s v="BIOS 1.00.12 (c1011)"/>
  </r>
  <r>
    <x v="64"/>
    <x v="61"/>
    <n v="30020471"/>
    <n v="30023446"/>
    <s v="NB PEAQ S4219 S1414-I0N1 S MD99912 NL"/>
    <s v="Matowy"/>
    <s v="64 GB eMMC"/>
    <s v="2 GB"/>
    <s v="celeron N3050"/>
    <s v="1,6 - 2,16 Ghz"/>
    <s v="Win 10"/>
    <x v="34"/>
    <s v="Pendrive"/>
    <s v="KB - NL Reimage"/>
    <m/>
    <s v="Bios N 1.55 EC 1.17.80 (S1414)"/>
  </r>
  <r>
    <x v="65"/>
    <x v="62"/>
    <n v="30020244"/>
    <n v="30023713"/>
    <s v="NB PEAQ PNB P1115-I7B2 ALURS MD99808 BE   "/>
    <s v="Matowy"/>
    <s v="128 GB SSD 1 TB HDD"/>
    <s v="16 GB"/>
    <s v="i7-5500U"/>
    <s v="2,4 Ghz"/>
    <s v="Win 10"/>
    <x v="37"/>
    <s v="Pendrive"/>
    <s v="KB - BE,  Wymiana zawiasów."/>
    <m/>
    <s v="Bios 1.80 (P1115)"/>
  </r>
  <r>
    <x v="63"/>
    <x v="60"/>
    <n v="30021129"/>
    <n v="30023903"/>
    <s v="NB PEAQ S2217 PNB C1011- MD60149 BE"/>
    <s v="Matowy"/>
    <s v="64 GB eMMC"/>
    <s v="2 GB"/>
    <s v="Atom Z3735F"/>
    <s v="1,33-1,83 Ghz"/>
    <s v="Win 10"/>
    <x v="12"/>
    <s v="Pendrive"/>
    <s v="Kb - BE"/>
    <m/>
    <s v="BIOS 1.00.12 (c1011)"/>
  </r>
  <r>
    <x v="66"/>
    <x v="63"/>
    <n v="30020458"/>
    <n v="30023923"/>
    <s v="NB PEAQ PNB S1414 - I0N1 W"/>
    <s v="Matowy"/>
    <s v="64 GB"/>
    <s v="2 GB"/>
    <s v="celeron N3050"/>
    <s v="2,16 GHz"/>
    <s v="Win 10"/>
    <x v="34"/>
    <s v="Pendrive"/>
    <s v="KB - NL"/>
    <m/>
    <s v="Bios 1.55 EC 1.17.80"/>
  </r>
  <r>
    <x v="67"/>
    <x v="64"/>
    <n v="30020622"/>
    <n v="30023447"/>
    <s v="NB PEAQ S6419T PNB T2015-I3N1 MD99987 NL"/>
    <s v="TOUCH/GLARE"/>
    <s v="256 GB SSD"/>
    <s v="4 GB"/>
    <s v="i3-6100U"/>
    <s v="2,3 Ghz"/>
    <s v="Win 10"/>
    <x v="38"/>
    <s v="Pendrive image"/>
    <s v="KB NL"/>
    <m/>
    <s v="VACN11WW (T2015), Płaska ładowarka jak do Lenovo."/>
  </r>
  <r>
    <x v="68"/>
    <x v="65"/>
    <n v="30021325"/>
    <n v="30023202"/>
    <s v="CNB PEAQ E2215T PNB T2011 MD60223 NL REF"/>
    <s v="TOUCH /GLARE"/>
    <s v="64 GB eMMC"/>
    <s v="2048 MB"/>
    <s v="Intel® Atom® Processor x5 -Z8350"/>
    <s v="1,44 - 1,92 Ghz"/>
    <s v="MS Windows® 10"/>
    <x v="39"/>
    <s v="Pendrive"/>
    <s v="KB - NL /  zamiast recovery reimage"/>
    <m/>
    <s v="Bios V.5.0.11"/>
  </r>
  <r>
    <x v="69"/>
    <x v="66"/>
    <n v="30020663"/>
    <n v="30023203"/>
    <s v="NB PEAQ P6663 PNB P2015-I7N1 MD60022 NL REF"/>
    <s v="NON GLARE"/>
    <s v="SSD 256 GB;  HDD 1,5 TB"/>
    <s v="12288 MB"/>
    <s v="Intel Core i7-6500U Prozessor"/>
    <s v="2,5 Ghz"/>
    <s v="MS Windows® 10"/>
    <x v="32"/>
    <s v="Pendrive"/>
    <s v="KB - NL"/>
    <m/>
    <s v="Bios 1.07 (C2015) w razie problemów z kb dograć EC"/>
  </r>
  <r>
    <x v="70"/>
    <x v="67"/>
    <n v="30020470"/>
    <n v="30023326"/>
    <s v="CNB PEAQ P2213T PMMP1011–I12N1 MD99911NL REF"/>
    <s v="Touch / NON GLARE"/>
    <s v="eMMC 64GB"/>
    <s v="2048 MB"/>
    <s v="Intel® Celeron® Processor N2940"/>
    <s v="1,83 -2,25 GHz"/>
    <s v="MS Windows® 10"/>
    <x v="40"/>
    <s v="Pendrive"/>
    <s v="KB - NL /  zamiast recovery reimage"/>
    <s v="Tak"/>
    <s v="BIOS: 707; firmware: HDD&amp;DOCK(204); W urządzeniu powinien być ustawiony shipping mode Akku."/>
  </r>
  <r>
    <x v="71"/>
    <x v="68"/>
    <m/>
    <m/>
    <m/>
    <m/>
    <m/>
    <m/>
    <m/>
    <m/>
    <m/>
    <x v="41"/>
    <m/>
    <m/>
    <m/>
    <m/>
  </r>
  <r>
    <x v="71"/>
    <x v="68"/>
    <m/>
    <m/>
    <m/>
    <m/>
    <m/>
    <m/>
    <m/>
    <m/>
    <m/>
    <x v="41"/>
    <m/>
    <m/>
    <m/>
    <m/>
  </r>
  <r>
    <x v="72"/>
    <x v="69"/>
    <n v="30021152"/>
    <n v="30024164"/>
    <s v="CNB PEAQ E1239T C2010-I02B1 MD60085 BE"/>
    <s v="Dotykowy"/>
    <s v="eMMC 64GB"/>
    <s v="2048 MB"/>
    <s v="Atom x5 -Z8350"/>
    <s v="1,44 - 1,92 Ghz"/>
    <s v="Win 10"/>
    <x v="42"/>
    <s v="Pendrive"/>
    <s v="BE"/>
    <m/>
    <s v="Bios TM12-W, nie wgrywać od mediona"/>
  </r>
  <r>
    <x v="73"/>
    <x v="70"/>
    <n v="30020621"/>
    <n v="30024308"/>
    <s v="NB PEAQ S6619T PNB T2015-I5N1 MD99989 NL"/>
    <s v="Dotykowy"/>
    <s v="SSD 256 GB"/>
    <s v="8 GB"/>
    <s v="i5-6200U"/>
    <s v="2,5 - 3,1 Ghz"/>
    <s v="Win 10"/>
    <x v="43"/>
    <s v="Pendrive"/>
    <s v="NL"/>
    <m/>
    <s v="BIOS Jaguar 11WW"/>
  </r>
  <r>
    <x v="74"/>
    <x v="71"/>
    <n v="30021116"/>
    <n v="30024165"/>
    <s v="NB PEAQ S4219 PNB S1414- MD60163 BE"/>
    <s v="Matowy"/>
    <s v="32 GB eMMC"/>
    <s v="2 GB"/>
    <s v="Celeron N3160"/>
    <s v="1,6-2,24 Ghz"/>
    <s v="Win 10"/>
    <x v="44"/>
    <s v="Pendrive"/>
    <s v="BE"/>
    <m/>
    <s v="Bios N 1.55 EC 1.17.80 (S1414)"/>
  </r>
  <r>
    <x v="75"/>
    <x v="72"/>
    <n v="30020248"/>
    <n v="30024168"/>
    <s v="NB PEAQ PNB S1414 - I1B1 S MD99817 BE "/>
    <s v="Matowy"/>
    <s v="32 GB eMMC + 512 GB HDD"/>
    <s v="2 GB"/>
    <s v="Celeron N3150"/>
    <s v="1,6-2,08 Ghz"/>
    <s v="Win 10"/>
    <x v="34"/>
    <s v="Pendrive"/>
    <s v="BE"/>
    <m/>
    <s v="Bios N 1.55 EC 1.17.80 (S1414)"/>
  </r>
  <r>
    <x v="76"/>
    <x v="73"/>
    <n v="30021119"/>
    <n v="30024309"/>
    <s v="CNB PEAQ P1211T PMM C1010- MD60097 "/>
    <s v="Dotykowy"/>
    <s v="64 GB eMMc"/>
    <s v="2 GB"/>
    <s v="Atom Z3735F"/>
    <s v="1,33-1,83 Ghz"/>
    <s v="Win 10"/>
    <x v="45"/>
    <s v="Pendrive"/>
    <s v="BE"/>
    <m/>
    <s v="BIOS 1.03 EC 10301 - 1.04"/>
  </r>
  <r>
    <x v="71"/>
    <x v="68"/>
    <m/>
    <m/>
    <m/>
    <m/>
    <m/>
    <m/>
    <m/>
    <m/>
    <m/>
    <x v="41"/>
    <m/>
    <m/>
    <m/>
    <m/>
  </r>
  <r>
    <x v="77"/>
    <x v="74"/>
    <n v="30020665"/>
    <n v="30024272"/>
    <s v="NB PEAQ P6665 PNB G2015 I5N1 MD60023 NL"/>
    <s v="Matowy"/>
    <s v="SSD 256 GB;  HDD 1 TB"/>
    <s v="12 GB"/>
    <s v="i5-6200U"/>
    <s v="2,5 - 3,1 Ghz"/>
    <s v="Win 10"/>
    <x v="36"/>
    <s v="Pendrive"/>
    <s v="NL, śróbka pod żółtą naklejką"/>
    <m/>
    <s v="Bios 1.07 (G2015) w razie problemów z kb dograć EC"/>
  </r>
  <r>
    <x v="78"/>
    <x v="75"/>
    <n v="30020220"/>
    <n v="30024167"/>
    <s v="NB PEAQ S4219 PNB S1414-I1C1S MD99802 CH"/>
    <s v="Matowy"/>
    <s v="SSD 128 GB HDD 512 GB"/>
    <s v="4 GB"/>
    <s v="Celeron N3700"/>
    <s v="1,6-2,4 Ghz"/>
    <s v="Win 10"/>
    <x v="46"/>
    <s v="Pendrive"/>
    <s v="kb - CH"/>
    <m/>
    <s v="Bios 1.55 EC 1.17.80"/>
  </r>
  <r>
    <x v="79"/>
    <x v="76"/>
    <n v="30020226"/>
    <n v="30024166"/>
    <s v="NB PEAQ S6219 PNB S1415 -I1C1 MD99801 CH"/>
    <s v="Matowy 1080p"/>
    <s v="1 TB"/>
    <s v="4 GB"/>
    <s v="celeron N3050"/>
    <s v="1,6-2,16 Ghz"/>
    <s v="Win 10"/>
    <x v="46"/>
    <s v="Pendrive"/>
    <s v="kb - CH"/>
    <m/>
    <s v="Bios 1.55 EC 1.17.80"/>
  </r>
  <r>
    <x v="71"/>
    <x v="68"/>
    <m/>
    <m/>
    <m/>
    <m/>
    <m/>
    <m/>
    <m/>
    <m/>
    <m/>
    <x v="41"/>
    <m/>
    <m/>
    <m/>
    <m/>
  </r>
  <r>
    <x v="71"/>
    <x v="68"/>
    <m/>
    <m/>
    <m/>
    <m/>
    <m/>
    <m/>
    <m/>
    <m/>
    <m/>
    <x v="41"/>
    <m/>
    <m/>
    <m/>
    <m/>
  </r>
  <r>
    <x v="71"/>
    <x v="68"/>
    <m/>
    <m/>
    <m/>
    <m/>
    <m/>
    <m/>
    <m/>
    <m/>
    <m/>
    <x v="41"/>
    <m/>
    <m/>
    <m/>
    <m/>
  </r>
  <r>
    <x v="71"/>
    <x v="68"/>
    <m/>
    <m/>
    <m/>
    <m/>
    <m/>
    <m/>
    <m/>
    <m/>
    <m/>
    <x v="41"/>
    <m/>
    <m/>
    <m/>
    <m/>
  </r>
  <r>
    <x v="71"/>
    <x v="68"/>
    <m/>
    <m/>
    <m/>
    <m/>
    <m/>
    <m/>
    <m/>
    <m/>
    <m/>
    <x v="41"/>
    <m/>
    <m/>
    <m/>
    <m/>
  </r>
  <r>
    <x v="71"/>
    <x v="68"/>
    <m/>
    <m/>
    <m/>
    <m/>
    <m/>
    <m/>
    <m/>
    <m/>
    <m/>
    <x v="41"/>
    <m/>
    <m/>
    <m/>
    <m/>
  </r>
  <r>
    <x v="71"/>
    <x v="68"/>
    <m/>
    <m/>
    <m/>
    <m/>
    <m/>
    <m/>
    <m/>
    <m/>
    <m/>
    <x v="41"/>
    <m/>
    <m/>
    <m/>
    <m/>
  </r>
  <r>
    <x v="71"/>
    <x v="68"/>
    <m/>
    <m/>
    <m/>
    <m/>
    <m/>
    <m/>
    <m/>
    <m/>
    <m/>
    <x v="41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55">
  <r>
    <x v="0"/>
    <n v="30022222"/>
    <s v="-"/>
    <s v="-"/>
    <s v="Matowy"/>
    <s v="16 GB Flash"/>
    <s v="2 GB"/>
    <s v="Rockchip RK3288 Quad-Core Cortex-A17 "/>
    <s v="1,80 GHz"/>
    <s v="Google Chrome OS"/>
    <x v="0"/>
    <s v="Przywracamy oryginalny"/>
    <s v="Przywracamy oryginalny"/>
    <s v="S2015"/>
    <s v="HR-116E"/>
    <s v="Hai"/>
    <x v="0"/>
    <n v="60000"/>
    <s v="-"/>
    <n v="40056750"/>
    <s v="chromebook"/>
  </r>
  <r>
    <x v="1"/>
    <n v="30022008"/>
    <s v="-"/>
    <s v="-"/>
    <s v="Matowy"/>
    <s v="SSD 256 GB;HDD 1000 GB"/>
    <s v="16 GB"/>
    <s v="Intel CoreTM i7 - 6500U  "/>
    <s v="2,50 GHz"/>
    <s v="Windows 10 Home"/>
    <x v="1"/>
    <s v="Pendrive"/>
    <s v="Shipping mode"/>
    <s v="P7643"/>
    <s v="D17S"/>
    <s v="Pegatron"/>
    <x v="1"/>
    <n v="60007"/>
    <s v="-"/>
    <s v="-"/>
    <n v="3"/>
  </r>
  <r>
    <x v="2"/>
    <n v="30023094"/>
    <n v="30020624"/>
    <s v="-"/>
    <s v="Touch / NON GLARE"/>
    <s v=" 64 GB eMMC"/>
    <s v="2 GB"/>
    <s v="Intel Atom  Z3735F"/>
    <s v="1,33 GHz"/>
    <s v="Windows 10 Home"/>
    <x v="2"/>
    <s v="Pendrive"/>
    <s v="KB - BE /  zamiast recovery re"/>
    <s v="-"/>
    <s v="-"/>
    <s v="-"/>
    <x v="0"/>
    <s v="CNB PEAQ P1211T PMMC1010-I01B3 MD60011BE ref"/>
    <s v="BIOS 1.03 EC 10301"/>
    <s v="-"/>
    <s v="-"/>
  </r>
  <r>
    <x v="3"/>
    <n v="30024271"/>
    <s v="-"/>
    <s v="Grafitowy"/>
    <s v="Matowy"/>
    <s v="128 GB SSD; 1000 GBHDD"/>
    <s v="8 GB"/>
    <s v="i7-6500U"/>
    <s v="2,5-3,1 Ghz"/>
    <s v="Windows 10"/>
    <x v="3"/>
    <s v="Pendrive"/>
    <s v="-"/>
    <s v="P7641"/>
    <s v="D17S"/>
    <s v="Pegatron"/>
    <x v="1"/>
    <n v="60014"/>
    <s v="-"/>
    <n v="40057143"/>
    <n v="3"/>
  </r>
  <r>
    <x v="4"/>
    <n v="30023087"/>
    <n v="30020559"/>
    <s v="-"/>
    <s v="NON GLARE"/>
    <s v="64 GB eMMC;HDD 500 GB "/>
    <s v="4 GB"/>
    <s v="Intel Pentium  N3700"/>
    <s v="2,4 Ghz"/>
    <s v="Windows 10"/>
    <x v="4"/>
    <s v="Pendrive"/>
    <s v="KB - NL"/>
    <s v="-"/>
    <s v="-"/>
    <s v="-"/>
    <x v="0"/>
    <s v="NB PEAQ S6219 PNB S1415-I2N1S MD60017 NL REF"/>
    <s v="BIOS ver.: 1.54; EC ver.: 1.15.80"/>
    <s v="-"/>
    <s v="-"/>
  </r>
  <r>
    <x v="5"/>
    <n v="30023742"/>
    <n v="30020660"/>
    <s v="-"/>
    <s v="Matowy"/>
    <s v="128 GB SSD; 1500 GBHDD"/>
    <s v="6 GB"/>
    <s v="Pentium 4405U"/>
    <s v="2,1 Ghz"/>
    <s v="Windows 10"/>
    <x v="5"/>
    <s v="Pendrive"/>
    <s v="KB - NL"/>
    <s v="-"/>
    <s v="-"/>
    <s v="-"/>
    <x v="0"/>
    <s v="NB PEAQ E6425 PNB C2015-I2N1 MD60018 NL"/>
    <s v="Bios 1.07 (C2015) w razie problemów z kb dograć EC"/>
    <s v="-"/>
    <s v="-"/>
  </r>
  <r>
    <x v="6"/>
    <n v="30023088"/>
    <n v="30020661"/>
    <s v="-"/>
    <s v="NON GLARE"/>
    <s v="SSD 128 GB; HDD 1000 GB"/>
    <s v="6 GB"/>
    <s v="Intel Core i5-6200U "/>
    <s v="2,3 Ghz"/>
    <s v="Windows 10"/>
    <x v="6"/>
    <s v="Pendrive"/>
    <s v="wgrywać przez  2.0 - KB - NL "/>
    <s v="-"/>
    <s v="-"/>
    <s v="-"/>
    <x v="0"/>
    <s v="NB PEAQ E6425 PNB C2015-I5N1 MD60019 NL REF"/>
    <s v="Bios 1.07 (C2015) w razie problemów z kb dograć EC"/>
    <s v="-"/>
    <s v="-"/>
  </r>
  <r>
    <x v="7"/>
    <n v="30023089"/>
    <n v="30020662"/>
    <s v="-"/>
    <s v="NON GLARE"/>
    <s v="SSD 128 GB; HDD 1000 GB"/>
    <s v="12 GB"/>
    <s v="Intel Core i5-6200U "/>
    <s v="2,3 Ghz"/>
    <s v="Windows 10"/>
    <x v="7"/>
    <s v="Pendrive"/>
    <s v="KB - NL"/>
    <s v="-"/>
    <s v="-"/>
    <s v="-"/>
    <x v="0"/>
    <s v="NB PEAQ P6663 PNB P2015-I5N1 MD60021 NL REF"/>
    <s v="Bios 1.07 (C2015) w razie problemów z kb dograć EC"/>
    <s v="-"/>
    <s v="-"/>
  </r>
  <r>
    <x v="8"/>
    <n v="30023203"/>
    <n v="30020663"/>
    <s v="-"/>
    <s v="NON GLARE"/>
    <s v="SSD 256 GB; HDD 1500 GB"/>
    <s v="12 GB"/>
    <s v="Intel Core i7-6500U "/>
    <s v="2,5 Ghz"/>
    <s v="Windows 10"/>
    <x v="7"/>
    <s v="Pendrive"/>
    <s v="KB - NL"/>
    <s v="-"/>
    <s v="-"/>
    <s v="-"/>
    <x v="0"/>
    <s v="NB PEAQ P6663 PNB P2015-I7N1 MD60022 NL REF"/>
    <s v="Bios 1.07 (C2015) w razie problemów z kb dograć EC"/>
    <s v="-"/>
    <s v="-"/>
  </r>
  <r>
    <x v="9"/>
    <n v="30024272"/>
    <n v="30020665"/>
    <s v="-"/>
    <s v="Matowy"/>
    <s v="SSD 256 GB; HDD 1000 GB"/>
    <s v="12 GB"/>
    <s v="i5-6200U"/>
    <s v="2,5 - 3,1 Ghz"/>
    <s v="Windows 10"/>
    <x v="5"/>
    <s v="Pendrive"/>
    <s v="NL, śróbka pod żółtą naklejką"/>
    <s v="-"/>
    <s v="-"/>
    <s v="-"/>
    <x v="0"/>
    <s v="NB PEAQ P6665 PNB G2015 I5N1 MD60023 NL"/>
    <s v="Bios 1.07 (G2015) w razie problemów z kb dograć EC"/>
    <s v="-"/>
    <s v="-"/>
  </r>
  <r>
    <x v="10"/>
    <n v="30022962"/>
    <s v="-"/>
    <s v="-"/>
    <s v="Matowy"/>
    <s v="1000 GB"/>
    <s v="8 GB"/>
    <s v="Intel Pentium 4405U "/>
    <s v="2,10 GHz"/>
    <s v="Windows 10 Home"/>
    <x v="8"/>
    <s v="Pendrive"/>
    <s v="Shipping mode"/>
    <s v="E7419"/>
    <s v="D17S"/>
    <s v="Pegatron"/>
    <x v="1"/>
    <n v="60025"/>
    <s v="-"/>
    <s v="-"/>
    <n v="3"/>
  </r>
  <r>
    <x v="11"/>
    <n v="30023164"/>
    <s v="-"/>
    <s v="-"/>
    <s v="Matowy"/>
    <s v="500 GB"/>
    <s v="4 GB"/>
    <s v="Intel Pentium Mobile N3700"/>
    <s v="1,6 – 2,4 GHz"/>
    <s v="Windows 10 Home"/>
    <x v="9"/>
    <s v="Pendrive"/>
    <s v="Nowe MB magą się nie włączać dopóki nie poklika się kila razy we włącznik."/>
    <s v="S6219"/>
    <s v="NSBW1402"/>
    <s v="Tongfang"/>
    <x v="0"/>
    <n v="60027"/>
    <s v="-"/>
    <s v="-"/>
    <n v="4"/>
  </r>
  <r>
    <x v="12"/>
    <n v="30022773"/>
    <s v="-"/>
    <s v="-"/>
    <s v="Matowy"/>
    <s v="500 GB"/>
    <s v="2 GB"/>
    <s v="Intel Pentium  N3700"/>
    <s v="2,4 Ghz"/>
    <s v="Windows 10 Home"/>
    <x v="10"/>
    <s v="Pendrive"/>
    <s v="Nowe MB magą się nie włączać dopóki nie poklika się kila razy we włącznik."/>
    <s v="S4220"/>
    <s v="NSWBT1402"/>
    <s v="Tongfang"/>
    <x v="0"/>
    <n v="60028"/>
    <s v="-"/>
    <s v="-"/>
    <n v="4"/>
  </r>
  <r>
    <x v="13"/>
    <n v="30022774"/>
    <s v="-"/>
    <s v="-"/>
    <s v="Touch / NON GLARE"/>
    <s v="64 GB"/>
    <s v="2 GB"/>
    <s v="Intel Atom  X5-Z8350"/>
    <s v="1,44 GHz"/>
    <s v="Windows 10 Home"/>
    <x v="11"/>
    <s v="Pendrive"/>
    <s v="Zamiast Recovery robimy RE-!!!"/>
    <s v="E1239T"/>
    <s v="3165 3ND "/>
    <s v="Wingman"/>
    <x v="0"/>
    <n v="60075"/>
    <s v="-"/>
    <n v="40058940"/>
    <n v="2"/>
  </r>
  <r>
    <x v="14"/>
    <n v="30022221"/>
    <s v="-"/>
    <s v="-"/>
    <s v="Matowy"/>
    <s v="16 GB Flash"/>
    <s v="2 GB"/>
    <s v="Rockchip RK3288 Quad-Core Cortex-A17 "/>
    <s v="1,80 GHz"/>
    <s v="Google Chrome OS"/>
    <x v="0"/>
    <s v="Przywracamy oryginalny"/>
    <s v="Przywracamy oryginalny"/>
    <s v="S2013 "/>
    <s v="HR-116R"/>
    <s v="Hai"/>
    <x v="0"/>
    <n v="60077"/>
    <s v="-"/>
    <s v="-"/>
    <s v="chromebook"/>
  </r>
  <r>
    <x v="15"/>
    <n v="30022649"/>
    <s v="-"/>
    <s v="-"/>
    <s v="Matowy"/>
    <s v="32 GB Flash"/>
    <s v="2 GB"/>
    <s v="Celeron 3160 "/>
    <s v="1,60 GHz"/>
    <s v="Windows 10 Home"/>
    <x v="12"/>
    <s v="Pendrive"/>
    <s v="Zamiast Recovery robimy RE-!!! Nowe MB magą się nie włączać dopóki nie poklika się kila razy we włącznik."/>
    <s v="S4219"/>
    <s v=" NSBW1402"/>
    <s v="Tongfang"/>
    <x v="0"/>
    <n v="60078"/>
    <s v="-"/>
    <s v="-"/>
    <n v="4"/>
  </r>
  <r>
    <x v="16"/>
    <n v="30024164"/>
    <n v="30021152"/>
    <s v="-"/>
    <s v="Touch"/>
    <s v="eMMC 64GB"/>
    <s v="2 GB"/>
    <s v="Atom x5 -Z8350"/>
    <s v="1,44 - 1,92 Ghz"/>
    <s v="Windows 10"/>
    <x v="13"/>
    <s v="Pendrive"/>
    <s v="BE"/>
    <s v="-"/>
    <s v="-"/>
    <s v="-"/>
    <x v="0"/>
    <s v="CNB PEAQ E1239T C2010-I02B1 MD60085 BE"/>
    <s v="Bios TM12-W, nie wgrywać od mediona"/>
    <s v="-"/>
    <s v="-"/>
  </r>
  <r>
    <x v="17"/>
    <n v="30022406"/>
    <s v="-"/>
    <s v="-"/>
    <s v="Matowy"/>
    <s v="SSD 256 GB"/>
    <s v="8 GB"/>
    <s v="Intel CoreTM i5 - 6200U  "/>
    <s v="2,30 GHz"/>
    <s v="Windows 10 Home"/>
    <x v="14"/>
    <s v="Pendrive"/>
    <s v="Shipping mode"/>
    <s v="P7641"/>
    <s v="D17S"/>
    <s v="Pegatron"/>
    <x v="1"/>
    <n v="60091"/>
    <s v="-"/>
    <s v="-"/>
    <n v="3"/>
  </r>
  <r>
    <x v="18"/>
    <n v="30022898"/>
    <s v="-"/>
    <s v="-"/>
    <s v="Matowy"/>
    <s v="SSD 128 GB;HDD 1000 GB"/>
    <s v="6 GB"/>
    <s v="Intel CoreTM i5 - 6267U  "/>
    <s v="2,90 GHz"/>
    <s v="Windows 10 Home"/>
    <x v="8"/>
    <s v="Pendrive"/>
    <s v="Shipping mode"/>
    <s v="E7421"/>
    <s v="D17S"/>
    <s v="Pegatron"/>
    <x v="1"/>
    <n v="60092"/>
    <s v="-"/>
    <s v="-"/>
    <n v="3"/>
  </r>
  <r>
    <x v="19"/>
    <n v="30023316"/>
    <s v="-"/>
    <s v="-"/>
    <s v="Matowy"/>
    <s v="SSD M2 128;HDD 1500 GB"/>
    <s v="6 GB"/>
    <s v="IntelCore i5-6200U "/>
    <s v="2,3-2,8 GHz"/>
    <s v="Windows 10 Home"/>
    <x v="14"/>
    <s v="Pendrive"/>
    <s v="Shipping mode"/>
    <s v="P7641"/>
    <s v="D17S"/>
    <s v="Pegatron"/>
    <x v="1"/>
    <n v="60093"/>
    <s v="-"/>
    <s v="-"/>
    <n v="3"/>
  </r>
  <r>
    <x v="20"/>
    <n v="30022961"/>
    <s v="-"/>
    <s v="-"/>
    <s v="Matowy"/>
    <s v="SSD 128 GB;HDD 1500 GB"/>
    <s v="8 GB"/>
    <s v="Intel CoreTM i7 - 6500U  "/>
    <s v="2,50 GHz"/>
    <s v="Windows 10 Home"/>
    <x v="14"/>
    <s v="Pendrive"/>
    <s v="Shipping mode"/>
    <s v="P7641"/>
    <s v="D17S"/>
    <s v="Pegatron"/>
    <x v="1"/>
    <n v="60094"/>
    <s v="-"/>
    <s v="-"/>
    <n v="3"/>
  </r>
  <r>
    <x v="21"/>
    <n v="30023901"/>
    <s v="-"/>
    <s v="Srebrny"/>
    <s v="Matowy"/>
    <s v="32 GB eMMC"/>
    <s v="2 GB"/>
    <s v="Atom Z3735F"/>
    <s v="1,33 GHz"/>
    <s v="Windows 10 Home"/>
    <x v="15"/>
    <s v="Pendrive"/>
    <s v="Re"/>
    <s v="S2217"/>
    <s v="EF20"/>
    <s v="ECS"/>
    <x v="0"/>
    <n v="60095"/>
    <s v="-"/>
    <s v="-"/>
    <s v="bez"/>
  </r>
  <r>
    <x v="22"/>
    <n v="30024309"/>
    <n v="30021119"/>
    <s v="-"/>
    <s v="Touch"/>
    <s v="64 GB eMMC"/>
    <s v="2 GB"/>
    <s v="Atom Z3735F"/>
    <s v="1,33-1,83 Ghz"/>
    <s v="Windows 10"/>
    <x v="16"/>
    <s v="Pendrive"/>
    <s v="BE"/>
    <s v="-"/>
    <s v="-"/>
    <s v="-"/>
    <x v="0"/>
    <s v="CNB PEAQ P1211T PMM C1010- MD60097 "/>
    <s v="BIOS 1.03 EC 10301 - 1.04"/>
    <s v="-"/>
    <s v="-"/>
  </r>
  <r>
    <x v="23"/>
    <n v="30023092"/>
    <s v="-"/>
    <s v="-"/>
    <s v="Touch / NON GLARE"/>
    <s v="64 GB"/>
    <s v="2 GB"/>
    <s v="Intel Atom  X5-Z8350"/>
    <s v="1,44 GHz"/>
    <s v="Windows 10 Home"/>
    <x v="17"/>
    <s v="Pendrive"/>
    <s v="Zamiast Recovery robimy RE-!!!"/>
    <s v=" E1240T"/>
    <s v="3165 3ND "/>
    <s v="Wingman"/>
    <x v="0"/>
    <n v="60100"/>
    <s v="-"/>
    <s v="-"/>
    <n v="2"/>
  </r>
  <r>
    <x v="24"/>
    <n v="30022262"/>
    <s v="-"/>
    <s v="-"/>
    <s v="Matowy"/>
    <s v="500 GB"/>
    <s v="2 GB"/>
    <s v="Intel Mobile Celeron N3060"/>
    <s v="1,60 GHz"/>
    <s v="Windows 10 Home"/>
    <x v="9"/>
    <s v="Pendrive"/>
    <s v="Obowiązkowa instrukcja ME.QA.02.528 /Nowe MB magą się nie włączać dopóki nie poklika się kila razy we włącznik. EC"/>
    <s v="S6219"/>
    <s v="NSBW1502"/>
    <s v="Tongfang"/>
    <x v="0"/>
    <n v="60101"/>
    <s v="-"/>
    <s v="-"/>
    <n v="4"/>
  </r>
  <r>
    <x v="25"/>
    <n v="30022552"/>
    <s v="-"/>
    <s v="-"/>
    <s v="Matowy"/>
    <s v="500 GB"/>
    <s v="4 GB"/>
    <s v="Intel Mobile Celeron N3060"/>
    <s v="1,60 GHz"/>
    <s v="Windows 10 Home"/>
    <x v="9"/>
    <s v="Pendrive"/>
    <s v="Obowiązkowa instrukcja ME.QA.02.528 /Nowe MB magą się nie włączać dopóki nie poklika się kila razy we włącznik. EC"/>
    <s v="S6219"/>
    <s v="NSBW1502"/>
    <s v="Tongfang"/>
    <x v="0"/>
    <n v="60103"/>
    <s v="-"/>
    <s v="-"/>
    <n v="4"/>
  </r>
  <r>
    <x v="26"/>
    <n v="30024273"/>
    <s v="-"/>
    <s v="Srebrny"/>
    <s v="Matowy"/>
    <s v="256 GB SSD"/>
    <s v="8 GB"/>
    <s v="i5-6200U"/>
    <s v="2,3-2,8"/>
    <s v="Windows 10"/>
    <x v="18"/>
    <s v="Pendrive"/>
    <s v="-"/>
    <s v="E6429"/>
    <s v="E15S"/>
    <s v="Pegatron"/>
    <x v="0"/>
    <n v="60106"/>
    <s v="-"/>
    <s v="-"/>
    <n v="3"/>
  </r>
  <r>
    <x v="27"/>
    <n v="30024433"/>
    <s v="-"/>
    <s v="Srebrny"/>
    <s v="Matowy 720p"/>
    <s v="128 GB SSD; 1000 GBHDD"/>
    <s v="8 GB"/>
    <s v="i5-6200U"/>
    <s v="2,3-2,8 GHz"/>
    <s v="Windows 10"/>
    <x v="18"/>
    <s v="Pendrive"/>
    <s v="-"/>
    <s v="E6429"/>
    <s v="E15S"/>
    <s v="Pegatron"/>
    <x v="0"/>
    <n v="60107"/>
    <s v="-"/>
    <s v="-"/>
    <n v="3"/>
  </r>
  <r>
    <x v="28"/>
    <n v="30024274"/>
    <s v="-"/>
    <s v="Grafitowy"/>
    <s v="Matowy"/>
    <s v="1000 GB"/>
    <s v="8 GB"/>
    <s v="i5-6200U"/>
    <s v="2,3-2,8"/>
    <s v="Windows 10"/>
    <x v="19"/>
    <s v="Pendrive"/>
    <s v="-"/>
    <s v="P6669"/>
    <s v="E15S"/>
    <s v="Pegatron"/>
    <x v="0"/>
    <n v="60108"/>
    <s v="-"/>
    <n v="40056401"/>
    <n v="3"/>
  </r>
  <r>
    <x v="29"/>
    <n v="30024094"/>
    <s v="-"/>
    <s v="Srebrny"/>
    <s v="Matowy"/>
    <s v="128 GB SSD; 1500 GBHDD"/>
    <s v="6 GB"/>
    <s v="i5-6267U"/>
    <s v="2,9 Ghz"/>
    <s v="Windows 10"/>
    <x v="18"/>
    <s v="Pendrive"/>
    <s v="odczepiona taśma od IO board"/>
    <s v="E6431"/>
    <s v="E15S"/>
    <s v="Pegatron"/>
    <x v="0"/>
    <n v="60109"/>
    <s v="-"/>
    <n v="40056401"/>
    <n v="3"/>
  </r>
  <r>
    <x v="30"/>
    <n v="30024095"/>
    <s v="-"/>
    <s v="Grafitowy"/>
    <s v="Matowy"/>
    <s v="128 GB SSD; 1000 GBHDD"/>
    <s v="8 GB"/>
    <s v="i7-6500U"/>
    <s v="2,5 Ghz"/>
    <s v="Windows 10"/>
    <x v="19"/>
    <s v="Pendrive"/>
    <s v="-"/>
    <s v="E6669"/>
    <s v="E15S"/>
    <s v="Pegatron"/>
    <x v="0"/>
    <n v="60111"/>
    <s v="-"/>
    <n v="40056401"/>
    <n v="3"/>
  </r>
  <r>
    <x v="31"/>
    <n v="30024096"/>
    <s v="-"/>
    <s v="Srebrny"/>
    <s v="Matowy"/>
    <s v="128 GB SSD; 1500 GBHDD"/>
    <s v="8 GB"/>
    <s v="i7-6567U"/>
    <s v="3,3 Ghz"/>
    <s v="Windows 10"/>
    <x v="18"/>
    <s v="Pendrive"/>
    <s v="-"/>
    <s v="E6431"/>
    <s v="E15S"/>
    <s v="Pegatron"/>
    <x v="0"/>
    <n v="60112"/>
    <s v="-"/>
    <n v="40056401"/>
    <n v="3"/>
  </r>
  <r>
    <x v="32"/>
    <n v="30022611"/>
    <s v="-"/>
    <s v="Czarny, gumowany"/>
    <s v="Matowy"/>
    <s v="1000 GB"/>
    <s v="8 GB"/>
    <s v="i5-6200U"/>
    <s v="2,3-2,8"/>
    <s v="Windows 10"/>
    <x v="20"/>
    <s v="Pendrive"/>
    <s v="sponge/ poron"/>
    <s v="P6661"/>
    <s v="D15S"/>
    <s v="Pegatron"/>
    <x v="1"/>
    <n v="60117"/>
    <s v="-"/>
    <n v="40057143"/>
    <n v="3"/>
  </r>
  <r>
    <x v="33"/>
    <n v="30024097"/>
    <s v="-"/>
    <s v="Grafitowy"/>
    <s v="Błyszczący"/>
    <s v="1000 GB"/>
    <s v="8 GB"/>
    <s v="i5-6200U"/>
    <s v="2,3-2,8 GHz"/>
    <s v="Windows 10"/>
    <x v="21"/>
    <s v="Pendrive"/>
    <s v="sponge/ poron"/>
    <s v="P6667"/>
    <s v="D15S"/>
    <s v="Pegatron"/>
    <x v="1"/>
    <n v="60120"/>
    <s v="-"/>
    <n v="40057149"/>
    <n v="3"/>
  </r>
  <r>
    <x v="34"/>
    <n v="30024341"/>
    <s v="-"/>
    <s v="Srebrny"/>
    <s v="Matowy"/>
    <s v="128 GB SSD; 1000 GBHDD"/>
    <s v="8 GB"/>
    <s v="Pentium 4405U"/>
    <s v="2,1 Ghz"/>
    <s v="Windows 10"/>
    <x v="8"/>
    <s v="Pendrive"/>
    <s v="sponge/ poron"/>
    <s v="E6421"/>
    <s v="D15S"/>
    <s v="Pegatron"/>
    <x v="1"/>
    <n v="60126"/>
    <s v="-"/>
    <s v="-"/>
    <n v="3"/>
  </r>
  <r>
    <x v="35"/>
    <n v="30023902"/>
    <s v="-"/>
    <s v="Grafitowy"/>
    <s v="Matowy"/>
    <s v="128 GB SSD; 1500 GBHDD"/>
    <s v="8 GB"/>
    <s v="i5-6200U"/>
    <s v="2,3 Ghz"/>
    <s v="-"/>
    <x v="22"/>
    <s v="LIVE Pendrive"/>
    <s v="-"/>
    <s v="P6669"/>
    <s v="E15S"/>
    <s v="Pegatron"/>
    <x v="0"/>
    <n v="60128"/>
    <s v="-"/>
    <s v="-"/>
    <n v="3"/>
  </r>
  <r>
    <x v="36"/>
    <n v="30024098"/>
    <s v="-"/>
    <s v="Grafitowy"/>
    <s v="Błyszczący"/>
    <s v="128 GB SSD; 1000 GBHDD"/>
    <s v="6 GB"/>
    <s v="i5-6200U"/>
    <s v="2,3-2,8 GHz"/>
    <s v="Windows 10"/>
    <x v="21"/>
    <s v="Pendrive"/>
    <s v="sponge/ poron"/>
    <s v="P6667"/>
    <s v="D15S"/>
    <s v="Pegatron"/>
    <x v="1"/>
    <n v="60138"/>
    <s v="-"/>
    <n v="40057149"/>
    <n v="3"/>
  </r>
  <r>
    <x v="37"/>
    <n v="30024099"/>
    <s v="-"/>
    <s v="Srebrny"/>
    <s v="Matowy 1080p"/>
    <s v="128 GB eMMC; 512 GBHDD"/>
    <s v="4 GB"/>
    <s v="Celeron N3060"/>
    <s v="2,48 Ghz"/>
    <s v="Windows 10"/>
    <x v="23"/>
    <s v="Pendrive"/>
    <s v="Obowiązkowa instrukcja ME.QA.02.528 / EC"/>
    <s v="S6219"/>
    <s v="NSBW1502"/>
    <s v="Tongfang"/>
    <x v="0"/>
    <n v="60142"/>
    <s v="-"/>
    <s v="-"/>
    <n v="4"/>
  </r>
  <r>
    <x v="38"/>
    <n v="30023903"/>
    <n v="30021129"/>
    <s v="-"/>
    <s v="Matowy"/>
    <s v="64 GB eMMC"/>
    <s v="2 GB"/>
    <s v="Atom Z3735F"/>
    <s v="1,33-1,83 Ghz"/>
    <s v="Windows 10"/>
    <x v="24"/>
    <s v="Pendrive"/>
    <s v="KB - BE"/>
    <s v="-"/>
    <s v="-"/>
    <s v="-"/>
    <x v="0"/>
    <s v="NB PEAQ S2217 PNB C1011- MD60149 BE"/>
    <s v="BIOS 1.00.12 (c1011)"/>
    <s v="-"/>
    <s v="-"/>
  </r>
  <r>
    <x v="38"/>
    <n v="30023903"/>
    <n v="30021129"/>
    <s v="-"/>
    <s v="Matowy"/>
    <s v="64 GB eMMC"/>
    <s v="2 GB"/>
    <s v="Atom Z3735F"/>
    <s v="1,33-1,83 Ghz"/>
    <s v="Windows 10"/>
    <x v="24"/>
    <s v="Pendrive"/>
    <s v="KB - BE"/>
    <s v="-"/>
    <s v="-"/>
    <s v="-"/>
    <x v="0"/>
    <s v="NB PEAQ S2217 PNB C1011- MD60149 BE"/>
    <s v="BIOS 1.00.12 (c1011)"/>
    <s v="-"/>
    <s v="-"/>
  </r>
  <r>
    <x v="39"/>
    <n v="30023093"/>
    <s v="-"/>
    <s v="-"/>
    <s v="Matowy"/>
    <s v="HDD 1000 GB; eMMC 128 GB"/>
    <s v="4 GB"/>
    <s v="IntelCore i3-7100U "/>
    <s v="2,4 Ghz"/>
    <s v="Windows 10 Home"/>
    <x v="25"/>
    <s v="Pendrive"/>
    <s v="Shipping mode,  Touchpad firmaware, Substytut SSD 256 GB"/>
    <s v="E7424"/>
    <s v="D17K"/>
    <s v="Pegatron"/>
    <x v="1"/>
    <n v="60150"/>
    <s v="-"/>
    <s v="-"/>
    <n v="3"/>
  </r>
  <r>
    <x v="40"/>
    <n v="30023743"/>
    <n v="30021144"/>
    <s v="-"/>
    <s v="Matowy"/>
    <s v="128 GB SSD; 1500 GBHDD"/>
    <s v="6 GB"/>
    <s v="i3-5005U"/>
    <s v="2 Ghz"/>
    <s v="Windows 10"/>
    <x v="26"/>
    <s v="Pendrive"/>
    <s v="KB - BE, Sponge/Poron, Shipping Mode"/>
    <s v="-"/>
    <s v="-"/>
    <s v="-"/>
    <x v="1"/>
    <s v="NB PEAQ E6415 PNB C2115-I3B1 MD60152 BE"/>
    <s v="Bios 703 (D15D)"/>
    <s v="-"/>
    <s v="-"/>
  </r>
  <r>
    <x v="41"/>
    <n v="30023924"/>
    <n v="30021111"/>
    <s v="-"/>
    <s v="Matowy"/>
    <s v="128 GB SSD; 1500 GBHDD"/>
    <s v="16 GB"/>
    <s v="i7-6500U"/>
    <s v="2,5 - 3,1 Ghz"/>
    <s v="Windows 10"/>
    <x v="7"/>
    <s v="Pendrive"/>
    <s v="KB - BE"/>
    <s v="-"/>
    <s v="-"/>
    <s v="-"/>
    <x v="0"/>
    <s v="NB PEAQ P6663 PNB P2015-I7B1 MD60154 BE"/>
    <s v="Bios  1.07 (P2015) w razie problemów z kb dograć EC"/>
    <s v="-"/>
    <s v="-"/>
  </r>
  <r>
    <x v="42"/>
    <n v="30024165"/>
    <n v="30021116"/>
    <s v="-"/>
    <s v="Matowy"/>
    <s v="32 GB eMMC"/>
    <s v="2 GB"/>
    <s v="Celeron N3160"/>
    <s v="1,6-2,24 Ghz"/>
    <s v="Windows 10"/>
    <x v="27"/>
    <s v="Pendrive"/>
    <s v="BE"/>
    <s v="-"/>
    <s v="-"/>
    <s v="-"/>
    <x v="0"/>
    <s v="NB PEAQ S4219 PNB S1414- MD60163 BE"/>
    <s v="Bios N 1.55 EC 1.17.80 (S1414)"/>
    <s v="-"/>
    <s v="-"/>
  </r>
  <r>
    <x v="43"/>
    <n v="30024110"/>
    <s v="-"/>
    <s v="Srebrny"/>
    <s v="Matowy"/>
    <s v="1000 GB"/>
    <s v="4 GB"/>
    <s v="Pentium 3825U"/>
    <s v="1,9 Ghz"/>
    <s v="Windows 10"/>
    <x v="28"/>
    <s v="Pendrive"/>
    <s v="sponge/ poron"/>
    <s v="E6416"/>
    <s v="D15D"/>
    <s v="Pegatron"/>
    <x v="1"/>
    <n v="60167"/>
    <s v="-"/>
    <s v="-"/>
    <n v="3"/>
  </r>
  <r>
    <x v="44"/>
    <n v="30022188"/>
    <s v="-"/>
    <s v="-"/>
    <s v="Matowy"/>
    <s v="128 GB  SSD"/>
    <s v="4 GB"/>
    <s v="Intel Pentium 4405U"/>
    <s v="2,10 GHz"/>
    <s v="Windows 10 Home"/>
    <x v="29"/>
    <s v="Pendrive"/>
    <s v="sponge/ poron"/>
    <s v="E6421"/>
    <s v="D15S"/>
    <s v="Pegatron"/>
    <x v="1"/>
    <n v="60172"/>
    <s v="-"/>
    <s v="-"/>
    <n v="3"/>
  </r>
  <r>
    <x v="45"/>
    <n v="30022775"/>
    <s v="-"/>
    <s v="-"/>
    <s v="Matowy"/>
    <s v="1000 GB"/>
    <s v="8 GB"/>
    <s v="i3 - 5005U"/>
    <s v="2,0 GHz"/>
    <s v="Windows 10 Home"/>
    <x v="30"/>
    <s v="Pendrive"/>
    <s v="sponge/ poron"/>
    <s v="E6415"/>
    <s v="D15D"/>
    <s v="Pegatron"/>
    <x v="1"/>
    <n v="60178"/>
    <s v="-"/>
    <s v="-"/>
    <n v="3"/>
  </r>
  <r>
    <x v="46"/>
    <n v="30024111"/>
    <s v="-"/>
    <s v="Brązowy"/>
    <s v="Matowy"/>
    <s v="500 GB"/>
    <s v="4 GB"/>
    <s v="i3-5005U"/>
    <s v="2 Ghz"/>
    <s v="Windows 10"/>
    <x v="31"/>
    <s v="Pendrive"/>
    <s v="-"/>
    <s v="E7415"/>
    <s v="D17D"/>
    <s v="Pegatron"/>
    <x v="1"/>
    <n v="60179"/>
    <s v="-"/>
    <n v="40056401"/>
    <n v="3"/>
  </r>
  <r>
    <x v="47"/>
    <n v="30024112"/>
    <s v="-"/>
    <s v="Biały"/>
    <s v="Touch 720p"/>
    <s v="32 GB"/>
    <s v="2 GB"/>
    <s v="Atom x5-z8350"/>
    <s v="1,44-1,92 Ghz"/>
    <s v="Windows 10"/>
    <x v="32"/>
    <s v="Pendrive"/>
    <s v="Update biosu, do najwyższego Build DATA."/>
    <s v="E2215T"/>
    <s v="NT16H"/>
    <s v="Emdoor"/>
    <x v="0"/>
    <n v="60186"/>
    <s v="-"/>
    <s v="-"/>
    <n v="2"/>
  </r>
  <r>
    <x v="48"/>
    <n v="30024113"/>
    <s v="-"/>
    <s v="Czarny"/>
    <s v="Touch 720p"/>
    <s v="32 GB"/>
    <s v="2 GB"/>
    <s v="Atom x5-z8350"/>
    <s v="1,44-1,92 Ghz"/>
    <s v="Windows 10"/>
    <x v="32"/>
    <s v="Pendrive"/>
    <s v="Update biosu, do najwyższego Build DATA."/>
    <s v="E2215T"/>
    <s v="NT16H"/>
    <s v="Emdoor"/>
    <x v="0"/>
    <n v="60187"/>
    <s v="-"/>
    <s v="-"/>
    <n v="2"/>
  </r>
  <r>
    <x v="49"/>
    <n v="30024114"/>
    <s v="-"/>
    <s v="Czarny"/>
    <s v="Matowy"/>
    <s v="32 GB eMMC"/>
    <s v="2 GB"/>
    <s v="Celeron N3160"/>
    <s v="1,6 Ghz"/>
    <s v="Windows 10"/>
    <x v="33"/>
    <s v="Pendrive"/>
    <s v="-"/>
    <s v="E2213"/>
    <s v="SF20"/>
    <s v="ECS"/>
    <x v="0"/>
    <n v="60193"/>
    <s v="-"/>
    <n v="40057296"/>
    <n v="4"/>
  </r>
  <r>
    <x v="50"/>
    <n v="30022660"/>
    <s v="-"/>
    <s v="-"/>
    <s v="Touch / NON GLARE"/>
    <s v="64 GB"/>
    <s v="2 GB"/>
    <s v="Intel Atom  X5-Z8350"/>
    <s v="1,44 GHz"/>
    <s v="Windows 10 Home"/>
    <x v="17"/>
    <s v="Pendrive"/>
    <s v="Zamiast Recovery robimy RE-!!!"/>
    <s v="E1239T"/>
    <s v="3165 3ND "/>
    <s v="Wingman"/>
    <x v="0"/>
    <n v="60194"/>
    <s v="-"/>
    <s v="-"/>
    <n v="2"/>
  </r>
  <r>
    <x v="51"/>
    <n v="30022776"/>
    <s v="-"/>
    <s v="-"/>
    <s v="Touch / NON GLARE"/>
    <s v="128 GB"/>
    <s v="2 GB"/>
    <s v="Intel Atom  X5-Z8350"/>
    <s v="1,44 GHz"/>
    <s v="Windows 10 Home"/>
    <x v="11"/>
    <s v="Pendrive"/>
    <s v="Zamiast Recovery robimy RE-!!!"/>
    <s v=" E1239T"/>
    <s v="3165 3ND "/>
    <s v="Wingman"/>
    <x v="0"/>
    <n v="60195"/>
    <s v="-"/>
    <s v="-"/>
    <n v="2"/>
  </r>
  <r>
    <x v="52"/>
    <n v="30022666"/>
    <s v="-"/>
    <s v="-"/>
    <s v="Matowy"/>
    <s v="128 GB SSD"/>
    <s v="8 GB"/>
    <s v="Intel CoreTM i5 - 6200U "/>
    <s v="2,30 GHz"/>
    <s v="Windows 10 Home"/>
    <x v="20"/>
    <s v="Pendrive"/>
    <s v="sponge/ poron"/>
    <s v="P6661"/>
    <s v="D15S"/>
    <s v="Pegatron"/>
    <x v="1"/>
    <n v="60196"/>
    <s v="-"/>
    <s v="-"/>
    <n v="3"/>
  </r>
  <r>
    <x v="53"/>
    <s v="30022665, 30024591 (NL)"/>
    <s v="-"/>
    <s v="-"/>
    <s v="Touch / NON GLARE"/>
    <s v="32 GB Flash"/>
    <s v="2 GB"/>
    <s v="Intel Atom  X5-Z8350"/>
    <s v="1,44 GHz"/>
    <s v="Windows 10 Home"/>
    <x v="32"/>
    <s v="Pendrive"/>
    <s v="Update biosu, do najwyższego Build DATA."/>
    <s v="E2215T"/>
    <s v="NT16H"/>
    <s v="Emdoor"/>
    <x v="0"/>
    <n v="60198"/>
    <s v="-"/>
    <s v="-"/>
    <n v="2"/>
  </r>
  <r>
    <x v="54"/>
    <s v="30023149, 30023576, 30023575, 30024588 (BE)"/>
    <s v="-"/>
    <s v="Złoty, Biały, Czarny"/>
    <s v="Touch"/>
    <s v="64 GB eMMC"/>
    <s v="4 GB"/>
    <s v="Intel Atom  x5-Z8300"/>
    <s v="1,44 GHz"/>
    <s v="Windows 10 Home"/>
    <x v="34"/>
    <s v="Pendrive"/>
    <s v="Update biosu, do najwyższego Build DATA."/>
    <s v="E2218T"/>
    <s v="NT16H"/>
    <s v="Emdoor"/>
    <x v="0"/>
    <n v="60200"/>
    <s v="-"/>
    <s v="-"/>
    <n v="2"/>
  </r>
  <r>
    <x v="55"/>
    <s v="30023315, 30024576 (ES)"/>
    <s v="-"/>
    <s v="Biały"/>
    <s v="Touch"/>
    <s v="32 GB"/>
    <s v="2 GB"/>
    <s v="Intel Atom  X5-Z8350"/>
    <s v="1,44 GHz"/>
    <s v="Windows 10 Home"/>
    <x v="32"/>
    <s v="Pendrive"/>
    <s v="Update biosu, do najwyższego Build DATA."/>
    <s v="E2215T"/>
    <s v="NT16H"/>
    <s v="Emdoor"/>
    <x v="0"/>
    <n v="60213"/>
    <s v="-"/>
    <s v="-"/>
    <n v="2"/>
  </r>
  <r>
    <x v="56"/>
    <s v="30023577, 30024589 (ES)"/>
    <s v="-"/>
    <s v="Czarny"/>
    <s v="Touch"/>
    <s v="32 GB"/>
    <s v="2 GB"/>
    <s v="Intel Atom  X5-Z8350"/>
    <s v="1,44 GHz"/>
    <s v="Windows 10 Home"/>
    <x v="32"/>
    <s v="Pendrive"/>
    <s v="Update biosu, do najwyższego Build DATA."/>
    <s v="E2215T"/>
    <s v="NT16H"/>
    <s v="Emdoor"/>
    <x v="0"/>
    <n v="60214"/>
    <s v="-"/>
    <s v="-"/>
    <n v="2"/>
  </r>
  <r>
    <x v="57"/>
    <n v="30024042"/>
    <s v="-"/>
    <s v="Srebrny"/>
    <s v="Matowy"/>
    <s v="128 GB SSD"/>
    <s v="4 GB"/>
    <s v="Pentium N3700"/>
    <s v="2,4 Ghz"/>
    <s v="Windows 10"/>
    <x v="23"/>
    <s v="Pendrive"/>
    <s v="Obowiązkowa instrukcja ME.QA.02.528 / EC"/>
    <s v="S6219"/>
    <s v="NSBW1502"/>
    <s v="Tongfang"/>
    <x v="0"/>
    <n v="60218"/>
    <s v="-"/>
    <s v="-"/>
    <n v="4"/>
  </r>
  <r>
    <x v="58"/>
    <n v="30023555"/>
    <s v="-"/>
    <s v="-"/>
    <s v="Matowy"/>
    <s v="256 GB SSD"/>
    <s v="8 GB"/>
    <s v="Intel Core™ i5-7200U"/>
    <s v="2,5 Ghz"/>
    <s v="Windows 10 Home"/>
    <x v="35"/>
    <s v="Pendrive64 GB"/>
    <s v="(Shipping mode)"/>
    <s v="S3409"/>
    <s v="F13K"/>
    <s v="Pegatron"/>
    <x v="1"/>
    <n v="60219"/>
    <s v="-"/>
    <s v="-"/>
    <n v="3"/>
  </r>
  <r>
    <x v="59"/>
    <n v="30023202"/>
    <n v="30021325"/>
    <s v="-"/>
    <s v="Touch /GLARE"/>
    <s v="64 GB eMMC"/>
    <s v="2 GB"/>
    <s v="Intel Atom  x5 -Z8350"/>
    <s v="1,44 - 1,92 Ghz"/>
    <s v="Windows 10"/>
    <x v="36"/>
    <s v="Pendrive"/>
    <s v="KB - NL /  zamiast recovery re"/>
    <s v="-"/>
    <s v="-"/>
    <s v="-"/>
    <x v="0"/>
    <s v="CNB PEAQ E2215T PNB T2011 MD60223 NL REF"/>
    <s v="Bios V.5.0.11"/>
    <s v="-"/>
    <s v="-"/>
  </r>
  <r>
    <x v="60"/>
    <n v="30024342"/>
    <s v="-"/>
    <s v="Czarny"/>
    <s v="Touch 720p"/>
    <s v="32 GB"/>
    <s v="2 GB"/>
    <s v="Atom x5-z8350"/>
    <s v="1,44-1,92 Ghz"/>
    <s v="Windows 10"/>
    <x v="32"/>
    <s v="Pendrive"/>
    <s v="Update biosu, do najwyższego Build DATA."/>
    <s v="E2215T"/>
    <s v="NT16H"/>
    <s v="Emdoor"/>
    <x v="0"/>
    <n v="60224"/>
    <s v="-"/>
    <s v="-"/>
    <n v="2"/>
  </r>
  <r>
    <x v="61"/>
    <n v="30024115"/>
    <s v="-"/>
    <s v="Srebrny"/>
    <s v="Matowy"/>
    <s v="512 GB SSD"/>
    <s v="8 GB"/>
    <s v="i7-7500U"/>
    <s v="2,7 Ghz"/>
    <s v="Windows 10"/>
    <x v="37"/>
    <s v="Pendrive"/>
    <s v="-"/>
    <s v="S3409"/>
    <s v="F13K"/>
    <s v="Pegatron"/>
    <x v="1"/>
    <n v="60226"/>
    <s v="-"/>
    <n v="40060198"/>
    <n v="3"/>
  </r>
  <r>
    <x v="62"/>
    <n v="30023830"/>
    <s v="-"/>
    <s v="Różowy"/>
    <s v="Touch"/>
    <s v="32 GB eMMC"/>
    <s v="2 GB"/>
    <s v="Atom X5-Z8350"/>
    <s v="1,44 GHz"/>
    <s v="Windows 10 Home"/>
    <x v="32"/>
    <s v="Pendrive"/>
    <s v="Update biosu, do najwyższego Build DATA."/>
    <s v="E2215T"/>
    <s v="NT16H"/>
    <s v="Emdoor"/>
    <x v="0"/>
    <n v="60229"/>
    <s v="-"/>
    <s v="-"/>
    <n v="2"/>
  </r>
  <r>
    <x v="63"/>
    <n v="30023831"/>
    <s v="-"/>
    <s v="Złoty"/>
    <s v="Touch"/>
    <s v="32 GB eMMC"/>
    <s v="2 GB"/>
    <s v="Atom X5-Z8350"/>
    <s v="1,44 GHz"/>
    <s v="Windows 10 Home"/>
    <x v="32"/>
    <s v="Pendrive"/>
    <s v="Update biosu, do najwyższego Build DATA."/>
    <s v="E2215T"/>
    <s v="NT16H"/>
    <s v="Emdoor"/>
    <x v="0"/>
    <n v="60230"/>
    <s v="-"/>
    <s v="-"/>
    <n v="2"/>
  </r>
  <r>
    <x v="64"/>
    <n v="30024116"/>
    <s v="-"/>
    <s v="Srebrny"/>
    <s v="Touch 1080p"/>
    <s v="64 GB"/>
    <s v="2 GB"/>
    <s v="Atom x5-z8350"/>
    <s v="1,44-1,92 Ghz"/>
    <s v="Windows 10"/>
    <x v="32"/>
    <s v="Pendrive"/>
    <s v="Update biosu, do najwyższego Build DATA."/>
    <s v="E2215T"/>
    <s v="NT16H"/>
    <s v="Emdoor"/>
    <x v="0"/>
    <n v="60233"/>
    <s v="-"/>
    <s v="-"/>
    <n v="2"/>
  </r>
  <r>
    <x v="65"/>
    <n v="30024117"/>
    <s v="-"/>
    <s v="Srebrny"/>
    <s v="Błyszczący"/>
    <s v="512 GB SSD"/>
    <s v="8 GB"/>
    <s v="i7-7500U"/>
    <s v="2,7 Ghz"/>
    <s v="Windows 10"/>
    <x v="37"/>
    <s v="Pendrive"/>
    <s v="-"/>
    <s v="S3409"/>
    <s v="F13K"/>
    <s v="Pegatron"/>
    <x v="1"/>
    <n v="60234"/>
    <s v="-"/>
    <n v="40060198"/>
    <n v="3"/>
  </r>
  <r>
    <x v="66"/>
    <n v="30024118"/>
    <s v="-"/>
    <s v="Czarny"/>
    <s v="Matowy"/>
    <s v="256 GB SSD; 1000 GBHDD"/>
    <s v="8 GB"/>
    <s v="i5-6300HQ"/>
    <s v="2,3 Ghz"/>
    <s v="Windows 10"/>
    <x v="38"/>
    <s v="Pendrive"/>
    <s v="-"/>
    <s v="X6601"/>
    <s v="N155R01-M"/>
    <s v="Clevo"/>
    <x v="0"/>
    <n v="60244"/>
    <s v="-"/>
    <n v="40060155"/>
    <n v="3"/>
  </r>
  <r>
    <x v="67"/>
    <n v="30024119"/>
    <s v="-"/>
    <s v="Srebrny"/>
    <s v="Matowy"/>
    <s v="128 GB eMMC"/>
    <s v="4 GB"/>
    <s v="Celeron N3060"/>
    <s v="1,6-2,48 Ghz"/>
    <s v="Windows 10"/>
    <x v="23"/>
    <s v="Pendrive"/>
    <s v="Obowiązkowa instrukcja ME.QA.02.528 / EC"/>
    <s v="S6219"/>
    <s v="NSBW1502"/>
    <s v="Tongfang"/>
    <x v="0"/>
    <n v="60249"/>
    <s v="-"/>
    <n v="40057145"/>
    <n v="4"/>
  </r>
  <r>
    <x v="68"/>
    <s v="30023449, 30023812, 30023813"/>
    <s v="-"/>
    <s v="Srebrny, Biały, Czarny"/>
    <s v="Touch / GLARE"/>
    <s v="64 GB eMMC"/>
    <s v="4 GB"/>
    <s v="Intel Atom Z8300"/>
    <s v="1,44 GHz"/>
    <s v="Windows 10 Home"/>
    <x v="39"/>
    <s v="Pendrive"/>
    <s v="Update biosu, do najwyższego Build DATA."/>
    <s v="E2228T"/>
    <s v="NT16H"/>
    <s v="Emdoor"/>
    <x v="0"/>
    <n v="60250"/>
    <s v="-"/>
    <s v="-"/>
    <n v="2"/>
  </r>
  <r>
    <x v="69"/>
    <n v="30023362"/>
    <s v="-"/>
    <s v="-"/>
    <s v="Touch /NON GLARE"/>
    <s v="eMMC 32 GB"/>
    <s v="2 GB"/>
    <s v="Intel Atom  X5-Z8350"/>
    <s v="1,44 GHz"/>
    <s v="Windows 10 Home"/>
    <x v="32"/>
    <s v="Pendrive"/>
    <s v="Update biosu, do najwyższego Build DATA."/>
    <s v="E2215T"/>
    <s v="NT16H"/>
    <s v="Emdoor"/>
    <x v="0"/>
    <n v="60251"/>
    <s v="-"/>
    <s v="-"/>
    <n v="2"/>
  </r>
  <r>
    <x v="70"/>
    <n v="30023165"/>
    <s v="-"/>
    <s v="-"/>
    <s v="Touch /NON GLARE"/>
    <s v="eMMC 64 GB"/>
    <s v="2 GB"/>
    <s v="Intel Atom  X5-Z8350"/>
    <s v="1,44 GHz"/>
    <s v="Windows 10 Home"/>
    <x v="32"/>
    <s v="Pendrive"/>
    <s v="Update biosu, do najwyższego Build DATA."/>
    <s v="E2215T"/>
    <s v="NT16H"/>
    <s v="Emdoor"/>
    <x v="0"/>
    <n v="60252"/>
    <s v="-"/>
    <s v="-"/>
    <n v="2"/>
  </r>
  <r>
    <x v="71"/>
    <n v="30024120"/>
    <s v="-"/>
    <s v="Grafitowy"/>
    <s v="Matowy"/>
    <s v="256 GB SSD; 1000 GBHDD"/>
    <s v="8 GB"/>
    <s v="i5-6200U"/>
    <s v="2,3 Ghz"/>
    <s v="Windows 10"/>
    <x v="19"/>
    <s v="Pendrive"/>
    <s v="dwa SWM"/>
    <s v="P6669"/>
    <s v="E15S"/>
    <s v="Pegatron"/>
    <x v="0"/>
    <n v="60253"/>
    <s v="-"/>
    <n v="40056401"/>
    <n v="3"/>
  </r>
  <r>
    <x v="72"/>
    <n v="30022777"/>
    <s v="-"/>
    <s v="-"/>
    <s v="Touch / NON GLARE"/>
    <s v="64 GB"/>
    <s v="2 GB"/>
    <s v="Intel Atom  X5-Z8350"/>
    <s v="1,44 GHz"/>
    <s v="Windows 10 Home"/>
    <x v="11"/>
    <s v="Pendrive"/>
    <s v="Zamiast Recovery robimy RE-!!!"/>
    <s v=" E1239T"/>
    <s v="3165 3ND "/>
    <s v="Wingman"/>
    <x v="0"/>
    <n v="60254"/>
    <s v="-"/>
    <s v="-"/>
    <n v="2"/>
  </r>
  <r>
    <x v="73"/>
    <n v="30022667"/>
    <s v="-"/>
    <s v="-"/>
    <s v="Touch / NON GLARE"/>
    <s v="64 GB"/>
    <s v="2 GB"/>
    <s v="Intel Atom  X5-Z8350"/>
    <s v="1,44 GHz"/>
    <s v="Windows 10 Home"/>
    <x v="32"/>
    <s v="Pendrive"/>
    <s v="Update biosu, do najwyższego Build DATA."/>
    <s v="E2215T"/>
    <s v="NT16H"/>
    <s v="Emdoor"/>
    <x v="0"/>
    <n v="60256"/>
    <s v="-"/>
    <s v="-"/>
    <n v="2"/>
  </r>
  <r>
    <x v="74"/>
    <n v="30022664"/>
    <s v="-"/>
    <s v="-"/>
    <s v="Matowy"/>
    <s v="256 GB SSD"/>
    <s v="8 GB"/>
    <s v="Intel CoreTM i5 - 7200U "/>
    <s v="2,5 Ghz"/>
    <s v="Windows 10 Home"/>
    <x v="35"/>
    <s v="Pendrive64 GB"/>
    <s v="F11 lub Recovery spod Windows - wpisać powerRecover"/>
    <s v="S3409"/>
    <s v="F13K"/>
    <s v="Pegatron"/>
    <x v="1"/>
    <n v="60257"/>
    <s v="-"/>
    <s v="-"/>
    <n v="3"/>
  </r>
  <r>
    <x v="75"/>
    <n v="30022663"/>
    <s v="-"/>
    <s v="-"/>
    <s v="Matowy"/>
    <s v="500 GB; eMMC 32 GB"/>
    <s v="4 GB"/>
    <s v="Intel Mobile Celeron N3060"/>
    <s v="1,60 GHz"/>
    <s v="Windows 10 Home"/>
    <x v="9"/>
    <s v="Pendrive"/>
    <s v="Nowe MB magą się nie włączać dopóki nie poklika się kila razy we włącznik."/>
    <s v="S6219"/>
    <s v="NSBW1402"/>
    <s v="Tongfang"/>
    <x v="0"/>
    <n v="60258"/>
    <s v="-"/>
    <s v="-"/>
    <n v="4"/>
  </r>
  <r>
    <x v="76"/>
    <n v="30024275"/>
    <s v="-"/>
    <s v="Srebrny"/>
    <s v="Matowy"/>
    <s v="128 GB SSD; 512 GBHDD"/>
    <s v="4 GB"/>
    <s v="Pentium 3710U"/>
    <s v="1,6-2,56 Ghz"/>
    <s v="Windows 10"/>
    <x v="23"/>
    <s v="Pendrive"/>
    <s v="Obowiązkowa instrukcja ME.QA.02.528 / EC"/>
    <s v="S6219"/>
    <s v="NSBW1502"/>
    <s v="Tongfang"/>
    <x v="0"/>
    <n v="60259"/>
    <s v="-"/>
    <s v="-"/>
    <n v="4"/>
  </r>
  <r>
    <x v="77"/>
    <n v="30024121"/>
    <s v="-"/>
    <s v="Srebrny"/>
    <s v="Matowy"/>
    <s v="500 GB"/>
    <s v="4 GB"/>
    <s v="Celeron 3855U"/>
    <s v="1,6 Ghz"/>
    <s v="Windows 10"/>
    <x v="8"/>
    <s v="Pendrive"/>
    <s v="-"/>
    <s v="E7419"/>
    <s v="D17S"/>
    <s v="Pegatron"/>
    <x v="1"/>
    <n v="60260"/>
    <s v="-"/>
    <n v="40056401"/>
    <n v="3"/>
  </r>
  <r>
    <x v="78"/>
    <n v="30024122"/>
    <s v="-"/>
    <s v="Czarny, gumowany"/>
    <s v="Matowy"/>
    <s v="256 GB SSD"/>
    <s v="8 GB"/>
    <s v="i5-7200U"/>
    <s v="2,5-3,1 Ghz"/>
    <s v="Windows 10"/>
    <x v="40"/>
    <s v="Pendrive"/>
    <s v="tp firmware, sponge/ poron"/>
    <s v="P6679 "/>
    <s v="D15K"/>
    <s v="Pegatron"/>
    <x v="1"/>
    <n v="60261"/>
    <s v="-"/>
    <s v="-"/>
    <n v="3"/>
  </r>
  <r>
    <x v="79"/>
    <n v="30024060"/>
    <s v="-"/>
    <s v="Czarny, gumowany"/>
    <s v="Matowy"/>
    <s v="256 GB"/>
    <s v="8 GB"/>
    <s v="i5-7200U"/>
    <s v="2,5-3,1 Ghz"/>
    <s v="Windows 10"/>
    <x v="40"/>
    <s v="Pendrive"/>
    <s v="tp firmware, sponge/ poron"/>
    <s v="P6679"/>
    <s v="D15K"/>
    <s v="Pegatron"/>
    <x v="1"/>
    <n v="60262"/>
    <s v="-"/>
    <n v="40059588"/>
    <n v="3"/>
  </r>
  <r>
    <x v="80"/>
    <n v="30024123"/>
    <s v="-"/>
    <s v="Czarny"/>
    <s v="Matowy"/>
    <s v="128 GB eMMC"/>
    <s v="4 GB"/>
    <s v="Celeron N3060"/>
    <s v="1,6-2,48 Ghz"/>
    <s v="Windows 10"/>
    <x v="41"/>
    <s v="Pendrive"/>
    <s v="Obowiązkowa instrukcja ME.QA.02.528 / EC"/>
    <s v="S6219"/>
    <s v="NSBW1502"/>
    <s v="Tongfang"/>
    <x v="0"/>
    <n v="60274"/>
    <s v="-"/>
    <n v="40057145"/>
    <n v="4"/>
  </r>
  <r>
    <x v="81"/>
    <s v="30023578, 30024592 (NL)"/>
    <s v="-"/>
    <s v="Biały"/>
    <s v="Touch"/>
    <s v="32 GB"/>
    <s v="2 GB"/>
    <s v="Atom x5-z8350"/>
    <s v="1,44 Ghz"/>
    <s v="Windows 10"/>
    <x v="32"/>
    <s v="Pendrive"/>
    <s v="Update biosu, do najwyższego Build DATA."/>
    <s v="E2215T"/>
    <s v="NT16H"/>
    <s v="Emdoor"/>
    <x v="0"/>
    <n v="60281"/>
    <s v="-"/>
    <n v="40058940"/>
    <n v="2"/>
  </r>
  <r>
    <x v="82"/>
    <n v="30024124"/>
    <s v="-"/>
    <s v="Grafitowy"/>
    <s v="Matowy"/>
    <s v="256 GB SSD; 2000 GBHDD"/>
    <s v="16 GB"/>
    <s v="i7-7500U"/>
    <s v="2,7 Ghz"/>
    <s v="Windows 10"/>
    <x v="42"/>
    <s v="Pendrive"/>
    <s v="tp firmware"/>
    <s v="P6677"/>
    <s v="E15K"/>
    <s v="Pegatron"/>
    <x v="0"/>
    <n v="60283"/>
    <s v="-"/>
    <n v="40061308"/>
    <n v="3"/>
  </r>
  <r>
    <x v="83"/>
    <n v="30024125"/>
    <s v="-"/>
    <s v="Różowy"/>
    <s v="Touch 720p"/>
    <s v="32 GB"/>
    <s v="2 GB"/>
    <s v="Atom x5-z8350"/>
    <s v="1,44-1,92 Ghz"/>
    <s v="Windows 10"/>
    <x v="32"/>
    <s v="Pendrive"/>
    <s v="Update biosu, do najwyższego Build DATA."/>
    <s v="E2215T"/>
    <s v="NT16H"/>
    <s v="Emdoor"/>
    <x v="0"/>
    <n v="60285"/>
    <s v="-"/>
    <s v="-"/>
    <n v="2"/>
  </r>
  <r>
    <x v="84"/>
    <n v="30024126"/>
    <s v="-"/>
    <s v="Czarny"/>
    <s v="Matowy"/>
    <s v="512 GB SSD; 1500 GBHDD"/>
    <s v="16 GB"/>
    <s v="i7-6700HQ "/>
    <s v="2,6-3,5 "/>
    <s v="Windows 10"/>
    <x v="38"/>
    <s v="Pendrive"/>
    <s v="-"/>
    <s v="X6601 "/>
    <s v="-"/>
    <s v="Clevo"/>
    <x v="0"/>
    <n v="60289"/>
    <s v="-"/>
    <s v="-"/>
    <n v="3"/>
  </r>
  <r>
    <x v="85"/>
    <n v="30024061"/>
    <s v="-"/>
    <s v="Grafitowy"/>
    <s v="Touch"/>
    <s v="128 GB "/>
    <s v="8 GB"/>
    <s v="m5-6Y54"/>
    <s v="1,1-2,7 Ghz"/>
    <s v="Windows 10"/>
    <x v="43"/>
    <s v="Pendrive64 GB"/>
    <s v="doczepiana klawiatura, ustawić kolejność botowania w bios"/>
    <s v="P3401T"/>
    <s v="-"/>
    <s v="-"/>
    <x v="0"/>
    <n v="60294"/>
    <s v="-"/>
    <s v="-"/>
    <n v="4"/>
  </r>
  <r>
    <x v="86"/>
    <n v="30023686"/>
    <s v="-"/>
    <s v="-"/>
    <s v="Matowy"/>
    <s v="1000 GBHDD"/>
    <s v="4 GB"/>
    <s v="Pentium 4405U"/>
    <s v="2,1 Ghz"/>
    <s v="Windows 10"/>
    <x v="44"/>
    <s v="Pendrive"/>
    <s v="(E15S)"/>
    <s v="E6430"/>
    <s v="E15S"/>
    <s v="Pegatron"/>
    <x v="0"/>
    <n v="60300"/>
    <s v="-"/>
    <s v="-"/>
    <n v="3"/>
  </r>
  <r>
    <x v="87"/>
    <n v="30024276"/>
    <s v="-"/>
    <s v="Biały"/>
    <s v="Touch 720p"/>
    <s v="32 GB"/>
    <s v="2 GB"/>
    <s v="Atom x5-z8350"/>
    <s v="1,44-1,92 Ghz"/>
    <s v="Windows 10"/>
    <x v="32"/>
    <s v="Pendrive"/>
    <s v="Update biosu, do najwyższego Build DATA."/>
    <s v="E2215T"/>
    <s v="NT16H"/>
    <s v="Emdoor"/>
    <x v="0"/>
    <n v="60301"/>
    <s v="-"/>
    <s v="-"/>
    <n v="2"/>
  </r>
  <r>
    <x v="88"/>
    <n v="30024127"/>
    <s v="-"/>
    <s v="Srebrny"/>
    <s v="Matowy 1080p"/>
    <s v="256 GB SSD"/>
    <s v="4 GB"/>
    <s v="i5-7200U"/>
    <s v="2,5-3,1 Ghz"/>
    <s v="Windows 10"/>
    <x v="45"/>
    <s v="Pendrive"/>
    <s v="-"/>
    <s v="S3409"/>
    <s v="F13K"/>
    <s v="Pegatron"/>
    <x v="1"/>
    <n v="60318"/>
    <s v="-"/>
    <s v="-"/>
    <n v="3"/>
  </r>
  <r>
    <x v="89"/>
    <n v="30024128"/>
    <s v="-"/>
    <s v="Grafitowy"/>
    <s v="Matowy"/>
    <s v="128 GB SSD; 1000 GBHDD"/>
    <s v="8 GB"/>
    <s v="i7-7500U"/>
    <s v="2,7 Ghz"/>
    <s v="Windows 10"/>
    <x v="42"/>
    <s v="Pendrive"/>
    <s v="tp firmware, wypięta taśma od IO board"/>
    <s v="P6677"/>
    <s v="E15K"/>
    <s v="Pegatron"/>
    <x v="0"/>
    <n v="60320"/>
    <s v="-"/>
    <n v="40056401"/>
    <n v="3"/>
  </r>
  <r>
    <x v="90"/>
    <n v="30024129"/>
    <s v="-"/>
    <s v="Grafitowy"/>
    <s v="Matowy"/>
    <s v="1000 GB"/>
    <s v="8 GB"/>
    <s v="i5-7200U"/>
    <s v="2,5 Ghz"/>
    <s v="Windows 10"/>
    <x v="42"/>
    <s v="Pendrive"/>
    <s v="tp firmware"/>
    <s v="P6677"/>
    <s v="E15K"/>
    <s v="Pegatron"/>
    <x v="0"/>
    <n v="60321"/>
    <s v="-"/>
    <n v="40056401"/>
    <n v="3"/>
  </r>
  <r>
    <x v="91"/>
    <n v="30024130"/>
    <s v="-"/>
    <s v="Czarny, gumowany"/>
    <s v="Matowy"/>
    <s v="128 GB SSD; 1500 GBHDD"/>
    <s v="8 GB"/>
    <s v="i5-7200U"/>
    <s v="2,5 Ghz"/>
    <s v="Windows 10"/>
    <x v="46"/>
    <s v="Pendrive"/>
    <s v="tp firmware"/>
    <s v="P7647"/>
    <s v="D17K"/>
    <s v="Pegatron"/>
    <x v="1"/>
    <n v="60324"/>
    <s v="-"/>
    <n v="40059588"/>
    <n v="3"/>
  </r>
  <r>
    <x v="92"/>
    <n v="30024131"/>
    <s v="-"/>
    <s v="Czarny, gumowany"/>
    <s v="Matowy"/>
    <s v="256 GB SSD; 1500 GBHDD"/>
    <s v="16 GB"/>
    <s v="i7-7500U"/>
    <s v="2,7 Ghz"/>
    <s v="Windows 10"/>
    <x v="46"/>
    <s v="Pendrive"/>
    <s v="tp firmware"/>
    <s v="P7647"/>
    <s v="D17K"/>
    <s v="Pegatron"/>
    <x v="1"/>
    <n v="60325"/>
    <s v="-"/>
    <n v="40059588"/>
    <n v="3"/>
  </r>
  <r>
    <x v="93"/>
    <n v="30024132"/>
    <s v="-"/>
    <s v="Grafitowy"/>
    <s v="Matowy"/>
    <s v="256 GB SSD"/>
    <s v="8 GB"/>
    <s v="i5-7200U"/>
    <s v="2,5 Ghz"/>
    <s v="Windows 10"/>
    <x v="47"/>
    <s v="Pendrive"/>
    <s v="tp firmware"/>
    <s v="P7645"/>
    <s v="D17K"/>
    <s v="Pegatron"/>
    <x v="1"/>
    <n v="60326"/>
    <s v="-"/>
    <n v="40057143"/>
    <n v="3"/>
  </r>
  <r>
    <x v="94"/>
    <n v="30023904"/>
    <s v="-"/>
    <s v="Grafitowy"/>
    <s v="Matowy"/>
    <s v="128 GB SSD; 1500 GBHDD"/>
    <s v="8 GB"/>
    <s v="i7-7500U"/>
    <s v="2,7 Ghz"/>
    <s v="Windows 10 Home"/>
    <x v="48"/>
    <s v="Pendrive"/>
    <s v="Touchpad firmware"/>
    <s v="P7645"/>
    <s v="D17K"/>
    <s v="Pegatron"/>
    <x v="1"/>
    <n v="60328"/>
    <s v="-"/>
    <s v="-"/>
    <n v="3"/>
  </r>
  <r>
    <x v="95"/>
    <n v="30023687"/>
    <s v="-"/>
    <s v="-"/>
    <s v="Matowy"/>
    <s v="128 GB SSD; 1000 GBHDD"/>
    <s v="8 GB"/>
    <s v="i5-7200U"/>
    <s v="2,5 - 3,1 Ghz"/>
    <s v="Windows 10"/>
    <x v="49"/>
    <s v="Pednrive"/>
    <s v="Bios spod EFI. Pliki EFI u lidera. (E15K)  Touchpad firmaware"/>
    <s v="E6435"/>
    <s v="E15K"/>
    <s v="Pegatron"/>
    <x v="0"/>
    <n v="60329"/>
    <s v="-"/>
    <s v="-"/>
    <n v="3"/>
  </r>
  <r>
    <x v="96"/>
    <n v="30024043"/>
    <s v="-"/>
    <s v="Srebrny"/>
    <s v="Matowy"/>
    <s v="256 GB SSD"/>
    <s v="8 GB"/>
    <s v="i5-7200U"/>
    <s v="2,5-3,1 Ghz"/>
    <s v="Windows 10"/>
    <x v="50"/>
    <s v="Pendrive"/>
    <s v="tp firmware, wypięta taśma od IO board"/>
    <s v="E6435"/>
    <s v="E15K"/>
    <s v="Pegatron"/>
    <x v="0"/>
    <n v="60330"/>
    <s v="-"/>
    <s v="-"/>
    <n v="3"/>
  </r>
  <r>
    <x v="97"/>
    <n v="30024133"/>
    <s v="-"/>
    <s v="Srebrny"/>
    <s v="Matowy"/>
    <s v="1000 GB"/>
    <s v="4 GB"/>
    <s v="Pentium 3825U"/>
    <s v="1,9 Ghz"/>
    <s v="Windows 10"/>
    <x v="31"/>
    <s v="Pendrive"/>
    <s v="sponge/ poron"/>
    <s v="E6416"/>
    <s v="D15D"/>
    <s v="Pegatron"/>
    <x v="1"/>
    <n v="60337"/>
    <s v="-"/>
    <s v="-"/>
    <n v="3"/>
  </r>
  <r>
    <x v="98"/>
    <n v="30023905"/>
    <s v="-"/>
    <s v="Srebrny"/>
    <s v="Matowy"/>
    <s v="256 GB SSD; 1000 GBHDD"/>
    <s v="8 GB"/>
    <s v="i3-7100U"/>
    <s v="2,4 Ghz"/>
    <s v="Windows 10 Home"/>
    <x v="51"/>
    <s v="Pendrive"/>
    <s v="Touchpad firmware"/>
    <s v="E7424"/>
    <s v="D17K"/>
    <s v="Pegatron"/>
    <x v="1"/>
    <n v="60350"/>
    <s v="-"/>
    <s v="-"/>
    <n v="3"/>
  </r>
  <r>
    <x v="99"/>
    <n v="30024134"/>
    <s v="-"/>
    <s v="Czarny, gumowany"/>
    <s v="Matowy"/>
    <s v="256 GB"/>
    <s v="8 GB"/>
    <s v="i5-7200U"/>
    <s v="2,5 Ghz"/>
    <s v="Windows 10"/>
    <x v="40"/>
    <s v="Pendrive"/>
    <s v="sponge/ poron"/>
    <s v="P6679"/>
    <s v="D15K"/>
    <s v="Pegatron"/>
    <x v="1"/>
    <n v="60359"/>
    <s v="-"/>
    <s v="-"/>
    <n v="3"/>
  </r>
  <r>
    <x v="100"/>
    <n v="30024135"/>
    <s v="-"/>
    <s v="Czarny, gumowany"/>
    <s v="Matowy"/>
    <s v="256 GB SSD"/>
    <s v="12 GB"/>
    <s v="i7-6500U"/>
    <s v="2,5 Ghz"/>
    <s v="-"/>
    <x v="22"/>
    <s v="LIVE Pendrive"/>
    <s v="sponge/ poron"/>
    <s v="P6661"/>
    <s v="D15S"/>
    <s v="Pegatron"/>
    <x v="1"/>
    <n v="60369"/>
    <s v="-"/>
    <n v="40057142"/>
    <n v="3"/>
  </r>
  <r>
    <x v="101"/>
    <n v="30023448"/>
    <s v="-"/>
    <s v="-"/>
    <s v="Matowy"/>
    <s v="256 GB SSD"/>
    <s v="16 GB"/>
    <s v="Intel Core™ i5-6200U"/>
    <s v="2,3-2,8 Hhz"/>
    <s v="Windows 10 Home"/>
    <x v="20"/>
    <s v="Pendrive"/>
    <s v="sponge/ poron"/>
    <s v="P6661"/>
    <s v="D15S"/>
    <s v="Pegatron"/>
    <x v="1"/>
    <n v="60383"/>
    <s v="-"/>
    <s v="-"/>
    <n v="3"/>
  </r>
  <r>
    <x v="102"/>
    <n v="30024136"/>
    <s v="-"/>
    <s v="Grafitowy"/>
    <s v="Matowy"/>
    <s v="512 GB SSD; 1500 GBHDD"/>
    <s v="16 GB"/>
    <s v="i7-6500U"/>
    <s v="2,5-3,1 Ghz"/>
    <s v="Windows 10"/>
    <x v="52"/>
    <s v="Pendrive"/>
    <s v="-"/>
    <s v="P6669"/>
    <s v="E15S"/>
    <s v="Pegatron"/>
    <x v="0"/>
    <n v="60395"/>
    <s v="-"/>
    <n v="40056401"/>
    <n v="3"/>
  </r>
  <r>
    <x v="103"/>
    <n v="30024137"/>
    <s v="-"/>
    <s v="Czarny, gumowany"/>
    <s v="Matowy"/>
    <s v="256 GB SSD; 1000 GBHDD"/>
    <s v="8 GB"/>
    <s v="i5-6200U"/>
    <s v="2,3 Ghz"/>
    <s v="Windows 10"/>
    <x v="20"/>
    <s v="Pendrive"/>
    <s v="-"/>
    <s v="P7643"/>
    <s v="D17S"/>
    <s v="Pegatron"/>
    <x v="1"/>
    <n v="60397"/>
    <s v="-"/>
    <n v="40059588"/>
    <n v="3"/>
  </r>
  <r>
    <x v="104"/>
    <n v="30023832"/>
    <s v="-"/>
    <s v="Grafitowy"/>
    <s v="Matowy"/>
    <s v="128 GB SSD; 1000 GBHDD"/>
    <s v="6 GB"/>
    <s v="i5-6200U"/>
    <s v="2,3 -2,8 Ghz"/>
    <s v="Windows 10 Home"/>
    <x v="52"/>
    <s v="Pendrive"/>
    <s v="-"/>
    <s v="P6670"/>
    <s v="E15S"/>
    <s v="Pegatron"/>
    <x v="0"/>
    <n v="60400"/>
    <s v="-"/>
    <s v="-"/>
    <n v="3"/>
  </r>
  <r>
    <x v="105"/>
    <n v="30024138"/>
    <s v="-"/>
    <s v="Srebrny"/>
    <s v="Matowy"/>
    <s v="128 GB SSD; 1000 GBHDD"/>
    <s v="8 GB"/>
    <s v="i5-6200U"/>
    <s v="2,3-2,8"/>
    <s v="Windows 10"/>
    <x v="53"/>
    <s v="Pendrive"/>
    <s v="sponge/ poron"/>
    <s v="E6422"/>
    <s v="D15S"/>
    <s v="Pegatron"/>
    <x v="1"/>
    <n v="60406"/>
    <s v="-"/>
    <n v="40059713"/>
    <n v="3"/>
  </r>
  <r>
    <x v="106"/>
    <n v="30024139"/>
    <s v="-"/>
    <s v="Srebrny"/>
    <s v="Matowy"/>
    <s v="64 GB"/>
    <s v="2 GB"/>
    <s v="Atom Z3735F"/>
    <s v="1,33-1,83"/>
    <s v="Windows 10"/>
    <x v="54"/>
    <s v="Pendrive"/>
    <s v="bateria bios"/>
    <s v="S2218"/>
    <s v="EF20"/>
    <s v="ECS"/>
    <x v="0"/>
    <n v="60407"/>
    <s v="-"/>
    <s v="-"/>
    <s v="bez"/>
  </r>
  <r>
    <x v="107"/>
    <n v="30024140"/>
    <s v="-"/>
    <s v="Brązowy"/>
    <s v="Matowy"/>
    <s v="256 GB SSD"/>
    <s v="8 GB"/>
    <s v="i3-5005U"/>
    <s v="2 Ghz"/>
    <s v="Windows 10"/>
    <x v="30"/>
    <s v="Pendrive"/>
    <s v="sponge/ poron"/>
    <s v="E6415"/>
    <s v="D15D"/>
    <s v="Pegatron"/>
    <x v="1"/>
    <n v="60411"/>
    <s v="-"/>
    <s v="-"/>
    <n v="3"/>
  </r>
  <r>
    <x v="108"/>
    <n v="30023744"/>
    <n v="30022160"/>
    <s v="-"/>
    <s v="Matowy"/>
    <s v="512 SSD"/>
    <s v="8 GB"/>
    <s v="i5-6200U"/>
    <s v="2,3-2,8 Ghz"/>
    <s v="Windows 10"/>
    <x v="6"/>
    <s v="Pendrive"/>
    <s v="KB - NL"/>
    <s v="-"/>
    <s v="-"/>
    <s v="-"/>
    <x v="0"/>
    <s v="NB E6425 PEAQ PNB C2015-I5N2 MD60420 NL"/>
    <s v="Bios 1.07 (C2015) w razie problemów z kb dograć EC"/>
    <s v="-"/>
    <s v="-"/>
  </r>
  <r>
    <x v="109"/>
    <n v="30023579"/>
    <s v="-"/>
    <s v="-"/>
    <s v="Matowy"/>
    <s v="256 GB SSD"/>
    <s v="8 GB"/>
    <s v="Intel Core™ i5-7200U"/>
    <s v="2,5 GHz"/>
    <s v="Windows 10 Home"/>
    <x v="35"/>
    <s v="Pendrive 64 GB"/>
    <s v="Shipping mode (F13K)"/>
    <s v="S3409"/>
    <s v="F13K"/>
    <s v="Pegatron"/>
    <x v="1"/>
    <n v="60423"/>
    <s v="-"/>
    <s v="-"/>
    <n v="3"/>
  </r>
  <r>
    <x v="110"/>
    <n v="30024141"/>
    <s v="-"/>
    <s v="Srebrny"/>
    <s v="Matowy"/>
    <s v="512 GB SSD"/>
    <s v="8 GB"/>
    <s v="i7-7500U"/>
    <s v="2,7 Ghz"/>
    <s v="Windows 10"/>
    <x v="35"/>
    <s v="Pendrive"/>
    <s v="-"/>
    <s v="S3409"/>
    <s v="F13K"/>
    <s v="Pegatron"/>
    <x v="1"/>
    <n v="60424"/>
    <s v="-"/>
    <s v="-"/>
    <n v="3"/>
  </r>
  <r>
    <x v="111"/>
    <n v="30023590"/>
    <s v="-"/>
    <s v="Czarny"/>
    <s v="Touch"/>
    <s v="128 GB eMMC"/>
    <s v="4 GB"/>
    <s v="Intel Atom  x5-Z8350"/>
    <s v="1,44 GHz"/>
    <s v="Windows 10 Home"/>
    <x v="55"/>
    <s v="Pendrive"/>
    <s v="Update biosu, do najwyższego Build DATA."/>
    <s v="E2221T"/>
    <s v="NT16H"/>
    <s v="Emdoor"/>
    <x v="0"/>
    <n v="60428"/>
    <s v="-"/>
    <s v="-"/>
    <n v="2"/>
  </r>
  <r>
    <x v="112"/>
    <n v="30023688"/>
    <s v="-"/>
    <s v="-"/>
    <s v="Touch"/>
    <s v="128 eMMC"/>
    <s v="2 GB"/>
    <s v="Atom X5-Z8350"/>
    <s v="1,44-1,92 Ghz"/>
    <s v="Windows 10 x32"/>
    <x v="56"/>
    <s v="Pendrive"/>
    <s v="Re (Wingman)"/>
    <s v="E1239T"/>
    <s v="3165 3ND"/>
    <s v="Wingman"/>
    <x v="0"/>
    <n v="60429"/>
    <s v="-"/>
    <s v="-"/>
    <n v="2"/>
  </r>
  <r>
    <x v="113"/>
    <n v="30024044"/>
    <s v="-"/>
    <s v="Czarny, gumowany"/>
    <s v="Matowy"/>
    <s v="512 GB SSD"/>
    <s v="16 GB"/>
    <s v="i7-7500U"/>
    <s v="2,7-3,5 Ghz"/>
    <s v="Windows 10"/>
    <x v="57"/>
    <s v="Pendrive"/>
    <s v="tp firmware"/>
    <s v="P7647"/>
    <s v="D17K"/>
    <s v="Pegatron"/>
    <x v="1"/>
    <n v="60434"/>
    <s v="-"/>
    <s v="-"/>
    <n v="3"/>
  </r>
  <r>
    <x v="114"/>
    <n v="30024062"/>
    <s v="-"/>
    <s v="Grafitowy"/>
    <s v="Matowy"/>
    <s v="256 GB SSD"/>
    <s v="8 GB"/>
    <s v="i5-7200U"/>
    <s v="2,5-3,1 Ghz"/>
    <s v="Windows 10"/>
    <x v="58"/>
    <s v="Pendrive"/>
    <s v="tp firmware"/>
    <s v="P6677"/>
    <s v="E15K"/>
    <s v="Pegatron"/>
    <x v="0"/>
    <n v="60435"/>
    <s v="-"/>
    <n v="40056401"/>
    <n v="3"/>
  </r>
  <r>
    <x v="115"/>
    <n v="30024045"/>
    <s v="-"/>
    <s v="Grafitowy"/>
    <s v="Błyszczący"/>
    <s v="128 GB SSD; 1000 GBHDD"/>
    <s v="8 GB"/>
    <s v="i5-7200U"/>
    <s v="2,5-3,1 Ghz"/>
    <s v="Windows 10"/>
    <x v="58"/>
    <s v="Pendrive"/>
    <s v="tp firmware"/>
    <s v="P6677"/>
    <s v="E15K"/>
    <s v="Pegatron"/>
    <x v="0"/>
    <n v="60436"/>
    <s v="-"/>
    <n v="40056401"/>
    <n v="3"/>
  </r>
  <r>
    <x v="116"/>
    <n v="30023906"/>
    <s v="-"/>
    <s v="Grafitowy"/>
    <s v="Matowy"/>
    <s v="256 GB SSD"/>
    <s v="8 GB "/>
    <s v="i5-7200U"/>
    <s v="2,5 Ghz"/>
    <s v="Windows 10 Home"/>
    <x v="48"/>
    <s v="Pendrive"/>
    <s v="Touchpad firmware"/>
    <s v="P7645"/>
    <s v="D17K"/>
    <s v="Pegatron"/>
    <x v="1"/>
    <n v="60437"/>
    <s v="-"/>
    <s v="-"/>
    <n v="3"/>
  </r>
  <r>
    <x v="117"/>
    <n v="30024142"/>
    <s v="-"/>
    <s v="Grafitowy"/>
    <s v="Matowy"/>
    <s v="128 GB SSD; 1000 GBHDD"/>
    <s v="8 GB"/>
    <s v="i7-7500U"/>
    <s v="2,7 Ghz"/>
    <s v="Windows 10"/>
    <x v="48"/>
    <s v="Pendrive"/>
    <s v="tp firmware"/>
    <s v="P7645"/>
    <s v="D17K"/>
    <s v="Pegatron"/>
    <x v="1"/>
    <n v="60438"/>
    <s v="-"/>
    <n v="40059588"/>
    <n v="3"/>
  </r>
  <r>
    <x v="118"/>
    <n v="30023907"/>
    <s v="-"/>
    <s v="Srebrny"/>
    <s v="GLARE"/>
    <s v="128 GB SSD"/>
    <s v="4 GB"/>
    <s v="celeron N3060"/>
    <s v="1,6 Ghz"/>
    <s v="Windows 10 Home"/>
    <x v="59"/>
    <s v="Pendrive"/>
    <s v="Obowiązkowa instrukcja ME.QA.02.528 /Nowe MB magą się nie włączać dopóki nie poklika się kila razy we włącznik. EC"/>
    <s v="S6219"/>
    <s v="NSBW1502"/>
    <s v="Tongfang"/>
    <x v="0"/>
    <n v="60439"/>
    <s v="-"/>
    <s v="-"/>
    <n v="4"/>
  </r>
  <r>
    <x v="119"/>
    <n v="30023591"/>
    <s v="-"/>
    <s v="-"/>
    <s v="Matowy"/>
    <s v="64 GB eMMC; 500 GBHDD"/>
    <s v="4 GB"/>
    <s v="celeron N3160"/>
    <s v="1,6 GHz"/>
    <s v="Windows 10"/>
    <x v="59"/>
    <s v="Pendrive"/>
    <s v="Nowe MB magą się nie włączać dopóki nie poklika się kila razy we włącznik.  EC"/>
    <s v="S6219"/>
    <s v="NSBW1402"/>
    <s v="Tongfang"/>
    <x v="0"/>
    <n v="60440"/>
    <s v="-"/>
    <s v="-"/>
    <n v="4"/>
  </r>
  <r>
    <x v="120"/>
    <n v="30024143"/>
    <s v="-"/>
    <s v="Srebrny"/>
    <s v="Błyszczący"/>
    <s v="1000 GBHDD"/>
    <s v="8 GB"/>
    <s v="Pentium 4415U"/>
    <s v="2,3 Ghz"/>
    <s v="Windows 10"/>
    <x v="49"/>
    <s v="Pendrive"/>
    <s v="Bios spod EFI. Pliki EFI u lidera. (E15K)  Touchpad firmaware"/>
    <s v="M6435"/>
    <s v="E15K"/>
    <s v="Pegatron"/>
    <x v="0"/>
    <n v="60442"/>
    <s v="-"/>
    <n v="40059713"/>
    <n v="3"/>
  </r>
  <r>
    <x v="121"/>
    <n v="30023975"/>
    <s v="-"/>
    <s v="Srebrny"/>
    <s v="Matowy"/>
    <s v="1000 GBHDD"/>
    <s v="8 GB"/>
    <s v="Pentium 4405U"/>
    <s v="2,1 Ghz"/>
    <s v="Windows 10"/>
    <x v="53"/>
    <s v="Pendrive"/>
    <s v="-"/>
    <s v="E7419"/>
    <s v="D17S"/>
    <s v="Pegatron"/>
    <x v="1"/>
    <n v="60443"/>
    <s v="-"/>
    <s v="-"/>
    <n v="3"/>
  </r>
  <r>
    <x v="122"/>
    <n v="30023689"/>
    <s v="-"/>
    <s v="-"/>
    <s v="Matowy"/>
    <s v="128 GB SSD; 1000 GBHDD"/>
    <s v="6 GB"/>
    <s v="i5-7200u"/>
    <s v="2,5-3,1 Ghz"/>
    <s v="Windows 10"/>
    <x v="25"/>
    <s v="Pendrive"/>
    <s v="Shipping mode (D17K), Touchpad firmaware."/>
    <s v="E7423"/>
    <s v="D17K"/>
    <s v="Pegatron"/>
    <x v="1"/>
    <n v="60444"/>
    <s v="-"/>
    <s v="-"/>
    <n v="3"/>
  </r>
  <r>
    <x v="123"/>
    <n v="30023908"/>
    <s v="-"/>
    <s v="-"/>
    <s v="Matowy"/>
    <s v="1000 GBHDD; 128 GB SSD"/>
    <s v="6 GB"/>
    <s v="i3-6157U"/>
    <s v="2,4 Ghz"/>
    <s v="Windows 10 Home"/>
    <x v="18"/>
    <s v="Pendrive"/>
    <s v="Substytut SSD 256 GB"/>
    <s v="E6432"/>
    <s v="E15S"/>
    <s v="Pegatron"/>
    <x v="0"/>
    <n v="60450"/>
    <s v="-"/>
    <s v="-"/>
    <n v="3"/>
  </r>
  <r>
    <x v="124"/>
    <n v="30024277"/>
    <s v="-"/>
    <s v="Czarny"/>
    <s v="Matowy"/>
    <s v="64 GB eMMC"/>
    <s v="2 GB"/>
    <s v="Celeron N3060"/>
    <s v="2,48 Ghz"/>
    <s v="Windows 10"/>
    <x v="60"/>
    <s v="Pendrive"/>
    <s v="-"/>
    <s v="E2213"/>
    <s v="SF20"/>
    <s v="ECS"/>
    <x v="0"/>
    <n v="60483"/>
    <s v="-"/>
    <s v="-"/>
    <n v="4"/>
  </r>
  <r>
    <x v="125"/>
    <n v="30024047"/>
    <s v="-"/>
    <s v="Brązowy"/>
    <s v="Matowy"/>
    <s v="256 GB SSD"/>
    <s v="8 GB"/>
    <s v="i3-5005U"/>
    <s v="2 Ghz"/>
    <s v="Windows 10"/>
    <x v="61"/>
    <s v="Pendrive"/>
    <s v="-"/>
    <s v="P7637"/>
    <s v="D17D"/>
    <s v="Pegatron"/>
    <x v="1"/>
    <n v="60487"/>
    <s v="-"/>
    <s v="-"/>
    <n v="3"/>
  </r>
  <r>
    <x v="126"/>
    <n v="30023909"/>
    <s v="-"/>
    <s v="Czarny"/>
    <s v="Touch"/>
    <s v="64 GBeMMC"/>
    <s v="2 GB"/>
    <s v="Atom X5-Z8350"/>
    <s v="1,44 GHz"/>
    <s v="Windows 10 Home"/>
    <x v="62"/>
    <s v="Pendive  64 GB"/>
    <s v="Update biosu, do najwyższego Build DATA."/>
    <s v="E2221T"/>
    <s v="NT16H"/>
    <s v="Emdoor"/>
    <x v="0"/>
    <n v="60490"/>
    <s v="-"/>
    <s v="-"/>
    <n v="2"/>
  </r>
  <r>
    <x v="127"/>
    <n v="30024144"/>
    <s v="-"/>
    <s v="Czarny"/>
    <s v="Touch"/>
    <s v="64 GB"/>
    <s v="2 GB"/>
    <s v="Atom x5-z8300"/>
    <s v="1,44 Ghz"/>
    <s v="Windows 10"/>
    <x v="63"/>
    <s v="Pendrive"/>
    <s v="Update biosu, do najwyższego Build DATA."/>
    <s v="E2227T"/>
    <s v=" NT16H"/>
    <s v="Emdoor"/>
    <x v="0"/>
    <n v="60491"/>
    <s v="-"/>
    <n v="40058940"/>
    <n v="2"/>
  </r>
  <r>
    <x v="128"/>
    <n v="30024278"/>
    <s v="-"/>
    <s v="Czarny"/>
    <s v="Touch"/>
    <s v="128 GB SSD"/>
    <s v="8 GB"/>
    <s v="m5-6Y54"/>
    <s v="1,1-2,7 Ghz"/>
    <s v="Windows 10"/>
    <x v="64"/>
    <s v="Pendrive"/>
    <s v="klawiatura doczepiana"/>
    <s v="-"/>
    <s v="-"/>
    <s v="-"/>
    <x v="0"/>
    <n v="60496"/>
    <s v="-"/>
    <s v="-"/>
    <n v="4"/>
  </r>
  <r>
    <x v="129"/>
    <n v="30024042"/>
    <s v="-"/>
    <s v="Biały"/>
    <s v="Błyszczący"/>
    <s v="256 GB SSD"/>
    <s v="8 GB"/>
    <s v="i3-6006U"/>
    <s v="2 GHz"/>
    <s v="Windows 10"/>
    <x v="65"/>
    <s v="Pendrive"/>
    <s v="EC"/>
    <s v="S6421"/>
    <s v="NSSL1502"/>
    <s v="Tongfang"/>
    <x v="0"/>
    <n v="60498"/>
    <s v="-"/>
    <n v="40057145"/>
    <n v="4"/>
  </r>
  <r>
    <x v="130"/>
    <n v="30024345"/>
    <s v="-"/>
    <s v="Biały"/>
    <s v="Matowy"/>
    <s v="512 GB SSD"/>
    <s v="8 GB"/>
    <s v="i5-6200U"/>
    <s v="2,3-2,8 Ghz"/>
    <s v="Windows 10"/>
    <x v="65"/>
    <s v="Pendrive"/>
    <s v="EC"/>
    <s v="S6421"/>
    <s v="NSSL1502"/>
    <s v="Tongfang"/>
    <x v="0"/>
    <n v="60499"/>
    <s v="-"/>
    <s v="-"/>
    <n v="4"/>
  </r>
  <r>
    <x v="131"/>
    <n v="30024290"/>
    <s v="-"/>
    <s v="Srebrny"/>
    <s v="Matowy"/>
    <s v="128 GB SSD; 1500 GBHDD"/>
    <s v="8 GB"/>
    <s v="i3-7100U"/>
    <s v="2,4 Ghz"/>
    <s v="Windows 10"/>
    <x v="66"/>
    <s v="Pendrive"/>
    <s v="tp firmware"/>
    <s v="E6436 "/>
    <s v="E15K"/>
    <s v="Pegatron"/>
    <x v="0"/>
    <n v="60550"/>
    <s v="-"/>
    <n v="40059713"/>
    <n v="3"/>
  </r>
  <r>
    <x v="132"/>
    <n v="30024146"/>
    <s v="-"/>
    <s v="Srebrny"/>
    <s v="Matowy"/>
    <s v="128 GB SSD; 1500 GBHDD"/>
    <s v="8 GB"/>
    <s v="i7-6567U"/>
    <s v="3,3 Ghz"/>
    <s v="Windows 10"/>
    <x v="18"/>
    <s v="Pendrive"/>
    <s v="-"/>
    <s v="E6431"/>
    <s v="E15S"/>
    <s v="Pegatron"/>
    <x v="0"/>
    <n v="60555"/>
    <s v="-"/>
    <n v="40056401"/>
    <n v="3"/>
  </r>
  <r>
    <x v="133"/>
    <n v="30024291"/>
    <s v="-"/>
    <s v="Biały"/>
    <s v="Matowy 1080p"/>
    <s v="128 GB eMMC"/>
    <s v="4 GB"/>
    <s v="N3060"/>
    <s v="1,6-2,48 Ghz"/>
    <s v="Windows 10"/>
    <x v="67"/>
    <s v="Pendrive"/>
    <s v="Obowiązkowa instrukcja ME.QA.02.528 / EC"/>
    <s v="S6219"/>
    <s v="NSBW1502"/>
    <s v="Tongfang"/>
    <x v="0"/>
    <n v="60562"/>
    <s v="-"/>
    <n v="40063271"/>
    <n v="4"/>
  </r>
  <r>
    <x v="134"/>
    <n v="30024147"/>
    <s v="-"/>
    <s v="Czarny, gumowany"/>
    <s v="Matowy"/>
    <s v="256 GB SSD; 1000 GBHDD"/>
    <s v="8 GB"/>
    <s v="i5-7200U"/>
    <s v="2,5 Ghz"/>
    <s v="Windows 10"/>
    <x v="57"/>
    <s v="Pendrive"/>
    <s v="tp firmware"/>
    <s v="P7647"/>
    <s v="D17K"/>
    <s v="Pegatron"/>
    <x v="1"/>
    <n v="60595"/>
    <s v="-"/>
    <n v="40059588"/>
    <n v="3"/>
  </r>
  <r>
    <x v="135"/>
    <n v="30024148"/>
    <s v="-"/>
    <s v="Srebrny"/>
    <s v="Błyszczący"/>
    <s v="256 GB SSD"/>
    <s v="8 GB"/>
    <s v="i5-7200U"/>
    <s v="2,5 Ghz"/>
    <s v="Windows 10"/>
    <x v="35"/>
    <s v="Pendrive"/>
    <s v="-"/>
    <s v="S3409"/>
    <s v="F13K"/>
    <s v="Pegatron"/>
    <x v="1"/>
    <n v="60600"/>
    <s v="-"/>
    <n v="40063262"/>
    <n v="3"/>
  </r>
  <r>
    <x v="136"/>
    <n v="30024346"/>
    <s v="-"/>
    <s v="Srebrny"/>
    <s v="Touch"/>
    <s v="64 GB"/>
    <s v="2 GB"/>
    <s v="Atom x5-Z8350"/>
    <s v="1,44 Ghz"/>
    <s v="Windows 10"/>
    <x v="55"/>
    <s v="Pendrive"/>
    <s v="Update biosu, do najwyższego Build DATA."/>
    <s v="E2221T"/>
    <s v="NT16H"/>
    <s v="Emdoor"/>
    <x v="0"/>
    <n v="60620"/>
    <s v="-"/>
    <s v="-"/>
    <n v="2"/>
  </r>
  <r>
    <x v="137"/>
    <n v="30024292"/>
    <s v="-"/>
    <s v="Czarny"/>
    <s v="Touch"/>
    <s v="64 GB"/>
    <s v="4 GB"/>
    <s v="Atom x5-z8300"/>
    <s v="1,44-1,84 Ghz"/>
    <s v="Windows 10"/>
    <x v="63"/>
    <s v="Pendrive"/>
    <s v="Update biosu, do najwyższego Build DATA."/>
    <s v="E2227T"/>
    <s v="NT16H"/>
    <s v="Emdoor"/>
    <x v="0"/>
    <n v="60622"/>
    <s v="-"/>
    <s v="-"/>
    <n v="2"/>
  </r>
  <r>
    <x v="138"/>
    <s v="30024347, 30024500 "/>
    <s v="-"/>
    <s v="Biały, Srebrny"/>
    <s v="Touch 720p"/>
    <s v="64 GB"/>
    <s v="4 GB"/>
    <s v="Atom x5-z8350"/>
    <s v="1,44-1,92 Ghz"/>
    <s v="Windows 10"/>
    <x v="55"/>
    <s v="Pendrive"/>
    <s v="DWA KOLORY, DWA MSN!!!   Update biosu, do najwyższego Build DATA."/>
    <s v="E2221T"/>
    <s v="NT16H"/>
    <s v="Emdoor"/>
    <x v="0"/>
    <n v="60624"/>
    <s v="-"/>
    <s v="-"/>
    <n v="2"/>
  </r>
  <r>
    <x v="139"/>
    <n v="30024047"/>
    <s v="-"/>
    <s v="Srebrny"/>
    <s v="Matowy"/>
    <s v="500 GBHDD"/>
    <s v="4 GB"/>
    <s v="Celeron N3060"/>
    <s v="1,6 Ghz"/>
    <s v="Windows 10"/>
    <x v="67"/>
    <s v="Pendrive64 GB"/>
    <s v="Obowiązkowa instrukcja ME.QA.02.528 / EC"/>
    <s v="S6219"/>
    <s v="NSBW1502"/>
    <s v="Tongfang"/>
    <x v="0"/>
    <n v="60626"/>
    <s v="-"/>
    <s v="-"/>
    <n v="4"/>
  </r>
  <r>
    <x v="140"/>
    <n v="30023920"/>
    <s v="-"/>
    <s v="Srebrny"/>
    <s v="Matowy"/>
    <s v="500 GBHDD"/>
    <s v="4 GB"/>
    <s v="Pentium N3710"/>
    <s v="1,6 Ghz"/>
    <s v="Windows 10 Home"/>
    <x v="59"/>
    <s v="Pendrive"/>
    <s v="Obowiązkowa instrukcja ME.QA.02.528 /Nowe MB magą się nie włączać dopóki nie poklika się kila razy we włącznik. EC"/>
    <s v="S6219"/>
    <s v="NSBW1502"/>
    <s v="Tongfang"/>
    <x v="0"/>
    <n v="60627"/>
    <s v="-"/>
    <s v="-"/>
    <n v="4"/>
  </r>
  <r>
    <x v="141"/>
    <n v="30024149"/>
    <s v="-"/>
    <s v="Srebrny"/>
    <s v="Matowy"/>
    <s v="500 GBHDD"/>
    <s v="4 GB"/>
    <s v="Celeron 3855U"/>
    <s v="1,6 Ghz"/>
    <s v="Windows 10"/>
    <x v="53"/>
    <s v="Pendrive"/>
    <s v="SubstytutHDD 1000 GB"/>
    <s v="E7419"/>
    <s v="D17S"/>
    <s v="Pegatron"/>
    <x v="1"/>
    <n v="60628"/>
    <s v="-"/>
    <n v="40056401"/>
    <n v="3"/>
  </r>
  <r>
    <x v="142"/>
    <n v="30024150"/>
    <s v="-"/>
    <s v="Srebrny"/>
    <s v="Błyszczący"/>
    <s v="1000 GB"/>
    <s v="8 GB"/>
    <s v="Pentium 4415U"/>
    <s v="2,3 Ghz"/>
    <s v="Windows 10"/>
    <x v="49"/>
    <s v="Pendrive"/>
    <s v="tp firmware"/>
    <s v="E6435"/>
    <s v="E15K"/>
    <s v="Pegatron"/>
    <x v="0"/>
    <n v="60629"/>
    <s v="-"/>
    <n v="40059713"/>
    <n v="3"/>
  </r>
  <r>
    <x v="143"/>
    <n v="30024151"/>
    <s v="-"/>
    <s v="Biały"/>
    <s v="Matowy"/>
    <s v="1000 GB"/>
    <s v="8 GB"/>
    <s v="i3-6006U"/>
    <s v="2 Ghz"/>
    <s v="Windows 10"/>
    <x v="65"/>
    <s v="Pendrive"/>
    <s v="EC"/>
    <s v="S6421"/>
    <s v="NSSL1502"/>
    <s v="Tongfang"/>
    <x v="0"/>
    <n v="60630"/>
    <s v="-"/>
    <s v="-"/>
    <n v="4"/>
  </r>
  <r>
    <x v="144"/>
    <n v="30024048"/>
    <s v="-"/>
    <s v="Czarny"/>
    <s v="Matowy"/>
    <s v="1000 GB"/>
    <s v="8 GB"/>
    <s v="Pentium 4405U"/>
    <s v="2,1 Ghz"/>
    <s v="Windows 10"/>
    <x v="53"/>
    <s v="Pendrive"/>
    <s v="-"/>
    <s v="E7419"/>
    <s v="D17S"/>
    <s v="Pegatron"/>
    <x v="1"/>
    <n v="60631"/>
    <s v="-"/>
    <s v="-"/>
    <n v="3"/>
  </r>
  <r>
    <x v="145"/>
    <n v="30024348"/>
    <s v="-"/>
    <s v="Grafitowy"/>
    <s v="Matowy"/>
    <s v="256 GB SSD; 1000 GBHDD"/>
    <s v="8 GB"/>
    <s v="i7-7500U"/>
    <s v="2,7-3,5 Ghz"/>
    <s v="Windows 10"/>
    <x v="58"/>
    <s v="Pendrive"/>
    <s v="tp firmware"/>
    <s v="P6677"/>
    <s v="E15K"/>
    <s v="Pegatron"/>
    <x v="0"/>
    <n v="60635"/>
    <s v="-"/>
    <s v="-"/>
    <n v="3"/>
  </r>
  <r>
    <x v="146"/>
    <n v="30024152"/>
    <s v="-"/>
    <s v="Grafitowy"/>
    <s v="Matowy"/>
    <s v="128 GB SSD; 2000 GBHDD"/>
    <s v="16 GB"/>
    <s v="i7-7500U"/>
    <s v="2,7 Ghz"/>
    <s v="Windows 10"/>
    <x v="48"/>
    <s v="Pendrive"/>
    <s v="tp firmware"/>
    <s v="P7645"/>
    <s v="D17K"/>
    <s v="Pegatron"/>
    <x v="1"/>
    <n v="60636"/>
    <s v="-"/>
    <n v="40056401"/>
    <n v="3"/>
  </r>
  <r>
    <x v="147"/>
    <n v="30023921"/>
    <s v="-"/>
    <s v="-"/>
    <s v="Matowy"/>
    <s v="SSD 128;HDD 1500 GB"/>
    <s v="4 GB"/>
    <s v="i3-7100U"/>
    <s v="2,4 Ghz"/>
    <s v="Windows 10 Home"/>
    <x v="51"/>
    <s v="Pendrive"/>
    <s v="Touchpad firmware"/>
    <s v="E7424"/>
    <s v="D17K"/>
    <s v="Pegatron"/>
    <x v="1"/>
    <n v="60650"/>
    <s v="-"/>
    <s v="-"/>
    <n v="3"/>
  </r>
  <r>
    <x v="148"/>
    <n v="30024049"/>
    <s v="-"/>
    <s v="Srebrny"/>
    <s v="Matowy"/>
    <s v="128 GB SSD; 1000 GBHDD"/>
    <s v="6 GB"/>
    <s v="i3-6157U"/>
    <s v="2,4 Ghz"/>
    <s v="Windows 10"/>
    <x v="18"/>
    <s v="Pendrive"/>
    <s v="-"/>
    <s v="P6432"/>
    <s v="E15S"/>
    <s v="Pegatron"/>
    <x v="0"/>
    <n v="60665"/>
    <s v="-"/>
    <s v="-"/>
    <n v="3"/>
  </r>
  <r>
    <x v="149"/>
    <n v="30024293"/>
    <s v="-"/>
    <s v="Srebrny"/>
    <s v="Touch"/>
    <s v="64 GB"/>
    <s v="4 GB"/>
    <s v="Atom x5-z8300"/>
    <s v="1,44-1,84 Ghz"/>
    <s v="Windows 10"/>
    <x v="63"/>
    <s v="Pendrive"/>
    <s v="Update biosu, do najwyższego Build DATA."/>
    <s v="E2227T"/>
    <s v="NT16H"/>
    <s v="Emdoor"/>
    <x v="0"/>
    <n v="60712"/>
    <s v="-"/>
    <s v="-"/>
    <n v="2"/>
  </r>
  <r>
    <x v="150"/>
    <s v="30024294  "/>
    <s v="-"/>
    <s v="Czarny"/>
    <s v="Touch 720p"/>
    <s v="64 GB eMMC"/>
    <s v="4 GB"/>
    <s v="Atom x5-z8300"/>
    <s v="1,44-1,84 Ghz"/>
    <s v="Windows 10"/>
    <x v="63"/>
    <s v="Pendrive"/>
    <s v="Update biosu, do najwyższego Build DATA."/>
    <s v="E2227T"/>
    <s v="NT16H"/>
    <s v="Emdoor"/>
    <x v="0"/>
    <n v="60713"/>
    <s v="-"/>
    <s v="-"/>
    <n v="2"/>
  </r>
  <r>
    <x v="151"/>
    <n v="30024295"/>
    <s v="-"/>
    <s v="Srebrny"/>
    <s v="Touch"/>
    <s v="32 GB"/>
    <s v="2 GB"/>
    <s v="Atom x5-z8300"/>
    <s v="1,44-1,84 Ghz"/>
    <s v="Windows 10"/>
    <x v="63"/>
    <s v="Pendrive"/>
    <s v="Update biosu, do najwyższego Build DATA."/>
    <s v="E2227T"/>
    <s v="NT16H"/>
    <s v="Emdoor"/>
    <x v="0"/>
    <n v="60723"/>
    <s v="-"/>
    <s v="-"/>
    <n v="2"/>
  </r>
  <r>
    <x v="152"/>
    <n v="30024296"/>
    <s v="-"/>
    <s v="Srebrny"/>
    <s v="Touch"/>
    <s v="64 GB"/>
    <s v="4 GB"/>
    <s v="Atom x5-z8300"/>
    <s v="1,44-1,84 Ghz"/>
    <s v="Windows 10"/>
    <x v="63"/>
    <s v="Pendrive"/>
    <s v="Update biosu, do najwyższego Build DATA."/>
    <s v="E2227T"/>
    <s v="NT16H"/>
    <s v="Emdoor"/>
    <x v="0"/>
    <n v="60724"/>
    <s v="-"/>
    <s v="-"/>
    <n v="2"/>
  </r>
  <r>
    <x v="153"/>
    <n v="30024430"/>
    <s v="-"/>
    <s v="Czarny"/>
    <s v="Matowy 1080p"/>
    <s v="64 GB eMMC"/>
    <s v="4 GB"/>
    <s v="Celeron N3060"/>
    <s v="1,6-2,48 Ghz"/>
    <s v="Windows 10"/>
    <x v="68"/>
    <s v="Pendrive"/>
    <s v="EC"/>
    <s v="S4219 "/>
    <s v="NSBW1402"/>
    <s v="Tongfang"/>
    <x v="0"/>
    <n v="60739"/>
    <s v="-"/>
    <s v="-"/>
    <n v="4"/>
  </r>
  <r>
    <x v="154"/>
    <n v="30024349"/>
    <s v="-"/>
    <s v="Srebrny"/>
    <s v="Matowy"/>
    <s v="128 GB SSD; 1500 GBHDD"/>
    <s v="4 GB"/>
    <s v="i3-7100U"/>
    <s v="2,4 Ghz"/>
    <s v="Windows 10"/>
    <x v="69"/>
    <s v="Pendrive"/>
    <s v="tp firmware"/>
    <s v="E7424"/>
    <s v="D17K"/>
    <s v="Pegatron"/>
    <x v="1"/>
    <n v="60750"/>
    <s v="-"/>
    <s v="-"/>
    <n v="3"/>
  </r>
  <r>
    <x v="155"/>
    <n v="30024350"/>
    <s v="-"/>
    <s v="Srebrny"/>
    <s v="Touch"/>
    <s v="64 GB eMMC"/>
    <s v="4 GB"/>
    <s v="Celeron N3450"/>
    <s v="1,1-2,2 Ghz"/>
    <s v="Windows 10"/>
    <x v="70"/>
    <s v="Pendrive"/>
    <s v="-"/>
    <s v="E3213"/>
    <s v="NT13A"/>
    <s v="Emdoor"/>
    <x v="1"/>
    <n v="60793"/>
    <s v="-"/>
    <s v="-"/>
    <s v="bez"/>
  </r>
  <r>
    <x v="156"/>
    <n v="30024297"/>
    <s v="-"/>
    <s v="Srebrny"/>
    <s v="Touch"/>
    <s v="64 GB eMMC"/>
    <s v="4 GB"/>
    <s v="Pentium N4200"/>
    <s v="1,1-2,5 Ghz"/>
    <s v="Windows 10"/>
    <x v="70"/>
    <s v="Pendrive"/>
    <s v="-"/>
    <s v="E3215"/>
    <s v="NT13A"/>
    <s v="Emdoor"/>
    <x v="1"/>
    <n v="60794"/>
    <s v="-"/>
    <s v="-"/>
    <s v="bez"/>
  </r>
  <r>
    <x v="157"/>
    <n v="30024153"/>
    <s v="-"/>
    <s v="Grafitowy"/>
    <s v="Matowy"/>
    <s v="1000 GB"/>
    <s v="6 GB"/>
    <s v="i3-7167U "/>
    <s v="2,8 Ghz"/>
    <s v="Windows 10"/>
    <x v="71"/>
    <s v="Pendrive"/>
    <s v="tp firmware"/>
    <s v="P6402 "/>
    <s v="E15K"/>
    <s v="Pegatron"/>
    <x v="0"/>
    <n v="60800"/>
    <s v="-"/>
    <n v="40061308"/>
    <n v="3"/>
  </r>
  <r>
    <x v="158"/>
    <n v="30024351"/>
    <s v="-"/>
    <s v="Srebrny"/>
    <s v="Matowy"/>
    <s v="512 GBHDD"/>
    <s v="4 GB"/>
    <s v="Celeron N3060"/>
    <s v="1,6-2,48 Ghz"/>
    <s v="Windows 10"/>
    <x v="59"/>
    <s v="Pendrive"/>
    <s v="Obowiązkowa instrukcja ME.QA.02.528 / EC"/>
    <s v="S6219"/>
    <s v="NSBW1502"/>
    <s v="Tongfang"/>
    <x v="0"/>
    <n v="60808"/>
    <s v="-"/>
    <n v="40063271"/>
    <n v="4"/>
  </r>
  <r>
    <x v="159"/>
    <n v="30024352"/>
    <s v="-"/>
    <s v="Srebrny"/>
    <s v="Błyszczący 720p"/>
    <s v="1000 GB"/>
    <s v="8 GB"/>
    <s v="Pentium 4405U"/>
    <s v="2,1 Ghz"/>
    <s v="Windows 10"/>
    <x v="72"/>
    <s v="Pendrive"/>
    <s v="-"/>
    <s v="E6429"/>
    <s v="E15S"/>
    <s v="Pegatron"/>
    <x v="0"/>
    <n v="60812"/>
    <s v="-"/>
    <s v="-"/>
    <n v="3"/>
  </r>
  <r>
    <x v="160"/>
    <n v="30024353"/>
    <s v="-"/>
    <s v="Srebrny"/>
    <s v="Matowy"/>
    <s v="1000 GB"/>
    <s v="8 GB"/>
    <s v="Pentium 4415U"/>
    <s v="2,3 Ghz"/>
    <s v="Windows 10"/>
    <x v="51"/>
    <s v="Pendrive"/>
    <s v="tp firmware"/>
    <s v="E7423"/>
    <s v="D17K"/>
    <s v="Pegatron"/>
    <x v="1"/>
    <n v="60818"/>
    <s v="-"/>
    <s v="-"/>
    <n v="3"/>
  </r>
  <r>
    <x v="161"/>
    <n v="30024298"/>
    <s v="-"/>
    <s v="Srebrny"/>
    <s v="Matowy"/>
    <s v="512 GB"/>
    <s v="4 GB"/>
    <s v="Celeron 3855U"/>
    <s v="1,6 Ghz"/>
    <s v="Windows 10"/>
    <x v="73"/>
    <s v="Pendrive"/>
    <s v="-"/>
    <s v="E7419"/>
    <s v="D17S"/>
    <s v="Pegatron"/>
    <x v="1"/>
    <n v="60857"/>
    <s v="-"/>
    <s v="-"/>
    <n v="3"/>
  </r>
  <r>
    <x v="162"/>
    <n v="30024354"/>
    <s v="-"/>
    <s v="Brązowy"/>
    <s v="Matowy 1080p"/>
    <s v="1000 GB"/>
    <s v="8 GB"/>
    <s v=" i3-5005U"/>
    <s v="2 Ghz"/>
    <s v="Windows 10"/>
    <x v="74"/>
    <s v="Pendrive"/>
    <s v="sponge/ poron"/>
    <s v="E6415"/>
    <s v="D15D"/>
    <s v="Pegatron"/>
    <x v="1"/>
    <n v="60848"/>
    <s v="-"/>
    <s v="-"/>
    <n v="3"/>
  </r>
  <r>
    <x v="163"/>
    <n v="30023976"/>
    <s v="-"/>
    <s v="Grafitowy"/>
    <s v="Matowy"/>
    <s v="500 GBHDD"/>
    <s v="4 GB"/>
    <s v="i3-7167U"/>
    <s v="2,8 Ghz"/>
    <s v="Windows 10"/>
    <x v="75"/>
    <s v="Pendrive"/>
    <s v="tp firmware, img aldi"/>
    <s v="P7402"/>
    <s v="D17K"/>
    <s v="Pegatron"/>
    <x v="1"/>
    <n v="60850"/>
    <s v="-"/>
    <s v="-"/>
    <n v="3"/>
  </r>
  <r>
    <x v="164"/>
    <n v="30024154"/>
    <s v="-"/>
    <s v="Srebrny"/>
    <s v="Touch"/>
    <s v="64 GB"/>
    <s v="4 GB"/>
    <s v="Pentium N4200"/>
    <s v="1,1-2,5 Ghz"/>
    <s v="Windows 10"/>
    <x v="76"/>
    <s v="Pendrive"/>
    <s v="-"/>
    <s v="E3216"/>
    <s v="NT13A"/>
    <s v="Emdoor"/>
    <x v="1"/>
    <n v="60900"/>
    <s v="-"/>
    <s v="-"/>
    <s v="bez"/>
  </r>
  <r>
    <x v="165"/>
    <n v="30024419"/>
    <s v="-"/>
    <s v="Srebrny"/>
    <s v="Touch 1080p"/>
    <s v="64 GB"/>
    <s v="4 GB"/>
    <s v="Atom x5-8300"/>
    <s v="1,44-1,84 Ghz"/>
    <s v="Windows 10"/>
    <x v="39"/>
    <s v="Pendrive"/>
    <s v="Update biosu, do najwyższego Build DATA."/>
    <s v="E2227T"/>
    <s v="NT16H"/>
    <s v="Emdoor"/>
    <x v="0"/>
    <n v="60950"/>
    <s v="-"/>
    <s v="-"/>
    <n v="2"/>
  </r>
  <r>
    <x v="166"/>
    <n v="30024418"/>
    <s v="-"/>
    <s v="Srebrny"/>
    <s v="Matowy 1080p"/>
    <s v="128 GB SSD; 1500 GBHDD"/>
    <s v="6 GB"/>
    <s v="i3-6100U"/>
    <s v="2,3 Ghz"/>
    <s v="Windows 10"/>
    <x v="77"/>
    <s v="Pendrive"/>
    <s v="-"/>
    <s v="E6430"/>
    <s v="E15S"/>
    <s v="Pegatron"/>
    <x v="0"/>
    <n v="61000"/>
    <s v="-"/>
    <s v="-"/>
    <n v="3"/>
  </r>
  <r>
    <x v="167"/>
    <n v="30024417"/>
    <s v="-"/>
    <s v="Srebrny"/>
    <s v="Matowy 1080p"/>
    <s v="128 GB eMMC; 1000 GBHDD"/>
    <s v="4 GB"/>
    <s v="i5-7200U"/>
    <s v="2,5 Ghz"/>
    <s v="Windows 10"/>
    <x v="78"/>
    <s v="Pendrive"/>
    <s v="tp firmware"/>
    <s v="E6436 "/>
    <s v="E15K"/>
    <s v="Pegatron"/>
    <x v="0"/>
    <n v="61100"/>
    <s v="-"/>
    <s v="-"/>
    <n v="3"/>
  </r>
  <r>
    <x v="168"/>
    <n v="30024416"/>
    <s v="-"/>
    <s v="Srebrny"/>
    <s v="Touch 1080p"/>
    <s v="64 GB eMMC"/>
    <s v="4 GB"/>
    <s v="Atom x5-z8350"/>
    <s v="1,44-1,92 Ghz"/>
    <s v="Windows 10"/>
    <x v="63"/>
    <s v="Pendrive"/>
    <s v="Update biosu, do najwyższego Build DATA. Zapieczętować można tylko 4 razy, potem potrzeba zrobić recovery."/>
    <s v="E2228T"/>
    <s v="NT16H"/>
    <s v="Emdoor"/>
    <x v="0"/>
    <n v="61250"/>
    <s v="-"/>
    <s v="-"/>
    <n v="2"/>
  </r>
  <r>
    <x v="169"/>
    <n v="30024415"/>
    <s v="-"/>
    <s v="Srebrny"/>
    <s v="Touch 1080p"/>
    <s v="64 GB eMMC"/>
    <s v="4 GB"/>
    <s v="Pentium N4200"/>
    <s v="1,1-2,5 Ghz"/>
    <s v="Windows 10"/>
    <x v="79"/>
    <s v="Pendrive"/>
    <s v="-"/>
    <s v="E3216"/>
    <s v="NT13A"/>
    <s v="Emdoor"/>
    <x v="1"/>
    <n v="61400"/>
    <s v="-"/>
    <s v="-"/>
    <s v="bez"/>
  </r>
  <r>
    <x v="170"/>
    <n v="30024414"/>
    <s v="-"/>
    <s v="Srebrny"/>
    <s v="Touch 1080p"/>
    <s v="32 GB eMMC"/>
    <s v="2 GB"/>
    <s v="Atom x5-z8350"/>
    <s v="1,44-1,92 Ghz"/>
    <s v="Windows 10"/>
    <x v="63"/>
    <s v="Pendrive"/>
    <s v="Update biosu, do najwyższego Build DATA. Zapieczętować można tylko 4 razy, potem potrzeba zrobić recovery."/>
    <s v="E2228T"/>
    <s v="NT16H"/>
    <s v="Emdoor"/>
    <x v="0"/>
    <n v="61450"/>
    <s v="-"/>
    <s v="-"/>
    <n v="2"/>
  </r>
  <r>
    <x v="171"/>
    <n v="30024413"/>
    <s v="-"/>
    <s v="Srebrny"/>
    <s v="Matowy 1080p"/>
    <s v="128 GB SSD; 500 GBHDD"/>
    <s v="4 GB"/>
    <s v="i3-7100U"/>
    <s v="2,4 Ghz"/>
    <s v="Windows 10"/>
    <x v="80"/>
    <s v="Pendrive"/>
    <s v="tp firmware"/>
    <s v="E7424"/>
    <s v="D17K"/>
    <s v="Pegatron"/>
    <x v="1"/>
    <n v="61500"/>
    <s v="-"/>
    <s v="-"/>
    <n v="3"/>
  </r>
  <r>
    <x v="172"/>
    <n v="30024412"/>
    <s v="-"/>
    <s v="Srebrny"/>
    <s v="Touch 1080p"/>
    <s v="64 GB eMMC"/>
    <s v="4 GB"/>
    <s v="Celeron N3450"/>
    <s v="1,1-2,2 GHz"/>
    <s v="Windows 10"/>
    <x v="76"/>
    <s v="Pendrive"/>
    <s v="-"/>
    <s v="E3214"/>
    <s v="NT13A"/>
    <s v="Emdoor"/>
    <x v="1"/>
    <n v="61700"/>
    <s v="-"/>
    <s v="-"/>
    <s v="bez"/>
  </r>
  <r>
    <x v="173"/>
    <n v="30020798"/>
    <s v="-"/>
    <s v="-"/>
    <s v="Touch / NON GLARE"/>
    <s v="500 GB"/>
    <s v="2 GB"/>
    <s v="AMD Temash A4-1200 "/>
    <s v="1,00 GHz"/>
    <s v="Windows 8.1 Standard"/>
    <x v="81"/>
    <s v="HDD"/>
    <s v="brak licencji office"/>
    <s v="E1317T"/>
    <s v="H90T"/>
    <s v="Pegatron"/>
    <x v="0"/>
    <n v="98449"/>
    <s v="-"/>
    <s v="-"/>
    <n v="3"/>
  </r>
  <r>
    <x v="174"/>
    <n v="30019411"/>
    <s v="-"/>
    <s v="-"/>
    <s v="Touch / NON GLARE"/>
    <s v="500 GB"/>
    <s v="2 GB"/>
    <s v="AMD Temash A4-1200 "/>
    <s v="1,00 GHz"/>
    <s v="Windows 8.1 Standard"/>
    <x v="81"/>
    <s v="HDD"/>
    <s v="brak licencji office"/>
    <s v="E1317T"/>
    <s v="H90T"/>
    <s v="Pegatron"/>
    <x v="0"/>
    <n v="98537"/>
    <s v="-"/>
    <s v="-"/>
    <n v="3"/>
  </r>
  <r>
    <x v="175"/>
    <n v="30019127"/>
    <s v="-"/>
    <s v="-"/>
    <s v="Touch / NON GLARE"/>
    <s v="HDD 500 GB; eMMC 64GB"/>
    <s v="2 GB"/>
    <s v="Intel Celeron  N2910"/>
    <s v="1,60 GHz"/>
    <s v="Windows 8.1 Standard"/>
    <x v="82"/>
    <s v="HDD"/>
    <s v="test PU9"/>
    <s v="-"/>
    <s v="-"/>
    <s v="-"/>
    <x v="0"/>
    <n v="98602"/>
    <s v="-"/>
    <s v="-"/>
    <s v="-"/>
  </r>
  <r>
    <x v="176"/>
    <n v="30019128"/>
    <s v="-"/>
    <s v="-"/>
    <s v="Touch / NON GLARE"/>
    <s v="HDD 500 GB; eMMC 64GB"/>
    <s v="2 GB"/>
    <s v="Intel Celeron  N2910"/>
    <s v="1,60 GHz"/>
    <s v="Windows 8.1 Standard"/>
    <x v="82"/>
    <s v="HDD"/>
    <s v="test PU9"/>
    <s v="-"/>
    <s v="-"/>
    <s v="-"/>
    <x v="0"/>
    <n v="98603"/>
    <s v="-"/>
    <s v="-"/>
    <s v="-"/>
  </r>
  <r>
    <x v="177"/>
    <n v="30017761"/>
    <s v="-"/>
    <s v="-"/>
    <s v="Touch / NON GLARE"/>
    <s v="HDD 500 GB; eMMC 64GB"/>
    <s v="4 GB"/>
    <s v="Intel Celeron  N2910"/>
    <s v="1,60 GHz"/>
    <s v="Windows 8.1 Standard"/>
    <x v="82"/>
    <s v="HDD"/>
    <s v="test PU9"/>
    <s v="-"/>
    <s v="-"/>
    <s v="-"/>
    <x v="0"/>
    <n v="98604"/>
    <s v="-"/>
    <s v="-"/>
    <s v="-"/>
  </r>
  <r>
    <x v="178"/>
    <n v="30019129"/>
    <s v="-"/>
    <s v="-"/>
    <s v="Touch / NON GLARE"/>
    <s v="HDD 500 GB; eMMC 64GB"/>
    <s v="4 GB"/>
    <s v="Intel Celeron  N2910"/>
    <s v="1,60 GHz"/>
    <s v="Windows 8.1 Standard"/>
    <x v="82"/>
    <s v="HDD"/>
    <s v="test PU9"/>
    <s v="-"/>
    <s v="-"/>
    <s v="-"/>
    <x v="0"/>
    <n v="98647"/>
    <s v="-"/>
    <s v="-"/>
    <s v="-"/>
  </r>
  <r>
    <x v="179"/>
    <n v="30019107"/>
    <s v="-"/>
    <s v="-"/>
    <s v="Matowy"/>
    <s v="1000 GB"/>
    <s v="4 GB"/>
    <s v="Celeron 1005M"/>
    <s v="1,90 GHz"/>
    <s v="Windows 8 Standard"/>
    <x v="83"/>
    <s v="HDD"/>
    <s v="-"/>
    <s v="E6237"/>
    <s v="C15A"/>
    <s v="Pegatron"/>
    <x v="0"/>
    <n v="98674"/>
    <s v="-"/>
    <s v="-"/>
    <n v="3"/>
  </r>
  <r>
    <x v="180"/>
    <n v="30019419"/>
    <s v="-"/>
    <s v="-"/>
    <s v="Touch / NON GLARE"/>
    <s v="HDD 500 GB; eMMC 32 GB"/>
    <s v="4 GB"/>
    <s v="Intel Celeron  N2920"/>
    <s v="1,86 GHz"/>
    <s v="Windows 8.1 Standard"/>
    <x v="84"/>
    <s v="HDD"/>
    <s v="test PU9"/>
    <s v="-"/>
    <s v="-"/>
    <s v="-"/>
    <x v="0"/>
    <n v="98689"/>
    <s v="-"/>
    <s v="-"/>
    <s v="-"/>
  </r>
  <r>
    <x v="181"/>
    <n v="30019160"/>
    <s v="-"/>
    <s v="-"/>
    <s v="Touch / NON GLARE"/>
    <s v="HDD 500 GB; eMMC 64GB"/>
    <s v="4 GB"/>
    <s v="Intel Celeron  N2920"/>
    <s v="1,86 GHz"/>
    <s v="Windows 8.1 Standard"/>
    <x v="85"/>
    <s v="HDD / RECOVER"/>
    <s v="test PU9"/>
    <s v="-"/>
    <s v="-"/>
    <s v="-"/>
    <x v="0"/>
    <n v="98705"/>
    <s v="-"/>
    <s v="-"/>
    <s v="-"/>
  </r>
  <r>
    <x v="182"/>
    <n v="30018288"/>
    <s v="-"/>
    <s v="-"/>
    <s v="Touch / NON GLARE"/>
    <s v="HDD 1000 GB; eMMC 64GB"/>
    <s v="4 GB"/>
    <s v="Intel Celeron  N2920"/>
    <s v="1,86 GHz"/>
    <s v="Windows 8.1 Standard"/>
    <x v="85"/>
    <s v="HDD / RECOVER"/>
    <s v="test PU9"/>
    <s v="-"/>
    <s v="-"/>
    <s v="-"/>
    <x v="0"/>
    <n v="98706"/>
    <s v="-"/>
    <s v="-"/>
    <s v="-"/>
  </r>
  <r>
    <x v="183"/>
    <n v="30018287"/>
    <s v="-"/>
    <s v="-"/>
    <s v="Touch / NON GLARE"/>
    <s v="500 GB"/>
    <s v="4 GB"/>
    <s v="AMD Temash A4-1200 "/>
    <s v="1,00 GHz"/>
    <s v="Windows 8.1 Standard"/>
    <x v="81"/>
    <s v="HDD"/>
    <s v="Licencja Office 8.1"/>
    <s v="E1317T"/>
    <s v=" H90T"/>
    <s v="Pegatron"/>
    <x v="0"/>
    <n v="98707"/>
    <s v="-"/>
    <s v="-"/>
    <n v="3"/>
  </r>
  <r>
    <x v="184"/>
    <n v="30019161"/>
    <s v="-"/>
    <s v="-"/>
    <s v="Matowy"/>
    <s v="HDD 500 GB; eMMC 64GB"/>
    <s v="4 GB"/>
    <s v="Intel Celeron  N2930"/>
    <s v="1,83 Ghz"/>
    <s v="Windows 8.1 Standard"/>
    <x v="86"/>
    <s v=" 3.0 HDD (puszczane z kieszeni 3.0 podłaczonej do tabletu)"/>
    <s v="BACK COVER MEDION!!!"/>
    <s v="S6213T"/>
    <s v="T15M"/>
    <s v="Pegatron"/>
    <x v="0"/>
    <n v="98714"/>
    <s v="-"/>
    <s v="-"/>
    <n v="3"/>
  </r>
  <r>
    <x v="185"/>
    <n v="30018970"/>
    <s v="-"/>
    <s v="-"/>
    <s v="Matowy"/>
    <s v="HDD 500 GB; eMMC 64GB"/>
    <s v="4 GB"/>
    <s v="Intel Pentium  N3530"/>
    <s v="2,16 GHz"/>
    <s v="Windows 8.1 Standard"/>
    <x v="86"/>
    <s v=" 3.0 HDD (puszczane z kieszeni 3.0 podłaczonej do tabletu)"/>
    <s v="BACK COVER MEDION!!!"/>
    <s v="S6213T"/>
    <s v="T15M"/>
    <s v="Pegatron"/>
    <x v="1"/>
    <n v="98716"/>
    <s v="-"/>
    <s v="-"/>
    <n v="1"/>
  </r>
  <r>
    <x v="186"/>
    <n v="30022634"/>
    <s v="-"/>
    <s v="-"/>
    <s v="Touch / NON GLARE"/>
    <s v="HDD 500 GB; eMMC 64GB"/>
    <s v="4 GB"/>
    <s v="Intel Celeron  N2930"/>
    <s v="1,83 GHZ"/>
    <s v="Windows 8.1 Standard"/>
    <x v="82"/>
    <s v="HDD"/>
    <s v="test PU9"/>
    <s v="-"/>
    <s v="-"/>
    <s v="-"/>
    <x v="0"/>
    <n v="98806"/>
    <s v="-"/>
    <s v="-"/>
    <s v="-"/>
  </r>
  <r>
    <x v="187"/>
    <n v="30019480"/>
    <s v="-"/>
    <s v="-"/>
    <s v="Matowy"/>
    <s v="500 GB"/>
    <s v="2 GB"/>
    <s v="Intel Celeron  N2830"/>
    <s v="2,16 GHz"/>
    <s v="Windows 8.1 Standard"/>
    <x v="87"/>
    <s v="HDD"/>
    <s v="-"/>
    <s v="E6239"/>
    <s v="C15M"/>
    <s v="Pegatron"/>
    <x v="0"/>
    <n v="98832"/>
    <s v="-"/>
    <s v="-"/>
    <n v="3"/>
  </r>
  <r>
    <x v="188"/>
    <n v="30019420"/>
    <s v="-"/>
    <s v="-"/>
    <s v="Touch / NON GLARE"/>
    <s v="HDD 1000 GB; eMMC 128 GB"/>
    <s v="8 GB"/>
    <s v="Intel CoreTM i5 - 4210U "/>
    <s v="1,70 GHz"/>
    <s v="Windows 8.1 Standard"/>
    <x v="88"/>
    <s v="Pendrive"/>
    <s v="BACK COVER MEDION!!!"/>
    <s v="S6413T"/>
    <s v="T15B"/>
    <s v="Pegatron"/>
    <x v="1"/>
    <n v="98842"/>
    <s v="-"/>
    <s v="-"/>
    <n v="1"/>
  </r>
  <r>
    <x v="189"/>
    <n v="30020722"/>
    <s v="-"/>
    <s v="-"/>
    <s v="Matowy"/>
    <s v="500 GB"/>
    <s v="4 GB"/>
    <s v="Intel Celeron  N2830"/>
    <s v="2,16 GHz"/>
    <s v="Windows 8.1 Standard"/>
    <x v="87"/>
    <s v="HDD"/>
    <s v="-"/>
    <s v="E6239"/>
    <s v="C15M"/>
    <s v="Pegatron"/>
    <x v="0"/>
    <n v="98844"/>
    <s v="-"/>
    <s v="-"/>
    <n v="3"/>
  </r>
  <r>
    <x v="190"/>
    <n v="30019162"/>
    <s v="-"/>
    <s v="-"/>
    <s v="Touch / NON GLARE"/>
    <s v="eMMC 32 GB"/>
    <s v="2 GB"/>
    <s v="Intel Celeron  N2930"/>
    <s v="1,83 GHZ"/>
    <s v="Windows 8.1 Standard"/>
    <x v="89"/>
    <s v="HDD"/>
    <s v="test PU9"/>
    <s v="-"/>
    <s v="-"/>
    <s v="-"/>
    <x v="0"/>
    <n v="98874"/>
    <s v="-"/>
    <s v="-"/>
    <s v="-"/>
  </r>
  <r>
    <x v="191"/>
    <n v="30019163"/>
    <s v="-"/>
    <s v="-"/>
    <s v="Touch / NON GLARE"/>
    <s v="eMMC 64 GB"/>
    <s v="4 GB"/>
    <s v="Intel Pentium  N3530"/>
    <s v="2,16 GHz"/>
    <s v="Windows 8.1 Standard"/>
    <x v="90"/>
    <s v="Pendrive/Recovery puszczane z ustawien systemu"/>
    <s v="test PU9"/>
    <s v="-"/>
    <s v="-"/>
    <s v="-"/>
    <x v="0"/>
    <n v="98875"/>
    <s v="-"/>
    <s v="-"/>
    <s v="-"/>
  </r>
  <r>
    <x v="192"/>
    <n v="30018857"/>
    <s v="-"/>
    <s v="-"/>
    <s v="Touch / NON GLARE"/>
    <s v="SSHD 500 GB"/>
    <s v="4 GB"/>
    <s v="Intel Celeron  N2807"/>
    <s v="1,58 GHz"/>
    <s v="Windows 8.1 Standard Update"/>
    <x v="91"/>
    <s v="HDD"/>
    <s v="brak licencji office"/>
    <s v="E1231T"/>
    <s v="Skoda"/>
    <s v="Inventec"/>
    <x v="0"/>
    <n v="98876"/>
    <s v="-"/>
    <s v="-"/>
    <n v="1"/>
  </r>
  <r>
    <x v="193"/>
    <n v="30019716"/>
    <s v="-"/>
    <s v="-"/>
    <s v="Touch / NON GLARE"/>
    <s v="HDD 500 GB; eMMC 64 GB"/>
    <s v="4 GB"/>
    <s v="Intel Celeron  N2930"/>
    <s v="1,83 Ghz"/>
    <s v="Windows 8.1 Standard"/>
    <x v="92"/>
    <s v="HDD"/>
    <s v="BACK COVER MEDION!!!"/>
    <s v="S6213T"/>
    <s v="T15M"/>
    <s v="Pegatron"/>
    <x v="1"/>
    <n v="98878"/>
    <s v="-"/>
    <s v="-"/>
    <n v="1"/>
  </r>
  <r>
    <x v="194"/>
    <n v="30019987"/>
    <s v="-"/>
    <s v="-"/>
    <s v="Touch / NON GLARE"/>
    <s v="HDD 1000 GB; eMMC 64 GB"/>
    <s v="4 GB"/>
    <s v="Intel CoreTM i5 - 4210U "/>
    <s v="1,70 GHz"/>
    <s v="Windows 8.1 Standard"/>
    <x v="88"/>
    <s v="Pendrive"/>
    <s v="BACK COVER MEDION!!!"/>
    <s v="S6413T"/>
    <s v="T15B"/>
    <s v="Pegatron"/>
    <x v="1"/>
    <n v="98882"/>
    <s v="-"/>
    <s v="-"/>
    <n v="1"/>
  </r>
  <r>
    <x v="195"/>
    <n v="30021120"/>
    <s v="-"/>
    <s v="-"/>
    <s v="Matowy"/>
    <s v=" 500 GB"/>
    <s v="4 GB"/>
    <s v="Intel Celeron  N2930"/>
    <s v="1,83 Ghz"/>
    <s v="Windows 8.1 Standard"/>
    <x v="93"/>
    <s v="HDD"/>
    <s v="-"/>
    <s v="E6239"/>
    <s v="C15M"/>
    <s v="Pegatron"/>
    <x v="0"/>
    <n v="98887"/>
    <s v="-"/>
    <s v="-"/>
    <n v="3"/>
  </r>
  <r>
    <x v="196"/>
    <n v="30020733"/>
    <s v="-"/>
    <s v="-"/>
    <s v="Matowy"/>
    <s v="1000 GB"/>
    <s v="8 GB"/>
    <s v="Intel Celeron  N2930"/>
    <s v="1,83 Ghz"/>
    <s v="Windows 8.1 Standard Update"/>
    <x v="94"/>
    <s v="HDD"/>
    <s v="-"/>
    <s v="E6239"/>
    <s v="C15M"/>
    <s v="Pegatron"/>
    <x v="0"/>
    <n v="98889"/>
    <s v="-"/>
    <s v="-"/>
    <n v="3"/>
  </r>
  <r>
    <x v="197"/>
    <n v="30019334"/>
    <s v="-"/>
    <s v="-"/>
    <s v="Touch / NON GLARE"/>
    <s v="500 GB"/>
    <s v="2 GB"/>
    <s v="AMD Temash A4-1200 "/>
    <s v="1,00 GHz"/>
    <s v="Windows 8.1 Standard"/>
    <x v="81"/>
    <s v="HDD"/>
    <s v="Licencja Office 8.1"/>
    <s v="E1317T"/>
    <s v="H90T"/>
    <s v="Pegatron"/>
    <x v="0"/>
    <n v="98908"/>
    <s v="-"/>
    <s v="-"/>
    <n v="3"/>
  </r>
  <r>
    <x v="198"/>
    <n v="30020396"/>
    <s v="-"/>
    <s v="-"/>
    <s v="Touch / GLARE"/>
    <s v="HDD 500 GB; eMMC 32GB"/>
    <s v="2 GB"/>
    <s v="Intel Celeron  N2940"/>
    <s v="1,83 GHz"/>
    <s v="Windows 8.1 Standard"/>
    <x v="95"/>
    <s v="Pendrive"/>
    <s v="Test akku, Fimware SATA dock"/>
    <s v="P2213T"/>
    <s v="T11M"/>
    <s v="Pegatron"/>
    <x v="1"/>
    <n v="98924"/>
    <s v="-"/>
    <s v="-"/>
    <n v="1"/>
  </r>
  <r>
    <x v="199"/>
    <n v="30019988"/>
    <s v="-"/>
    <s v="-"/>
    <s v="Touch / NON GLARE"/>
    <s v="HDD 500 GB; eMMC 64GB"/>
    <s v="4 GB"/>
    <s v="Intel Celeron  N2940"/>
    <s v="1,83 GHz"/>
    <s v="Windows 8.1 Standard"/>
    <x v="96"/>
    <s v="HDD"/>
    <s v="Test akku, Fimware SATA dock"/>
    <s v="P2213T"/>
    <s v="T11M"/>
    <s v="Pegatron"/>
    <x v="1"/>
    <n v="98925"/>
    <s v="-"/>
    <s v="-"/>
    <n v="1"/>
  </r>
  <r>
    <x v="200"/>
    <n v="30020799"/>
    <s v="-"/>
    <s v="-"/>
    <s v="Touch / NON GLARE"/>
    <s v="HDD 1000 GB; eMMC 64GB"/>
    <s v="4 GB"/>
    <s v="Intel Celeron  N2940"/>
    <s v="1,83 GHz"/>
    <s v="Windows 8.1 Standard"/>
    <x v="97"/>
    <s v="HDD"/>
    <s v="Test akku / Fimware SATA dock /  Recovery z ustawien systemu"/>
    <s v=" P2213T"/>
    <s v="T11M"/>
    <s v="Pegatron"/>
    <x v="1"/>
    <n v="98926"/>
    <s v="-"/>
    <s v="-"/>
    <n v="1"/>
  </r>
  <r>
    <x v="201"/>
    <n v="30019369"/>
    <s v="-"/>
    <s v="-"/>
    <s v="Touch / NON GLARE"/>
    <s v="HDD 1000 GB; eMMC 64GB"/>
    <s v="4 GB"/>
    <s v="Intel Pentium  N3540"/>
    <s v="2,16,GHz"/>
    <s v="Windows 8.1 Standard Update"/>
    <x v="97"/>
    <s v="HDD"/>
    <s v="Test akku, Fimware SATA dock"/>
    <s v="P2213T"/>
    <s v="T11M"/>
    <s v="Pegatron"/>
    <x v="1"/>
    <n v="98927"/>
    <s v="-"/>
    <s v="-"/>
    <n v="1"/>
  </r>
  <r>
    <x v="202"/>
    <n v="30019368"/>
    <s v="-"/>
    <s v="-"/>
    <s v="Touch / NON GLARE"/>
    <s v="HDD 500 GB; eMMC 32 GB"/>
    <s v="4 GB"/>
    <s v="Intel Celeron  N2920"/>
    <s v="1,86 GHz"/>
    <s v="Windows 8.1 Standard"/>
    <x v="84"/>
    <s v="HDD"/>
    <s v="S/N Scan"/>
    <s v="P2211T"/>
    <s v="TZ20"/>
    <s v="ECS"/>
    <x v="0"/>
    <n v="98954"/>
    <s v="-"/>
    <s v="-"/>
    <n v="4"/>
  </r>
  <r>
    <x v="203"/>
    <n v="30020683"/>
    <s v="-"/>
    <s v="-"/>
    <s v="Matowy"/>
    <s v="500 GB"/>
    <s v="4 GB"/>
    <s v=" Intel Celeron  N2940"/>
    <s v="1,83 GHz"/>
    <s v="Windows10 Home"/>
    <x v="98"/>
    <s v="Pendrive"/>
    <s v="pisać pełny numer modelu, UWAGA 60019"/>
    <s v="E6239"/>
    <s v="C15M"/>
    <s v="Pegatron"/>
    <x v="0"/>
    <n v="99019"/>
    <s v="-"/>
    <s v="-"/>
    <n v="3"/>
  </r>
  <r>
    <x v="204"/>
    <n v="30016288"/>
    <s v="-"/>
    <s v="-"/>
    <s v="Matowy"/>
    <s v="HDD 500 GB; SSD 32 GB"/>
    <s v="4 GB"/>
    <s v="Intel CoreTM i5 3317U "/>
    <s v="1,70 GHz"/>
    <s v="Windows 8 Standard"/>
    <x v="99"/>
    <s v="HDD, SSD skasować"/>
    <s v="zostawic pusty SLOT DVD/AKKU!!"/>
    <s v="S4214"/>
    <s v="B34YA"/>
    <s v="Pegatron"/>
    <x v="0"/>
    <n v="99056"/>
    <s v="-"/>
    <s v="-"/>
    <n v="3"/>
  </r>
  <r>
    <x v="205"/>
    <n v="30015476"/>
    <s v="-"/>
    <s v="-"/>
    <s v="Matowy"/>
    <s v="1000 GB"/>
    <s v="4 GB"/>
    <s v="Intel CoreTM i3 3110M "/>
    <s v="2,40 GHz"/>
    <s v="Windows 8 Standard"/>
    <x v="100"/>
    <s v="HDD"/>
    <s v="Chip Scan"/>
    <s v="E6232"/>
    <s v="M52U1"/>
    <s v="Wistron"/>
    <x v="0"/>
    <n v="99070"/>
    <s v="-"/>
    <s v="-"/>
    <n v="3"/>
  </r>
  <r>
    <x v="206"/>
    <n v="30015734"/>
    <s v="-"/>
    <s v="-"/>
    <s v="Matowy"/>
    <s v="1000 GB"/>
    <s v="8 GB"/>
    <s v="Intel CoreTM i5 - 3210 M "/>
    <s v="2,50 GHz"/>
    <s v="Windows 8 Standard"/>
    <x v="101"/>
    <s v="HDD"/>
    <s v="-"/>
    <s v="P7816"/>
    <s v="A17FG"/>
    <s v="Pegatron"/>
    <x v="0"/>
    <n v="99075"/>
    <s v="-"/>
    <s v="-"/>
    <n v="3"/>
  </r>
  <r>
    <x v="207"/>
    <n v="30015477"/>
    <s v="-"/>
    <s v="-"/>
    <s v="Matowy"/>
    <s v="HDD 1000 GB; SSD 32 GB"/>
    <s v="4 GB"/>
    <s v="Intel CoreTM i3 3217U "/>
    <s v="1,80 GHz"/>
    <s v="Windows 8 Standard"/>
    <x v="102"/>
    <s v="HDD, SSD skasować"/>
    <s v="-"/>
    <s v="S4214"/>
    <s v="B34YA"/>
    <s v="Pegatron"/>
    <x v="0"/>
    <n v="99080"/>
    <s v="-"/>
    <s v="-"/>
    <n v="3"/>
  </r>
  <r>
    <x v="208"/>
    <n v="30015893"/>
    <s v="-"/>
    <s v="-"/>
    <s v="Matowy"/>
    <s v="750 GB"/>
    <s v="8 GB"/>
    <s v="Intel CoreTM i7-3630QM "/>
    <s v="2,40 GHz"/>
    <s v="Windows 8 Standard"/>
    <x v="103"/>
    <s v="HDD"/>
    <s v="-"/>
    <s v="X7820"/>
    <s v="MS-1762"/>
    <s v="MSI"/>
    <x v="0"/>
    <n v="99085"/>
    <s v="-"/>
    <s v="-"/>
    <n v="3"/>
  </r>
  <r>
    <x v="209"/>
    <n v="30019106"/>
    <s v="-"/>
    <s v="-"/>
    <s v="Touch / GLARE"/>
    <s v="500 GB"/>
    <s v="4 GB"/>
    <s v="AMD Temash A4-1200 "/>
    <s v="1,00 GHz"/>
    <s v="Windows 8 Standard"/>
    <x v="104"/>
    <s v="HDD"/>
    <s v="Licencja Office 8.0"/>
    <s v="E1318T"/>
    <s v="H90T"/>
    <s v="Pegatron"/>
    <x v="0"/>
    <n v="99087"/>
    <s v="-"/>
    <s v="-"/>
    <n v="3"/>
  </r>
  <r>
    <x v="210"/>
    <n v="30022635"/>
    <s v="-"/>
    <s v="-"/>
    <s v="Touch / NON GLARE"/>
    <s v="HDD 500 GB; eMMC 64GB"/>
    <s v="4 GB"/>
    <s v="Intel Celeron  N2940"/>
    <s v="1,83 GHz"/>
    <s v="Windows 8.1 Standard Update"/>
    <x v="96"/>
    <s v="HDD"/>
    <s v="Test akku, Fimware SATA dock"/>
    <s v="P2214T"/>
    <s v="T11M"/>
    <s v="Pegatron"/>
    <x v="1"/>
    <n v="99089"/>
    <s v="-"/>
    <s v="-"/>
    <n v="1"/>
  </r>
  <r>
    <x v="211"/>
    <n v="30015516"/>
    <s v="-"/>
    <s v="-"/>
    <s v="Matowy"/>
    <s v="500 GB"/>
    <s v="4 GB"/>
    <s v="Intel Pentium  B960"/>
    <s v="2,20 GHz"/>
    <s v="Windows 8 Standard"/>
    <x v="105"/>
    <s v="HDD"/>
    <s v="-"/>
    <s v="E6234"/>
    <s v="A15YA"/>
    <s v="Pegatron"/>
    <x v="0"/>
    <n v="99090"/>
    <s v="-"/>
    <s v="-"/>
    <n v="3"/>
  </r>
  <r>
    <x v="212"/>
    <n v="30021035"/>
    <n v="30018317"/>
    <s v="-"/>
    <s v="GLARE"/>
    <s v="HDD 500 GB"/>
    <s v="4 GB"/>
    <s v="Intel Celeron  N2940"/>
    <s v="1,83 GHz"/>
    <s v="Windows 8.1 "/>
    <x v="106"/>
    <s v="HDD"/>
    <s v="KB - NL"/>
    <s v="-"/>
    <s v="-"/>
    <s v="-"/>
    <x v="0"/>
    <s v="NB S6217 GOLF PEAG MD99091 NL Ref"/>
    <s v="MB IVT Golf: BIOS for WINDOWS 8 : 404R, for WINDOWS 10:  412R"/>
    <s v="-"/>
    <s v="-"/>
  </r>
  <r>
    <x v="213"/>
    <n v="30021033"/>
    <n v="30018318"/>
    <s v="-"/>
    <s v="NON GLARE"/>
    <s v="SSHD 500 GB"/>
    <s v="4 GB"/>
    <s v="Intel Core TM m-5Y10c"/>
    <s v="0,80 - 2.0 GHz"/>
    <s v="Windows 8.1 "/>
    <x v="107"/>
    <s v="HDD"/>
    <s v="KB - NL "/>
    <s v="-"/>
    <s v="-"/>
    <s v="-"/>
    <x v="0"/>
    <s v="NB S6417 GOLF PEAQ MD99092 NL Ref"/>
    <s v="MB IVT Golf 2.0: BIOS for WINDOWS 8: 405R, for WINDOWS 10: 412R "/>
    <s v="-"/>
    <s v="-"/>
  </r>
  <r>
    <x v="214"/>
    <n v="30021043"/>
    <n v="30018320"/>
    <s v="-"/>
    <s v="NON GLARE"/>
    <s v="SSHD 500 GB"/>
    <s v="6 GB"/>
    <s v="Intel Core i5-5200U "/>
    <s v="2,2, GHz"/>
    <s v="Windows 8.1 "/>
    <x v="108"/>
    <s v="HDD"/>
    <s v="wymiana zawiasów, top case  /KB - NL"/>
    <s v="-"/>
    <s v="-"/>
    <s v="-"/>
    <x v="0"/>
    <s v="NB P6515 Peaq MD99093 NL REF"/>
    <s v="MB IVT Pol: Win8 BIOS: 130,  !!!  Windows 10 BIOS: 180."/>
    <s v="-"/>
    <s v="-"/>
  </r>
  <r>
    <x v="215"/>
    <n v="30021030"/>
    <n v="30018322"/>
    <s v="-"/>
    <s v="NON GLARE"/>
    <s v="SSHD 1000 GB"/>
    <s v="6 GB"/>
    <s v="Intel PentiumCPU 3805U"/>
    <s v="1,9 GHz"/>
    <s v="Windows 8.1 "/>
    <x v="109"/>
    <s v="HDD"/>
    <s v="wymiana zawiasów, top case  /KB - NL "/>
    <s v="-"/>
    <s v="-"/>
    <s v="-"/>
    <x v="0"/>
    <s v="NB E6419 PEAQ MD99094 NL Ref"/>
    <s v="MB IVT Pol: Win8 BIOS: 130,  !!!  Windows 10 BIOS: 180."/>
    <s v="-"/>
    <s v="-"/>
  </r>
  <r>
    <x v="216"/>
    <n v="30016020"/>
    <s v="-"/>
    <s v="-"/>
    <s v="Matowy"/>
    <s v="HDD 750 GB; SSD 32 GB"/>
    <s v="8 GB"/>
    <s v="Intel CoreTM i5 - 3210M "/>
    <s v="2,50 GHz"/>
    <s v="Windows 8 Standard"/>
    <x v="110"/>
    <s v="HDD"/>
    <s v="-"/>
    <s v="P7818"/>
    <s v="A17JA"/>
    <s v="Pegatron"/>
    <x v="0"/>
    <n v="99095"/>
    <s v="-"/>
    <s v="-"/>
    <n v="3"/>
  </r>
  <r>
    <x v="217"/>
    <n v="30020994"/>
    <n v="30018316"/>
    <s v="-"/>
    <s v="Touch / NON GLARE"/>
    <s v="eMMC 64GB"/>
    <s v="2 GB"/>
    <s v="Intel Celeron N2840"/>
    <s v="2,16 GHz"/>
    <s v="Windows 8.1 "/>
    <x v="111"/>
    <s v="Pendrive Tab 3.0 "/>
    <s v="KB - NL / zamiast recovery re"/>
    <s v="-"/>
    <s v="-"/>
    <s v="-"/>
    <x v="1"/>
    <s v="NB PEAQ P2213T 2IN1 MD99096 NL Ref"/>
    <s v="BIOS: 707; firmware:HDD&amp;DOCK(204); W urządzeniu powinien być ustawiony shipping mode Akku."/>
    <s v="-"/>
    <s v="-"/>
  </r>
  <r>
    <x v="218"/>
    <n v="30020995"/>
    <n v="30018319"/>
    <s v="-"/>
    <s v="Touch / NON GLARE"/>
    <s v="HDD 500 GB; eMMC 64GB"/>
    <s v="4 GB"/>
    <s v="Intel Pentium  N3540"/>
    <s v="2,16 GHz"/>
    <s v="Windows 8.1 "/>
    <x v="112"/>
    <s v="Pendrive Tab 3.0 "/>
    <s v="Wykasować dispartem dyski, po skasowaniu dysków podpiąć PEN z  i zamknąć okienko konsoli. Uruchomi się i nagra sam./ KB - NL,   "/>
    <s v="-"/>
    <s v="-"/>
    <s v="-"/>
    <x v="1"/>
    <s v="NB PEAQ P2213T 2IN1 MD99097 NL Ref"/>
    <s v="BIOS: 707; firmware:HDD&amp;DOCK(204); W urządzeniu powinien być ustawiony shipping mode Akku."/>
    <s v="-"/>
    <s v="-"/>
  </r>
  <r>
    <x v="219"/>
    <n v="30021005"/>
    <n v="30018321"/>
    <s v="-"/>
    <s v="Touch/GLARE"/>
    <s v="eMMC 16GB"/>
    <s v="2 GB"/>
    <s v="Intel Atom  Z3735F"/>
    <s v="1,33 GHz"/>
    <s v="Windows 8.1 with Bing"/>
    <x v="113"/>
    <s v="Pendrive"/>
    <s v="KB NL"/>
    <s v="-"/>
    <s v="-"/>
    <s v="-"/>
    <x v="0"/>
    <s v="WTAB PEAQ E1233T WIN MD99098NL Ref"/>
    <s v="B5CN81WW(V8.1&amp;V1.4) PEAQ"/>
    <s v="-"/>
    <s v="-"/>
  </r>
  <r>
    <x v="220"/>
    <n v="30021651"/>
    <s v="-"/>
    <s v="-"/>
    <s v="Matowy"/>
    <s v="HDD 500 GB"/>
    <s v="4 GB"/>
    <s v="Intel Core i3-4000M"/>
    <s v="2,40 GHz"/>
    <s v="Windows 10 Home"/>
    <x v="114"/>
    <s v="Pendrive"/>
    <s v="-"/>
    <s v="E7227"/>
    <s v="C17B"/>
    <s v="Pegatron"/>
    <x v="0"/>
    <n v="99149"/>
    <s v="-"/>
    <s v="-"/>
    <n v="3"/>
  </r>
  <r>
    <x v="221"/>
    <n v="30015892"/>
    <s v="-"/>
    <s v="-"/>
    <s v="Matowy"/>
    <s v="1000 GB"/>
    <s v="8 GB"/>
    <s v="Intel CoreTM i3 - 3110 M "/>
    <s v="2,40 GHz"/>
    <s v="Windows 8 Standard"/>
    <x v="115"/>
    <s v="HDD"/>
    <s v="-"/>
    <s v="P7818"/>
    <s v="A17JA"/>
    <s v="Pegatron"/>
    <x v="0"/>
    <n v="99160"/>
    <s v="-"/>
    <s v="-"/>
    <n v="3"/>
  </r>
  <r>
    <x v="222"/>
    <n v="30016289"/>
    <s v="-"/>
    <s v="-"/>
    <s v="Matowy"/>
    <s v="1000 GB"/>
    <s v="8 GB"/>
    <s v="Intel CoreTM i3 - 3110 M "/>
    <s v="2,40 GHz"/>
    <s v="Windows 8 Standard"/>
    <x v="116"/>
    <s v="HDD"/>
    <s v="-"/>
    <s v="P7818"/>
    <s v="A17JA"/>
    <s v="Pegatron"/>
    <x v="0"/>
    <n v="99165"/>
    <s v="-"/>
    <s v="-"/>
    <n v="3"/>
  </r>
  <r>
    <x v="223"/>
    <n v="30015857"/>
    <s v="-"/>
    <s v="Czarny"/>
    <s v="Matowy"/>
    <s v="1000 GB"/>
    <s v="4 GB"/>
    <s v="Intel CoreTM i3 - 3120M "/>
    <s v="2,50 GHz"/>
    <s v="Windows 8 Standard"/>
    <x v="117"/>
    <s v="HDD"/>
    <s v="-"/>
    <s v="P6638"/>
    <s v="A35FF"/>
    <s v="Pegatron"/>
    <x v="0"/>
    <n v="99170"/>
    <s v="-"/>
    <s v="-"/>
    <n v="3"/>
  </r>
  <r>
    <x v="223"/>
    <n v="30015979"/>
    <s v="-"/>
    <s v="Srebrny"/>
    <s v="Matowy"/>
    <s v="1000 GB"/>
    <s v="4 GB"/>
    <s v="Intel CoreTM i3 - 3120M "/>
    <s v="2,50 GHz"/>
    <s v="Windows 8 Standard"/>
    <x v="117"/>
    <s v="HDD"/>
    <s v="-"/>
    <s v="P6638"/>
    <s v="A35FF"/>
    <s v="Pegatron"/>
    <x v="0"/>
    <n v="99170"/>
    <s v="-"/>
    <s v="-"/>
    <n v="3"/>
  </r>
  <r>
    <x v="224"/>
    <n v="30016406"/>
    <s v="-"/>
    <s v="Czarny"/>
    <s v="Matowy"/>
    <s v="1000 GB"/>
    <s v="4 GB"/>
    <s v="Intel CoreTM i3 - 3120M "/>
    <s v="2,50 GHz"/>
    <s v="Windows 8 Standard"/>
    <x v="118"/>
    <s v="HDD"/>
    <s v="-"/>
    <s v="P6638"/>
    <s v="A35FF"/>
    <s v="Pegatron"/>
    <x v="0"/>
    <n v="99171"/>
    <s v="-"/>
    <s v="-"/>
    <n v="3"/>
  </r>
  <r>
    <x v="224"/>
    <n v="30016407"/>
    <s v="-"/>
    <s v="Grafitowy"/>
    <s v="Matowy"/>
    <s v="1000 GB"/>
    <s v="4 GB"/>
    <s v="Intel CoreTM i3 - 3120M "/>
    <s v="2,50 GHz"/>
    <s v="Windows 8 Standard"/>
    <x v="118"/>
    <s v="HDD"/>
    <s v="-"/>
    <s v="P6638"/>
    <s v="A35FF"/>
    <s v="Pegatron"/>
    <x v="0"/>
    <n v="99171"/>
    <s v="-"/>
    <s v="-"/>
    <n v="3"/>
  </r>
  <r>
    <x v="225"/>
    <n v="30020996"/>
    <n v="30018668"/>
    <s v="-"/>
    <s v="Touch/GLARE"/>
    <s v="SSD 32 GB"/>
    <s v="2 GB"/>
    <s v="Intel Atom  Z3735F"/>
    <s v="1,33 GHz"/>
    <s v="Windows 8.1 with Bing"/>
    <x v="119"/>
    <s v="Pendrive"/>
    <s v="KB - NL, po testach recovery z pod system"/>
    <s v="-"/>
    <s v="-"/>
    <s v="-"/>
    <x v="0"/>
    <s v="WTAB PEAQ PMM C1008 I01NL MD99186 Ref"/>
    <s v="BIOS: 103;  EC 10301"/>
    <s v="-"/>
    <s v="-"/>
  </r>
  <r>
    <x v="226"/>
    <n v="30020997"/>
    <n v="30018669"/>
    <s v="-"/>
    <s v="Touch/GLARE"/>
    <s v="SSD 32 GB"/>
    <s v="2 GB"/>
    <s v="Intel Atom  Z3735F"/>
    <s v="1,33 GHz"/>
    <s v="Windows 8.1 with Bing"/>
    <x v="119"/>
    <s v="Pendrive"/>
    <s v="KB - NL, po testach recovery z pod system"/>
    <s v="-"/>
    <s v="-"/>
    <s v="-"/>
    <x v="0"/>
    <s v="WTAB PEAQ PMM C1008 I01NL MD99187 Ref"/>
    <s v="BIOS 1.03 EC 10301"/>
    <s v="-"/>
    <s v="-"/>
  </r>
  <r>
    <x v="227"/>
    <n v="30021006"/>
    <n v="30018690"/>
    <s v="-"/>
    <s v="Touch / NON GLARE"/>
    <s v="HDD 500 GB; eMMC 32GB"/>
    <s v="4 GB"/>
    <s v="Intel Pentium  N3540"/>
    <s v="2,16 GHz"/>
    <s v="Windows 8.1 "/>
    <x v="120"/>
    <s v="HDD"/>
    <s v="KB - NL, po testach recovery z pod system, pratycję D:// dogrywamy przez HDClone z dysku z ."/>
    <s v="-"/>
    <s v="-"/>
    <s v="-"/>
    <x v="1"/>
    <s v="CNB PEAQ P2213T MD99188 NL Ref"/>
    <s v="BIOS: 707; firmware:HDD&amp;DOCK(204); W urządzeniu powinien być ustawiony shipping mode Akku."/>
    <s v="-"/>
    <s v="-"/>
  </r>
  <r>
    <x v="228"/>
    <n v="30021041"/>
    <n v="30018691"/>
    <s v="-"/>
    <s v="NON GLARE"/>
    <s v="SSHD 500 GB"/>
    <s v="8 GB"/>
    <s v="Intel Pentium CPU 3805U"/>
    <s v="1,9 GHz"/>
    <s v="Windows 8.1 "/>
    <x v="108"/>
    <s v="HDD"/>
    <s v="wymiana zawiasów, top case  /KB -NL"/>
    <s v="-"/>
    <s v="-"/>
    <s v="-"/>
    <x v="0"/>
    <s v="NB PEAQ PNB P1115 - I2NL ALU MD99191 NL REF"/>
    <s v="MB IVT Pol: Win8 BIOS: 130,  !!!  Windows 10 BIOS: 180. "/>
    <s v="-"/>
    <s v="-"/>
  </r>
  <r>
    <x v="229"/>
    <n v="30021032"/>
    <n v="30018692"/>
    <s v="-"/>
    <s v="NON GLARE"/>
    <s v="SSHD 500 GB"/>
    <s v="4 GB"/>
    <s v="Intel Pentium CPU 3540U"/>
    <s v="2.16 GHz"/>
    <s v="Windows 8.1 "/>
    <x v="121"/>
    <s v="HDD"/>
    <s v="KB - NL "/>
    <s v="-"/>
    <s v="-"/>
    <s v="-"/>
    <x v="0"/>
    <s v="NB PEAQ PNB S1015 I2NL MD99193 NL Ref"/>
    <s v="MB IVT Golf 2.0: BIOS for WINDOWS 8: 404R, for WINDOWS 10: 412R "/>
    <s v="-"/>
    <s v="-"/>
  </r>
  <r>
    <x v="230"/>
    <n v="30021038"/>
    <n v="30018693"/>
    <s v="-"/>
    <s v="NON GLARE"/>
    <s v="SSD 128 GB"/>
    <s v="4 GB"/>
    <s v="Intel Core TM m-5Y10c"/>
    <s v="0,80 - 2.0 GHz"/>
    <s v="Windows 8.1 "/>
    <x v="122"/>
    <s v="SSD 128 GB"/>
    <s v="wymiana zawiasów, top case  /KB - NL "/>
    <s v="-"/>
    <s v="-"/>
    <s v="-"/>
    <x v="0"/>
    <s v="CNB PEAQPNBS1115IMNL ALU MD99194NL Ref"/>
    <s v="MB IVT Golf 2.0: BIOS for WINDOWS 8: 405R, for WINDOWS 10: 412R "/>
    <s v="-"/>
    <s v="-"/>
  </r>
  <r>
    <x v="231"/>
    <n v="30021007"/>
    <n v="30018694"/>
    <s v="-"/>
    <s v="NON GLARE"/>
    <s v="SSHD 500 GB"/>
    <s v="4 GB"/>
    <s v="Intel Core i5-5200U "/>
    <s v="2,2, GHz"/>
    <s v="Windows 8.1 "/>
    <x v="123"/>
    <s v="HDD"/>
    <s v="wymiana zawiasów, top case  /KB - NL"/>
    <s v="-"/>
    <s v="-"/>
    <s v="-"/>
    <x v="0"/>
    <s v="NB PEAQPNB1115 I5NL ALURSMD99197NL Ref"/>
    <s v="MB IVT Pol: Win8 BIOS: 130,  !!!  Windows 10 BIOS: 180."/>
    <s v="-"/>
    <s v="-"/>
  </r>
  <r>
    <x v="232"/>
    <n v="30021054"/>
    <n v="30018695"/>
    <s v="-"/>
    <s v="NON GLARE"/>
    <s v="SSHD 500 GB"/>
    <s v="6 GB"/>
    <s v="Intel Core i7-5500U "/>
    <s v="2,4 Ghz"/>
    <s v="Windows 10"/>
    <x v="124"/>
    <s v="Pendrive"/>
    <s v="KB -  NL"/>
    <s v="-"/>
    <s v="-"/>
    <s v="-"/>
    <x v="0"/>
    <s v="NB PEAQ PNB P1115 - I7NL ALU MD99198 NL ref"/>
    <s v="MB IVT Pol: Win8 BIOS: 130,  !!!  Windows 10 BIOS: 180. "/>
    <s v="-"/>
    <s v="-"/>
  </r>
  <r>
    <x v="233"/>
    <n v="30015998"/>
    <s v="-"/>
    <s v="Srebrny"/>
    <s v="Matowy"/>
    <s v="1000 GB"/>
    <s v="8 GB"/>
    <s v="Intel CoreTM i3 - 3120M "/>
    <s v="2,50 GHz"/>
    <s v="Windows 8 Standard"/>
    <x v="125"/>
    <s v="HDD"/>
    <s v="-"/>
    <s v="P6640"/>
    <s v="M52P1"/>
    <s v="Wistron"/>
    <x v="0"/>
    <n v="99220"/>
    <s v="-"/>
    <s v="-"/>
    <n v="3"/>
  </r>
  <r>
    <x v="234"/>
    <n v="30017176"/>
    <s v="-"/>
    <s v="-"/>
    <s v="Matowy"/>
    <s v="500 GB"/>
    <s v="4 GB"/>
    <s v="Intel CoreTM i3 - 3120M "/>
    <s v="2,50 GHz"/>
    <s v="Windows 8 Standard"/>
    <x v="126"/>
    <s v="HDD"/>
    <s v="-"/>
    <s v="E6232"/>
    <s v="M52U1"/>
    <s v="Wistron"/>
    <x v="0"/>
    <n v="99222"/>
    <s v="-"/>
    <s v="-"/>
    <n v="3"/>
  </r>
  <r>
    <x v="235"/>
    <n v="30016718"/>
    <s v="-"/>
    <s v="-"/>
    <s v="Matowy"/>
    <s v="1000 GB"/>
    <s v="4 GB"/>
    <s v="Intel Pentium  2020M"/>
    <s v="2,40 GHz"/>
    <s v="Windows 8 Standard"/>
    <x v="127"/>
    <s v="HDD"/>
    <s v="-"/>
    <s v="E6234"/>
    <s v="A15YA"/>
    <s v="Pegatron"/>
    <x v="0"/>
    <n v="99230"/>
    <s v="-"/>
    <s v="-"/>
    <n v="3"/>
  </r>
  <r>
    <x v="236"/>
    <n v="30016719"/>
    <s v="-"/>
    <s v="-"/>
    <s v="Matowy"/>
    <s v="500 GB"/>
    <s v="4 GB"/>
    <s v="Intel Pentium  2020M"/>
    <s v="2,40 GHz"/>
    <s v="Windows 8 Standard"/>
    <x v="128"/>
    <s v="HDD"/>
    <s v="-"/>
    <s v="E6234"/>
    <s v="A15YA"/>
    <s v="Pegatron"/>
    <x v="0"/>
    <n v="99235"/>
    <s v="-"/>
    <s v="-"/>
    <n v="3"/>
  </r>
  <r>
    <x v="237"/>
    <n v="30018246"/>
    <s v="-"/>
    <s v="-"/>
    <s v="Matowy"/>
    <s v="HDD 500 GB"/>
    <s v="4 GB"/>
    <s v="Intel CoreTM i3 - 3120M "/>
    <s v="2,50 GHz"/>
    <s v="Windows 8 Standard"/>
    <x v="105"/>
    <s v="HDD"/>
    <s v="-"/>
    <s v="E6234"/>
    <s v="A15YA"/>
    <s v="Pegatron"/>
    <x v="0"/>
    <n v="99236"/>
    <s v="-"/>
    <s v="-"/>
    <n v="3"/>
  </r>
  <r>
    <x v="238"/>
    <n v="30016805"/>
    <s v="-"/>
    <s v="-"/>
    <s v="Touch / GLARE"/>
    <s v="500 GB"/>
    <s v="2 GB"/>
    <s v="AMD Temash A4-1200 "/>
    <s v="1,00 GHz"/>
    <s v="Windows 8 Standard"/>
    <x v="129"/>
    <s v="HDD"/>
    <s v="Licencja Office 8.0"/>
    <s v="E1318T"/>
    <s v="H90T"/>
    <s v="Pegatron"/>
    <x v="0"/>
    <n v="99240"/>
    <s v="-"/>
    <s v="-"/>
    <n v="3"/>
  </r>
  <r>
    <x v="239"/>
    <n v="30016806"/>
    <s v="-"/>
    <s v="-"/>
    <s v="Matowy"/>
    <s v="500 GB"/>
    <s v="4 GB"/>
    <s v="Intel Pentium  2020M"/>
    <s v="2,40 GHz"/>
    <s v="Windows 8 Standard"/>
    <x v="130"/>
    <s v="HDD"/>
    <s v="-"/>
    <s v="E7222"/>
    <s v="A17JA"/>
    <s v="Pegatron"/>
    <x v="0"/>
    <n v="99260"/>
    <s v="-"/>
    <s v="-"/>
    <n v="3"/>
  </r>
  <r>
    <x v="240"/>
    <n v="30016901"/>
    <s v="-"/>
    <s v="-"/>
    <s v="Touch / GLARE"/>
    <s v="SSHD 500 GB"/>
    <s v="4 GB"/>
    <s v="Intel Core i3-4010U"/>
    <s v="1,70 GHz"/>
    <s v="Windows 8.1 Standard"/>
    <x v="131"/>
    <s v="HDD"/>
    <s v="-"/>
    <s v="S6212T"/>
    <s v="US55II1"/>
    <s v="ECS"/>
    <x v="0"/>
    <n v="99270"/>
    <s v="-"/>
    <s v="-"/>
    <n v="4"/>
  </r>
  <r>
    <x v="241"/>
    <n v="30017359"/>
    <s v="-"/>
    <s v="-"/>
    <s v="Matowy"/>
    <s v="SSHD 1TB"/>
    <s v="6 GB"/>
    <s v="Intel CoreTM i5 - 3230 M "/>
    <s v="2,60 GHz"/>
    <s v="Windows 8 Standard"/>
    <x v="132"/>
    <s v="HDD"/>
    <s v="-"/>
    <s v="P7628"/>
    <s v="C17A"/>
    <s v="Pegatron"/>
    <x v="0"/>
    <n v="99280"/>
    <s v="-"/>
    <s v="-"/>
    <n v="3"/>
  </r>
  <r>
    <x v="242"/>
    <n v="30017883"/>
    <s v="-"/>
    <s v="-"/>
    <s v="Matowy"/>
    <s v="HDD 500 GB; SSD 32 GB"/>
    <s v="4 GB"/>
    <s v="Intel CoreTM i5 3317U "/>
    <s v="1,70 GHz"/>
    <s v="Windows 8 Standard"/>
    <x v="133"/>
    <s v="HDD, SSD skasować"/>
    <s v="zostawic pusty SLOT DVD/AKKU!!"/>
    <s v="S4214"/>
    <s v="B34YA"/>
    <s v="Pegatron"/>
    <x v="0"/>
    <n v="99283"/>
    <s v="-"/>
    <s v="-"/>
    <n v="3"/>
  </r>
  <r>
    <x v="243"/>
    <n v="30017318"/>
    <s v="-"/>
    <s v="-"/>
    <s v="Touch / NON GLARE"/>
    <s v="HDD 500 GB; eMMC 64GB"/>
    <s v="2 GB"/>
    <s v="Intel Celeron  N2910"/>
    <s v="1,60 GHz"/>
    <s v="Windows 8.1 Standard"/>
    <x v="134"/>
    <s v="HDD / RECOVER"/>
    <s v="test PU9"/>
    <s v="P2212T"/>
    <s v="TZ20"/>
    <s v="ECS"/>
    <x v="0"/>
    <n v="99288"/>
    <s v="-"/>
    <s v="-"/>
    <n v="4"/>
  </r>
  <r>
    <x v="244"/>
    <n v="30017114"/>
    <s v="-"/>
    <s v="-"/>
    <s v="Touch / NON GLARE"/>
    <s v="SSHD 500 GB"/>
    <s v="4 GB"/>
    <s v=" Intel Celeron  N2910"/>
    <s v="1,60 GHz"/>
    <s v="Windows 8.1 Standard"/>
    <x v="135"/>
    <s v="HDD"/>
    <s v="Update Firmware LCD/Touch"/>
    <s v="E6240T"/>
    <s v="C15M"/>
    <s v="Pegatron"/>
    <x v="0"/>
    <n v="99290"/>
    <s v="-"/>
    <s v="-"/>
    <n v="3"/>
  </r>
  <r>
    <x v="245"/>
    <n v="30021096"/>
    <n v="30019033"/>
    <s v="-"/>
    <s v="NON GLARE"/>
    <s v="SSHD 1000 GB"/>
    <s v="8 GB"/>
    <s v="Intel Core i5-5200U "/>
    <s v="2,2, GHz"/>
    <s v="Windows 8.1 "/>
    <x v="136"/>
    <s v="HDD"/>
    <s v="KB -CH"/>
    <s v="-"/>
    <s v="-"/>
    <s v="-"/>
    <x v="0"/>
    <s v="NB PEAQ P1115-I5CH ALU MD99291 REF"/>
    <s v="MB IVT Pol: Win8 BIOS: 130,  !!!  Windows 10 BIOS: 180."/>
    <s v="-"/>
    <s v="-"/>
  </r>
  <r>
    <x v="246"/>
    <n v="30017319"/>
    <s v="-"/>
    <s v="-"/>
    <s v="Matowy"/>
    <s v="500 GB"/>
    <s v="4 GB"/>
    <s v="Intel Celeron  N2910"/>
    <s v="1,60 GHz"/>
    <s v="Windows 8.1 Standard"/>
    <x v="137"/>
    <s v="HDD"/>
    <s v="-"/>
    <s v="E6240"/>
    <s v="C15M"/>
    <s v="Pegatron"/>
    <x v="0"/>
    <n v="99292"/>
    <s v="-"/>
    <s v="-"/>
    <n v="3"/>
  </r>
  <r>
    <x v="247"/>
    <n v="30022964"/>
    <n v="30019032"/>
    <s v="-"/>
    <s v="NON GLARE"/>
    <s v="HDD 1000 GB"/>
    <s v="4 GB"/>
    <s v="Intel Core TM m-5Y10c"/>
    <s v="0,80 - 2.0 GHz"/>
    <s v="Windows 8.1 "/>
    <x v="138"/>
    <s v="HDD"/>
    <s v="KB - CH"/>
    <s v="-"/>
    <s v="-"/>
    <s v="-"/>
    <x v="0"/>
    <s v="NB PEAQ S1115-IMCH ALU MD99298 REF"/>
    <s v="MB IVT Golf 2.0: BIOS for WINDOWS 8: 405R, for WINDOWS 10: 412R"/>
    <s v="-"/>
    <s v="-"/>
  </r>
  <r>
    <x v="248"/>
    <n v="30017360"/>
    <s v="-"/>
    <s v="-"/>
    <s v="Matowy"/>
    <s v="HDD 1000 GB; SSD 64 GB"/>
    <s v="4 GB"/>
    <s v="IntelCore i7-4700MQ "/>
    <s v="2,40GHz"/>
    <s v="Windows 8 Standard"/>
    <x v="139"/>
    <s v="HDD"/>
    <s v="-"/>
    <s v="X7826"/>
    <s v="MS-1762"/>
    <s v="MSI"/>
    <x v="0"/>
    <n v="99299"/>
    <s v="-"/>
    <s v="-"/>
    <n v="3"/>
  </r>
  <r>
    <x v="249"/>
    <n v="30021097"/>
    <n v="30019034"/>
    <s v="-"/>
    <s v="NON GLARE"/>
    <s v="HDD 1000 GB"/>
    <s v="4 GB"/>
    <s v="Intel PentiumCPU 3805U"/>
    <s v="1,9 GHz"/>
    <s v="Windows 8.1 "/>
    <x v="140"/>
    <s v="HDD"/>
    <s v="KB - CH"/>
    <s v="-"/>
    <s v="-"/>
    <s v="-"/>
    <x v="1"/>
    <s v="NB PEAQ C1017-I2CH MD99306 REF"/>
    <s v="MB PG D17D: BIOS: 703"/>
    <s v="-"/>
    <s v="-"/>
  </r>
  <r>
    <x v="250"/>
    <n v="30021081"/>
    <n v="30019035"/>
    <s v="-"/>
    <s v="NON GLARE"/>
    <s v="SSHD 1000 GB"/>
    <s v="8 GB"/>
    <s v="Intel Core i5-5200U "/>
    <s v="2,2, GHz"/>
    <s v="Windows 8.1 "/>
    <x v="141"/>
    <s v="HDD"/>
    <s v="KB - CH"/>
    <s v="-"/>
    <s v="-"/>
    <s v="-"/>
    <x v="1"/>
    <s v="NB PEAQ P1017 I5CH MD99307 REF (not w/o)"/>
    <s v="MB PG D17D: BIOS: 703 "/>
    <s v="-"/>
    <s v="-"/>
  </r>
  <r>
    <x v="251"/>
    <n v="30021090"/>
    <n v="30019036"/>
    <s v="-"/>
    <s v="NON GLARE?"/>
    <s v="SSHD 1000 GB"/>
    <s v="8 GB"/>
    <s v="Intel Core i7-5500U "/>
    <s v="2,4 Ghz"/>
    <s v="Windows 10"/>
    <x v="141"/>
    <s v="HDD"/>
    <s v="KB -CH"/>
    <s v="-"/>
    <s v="-"/>
    <s v="-"/>
    <x v="1"/>
    <s v="NB PEAQ P1117-I7CH MD99309 REF"/>
    <s v="MB PG D17D: BIOS: 703"/>
    <s v="-"/>
    <s v="-"/>
  </r>
  <r>
    <x v="252"/>
    <n v="30017361"/>
    <s v="-"/>
    <s v="-"/>
    <s v="Touch /NON GLARE"/>
    <s v="SSHD 1TB"/>
    <s v="4 GB"/>
    <s v="Intel Pentium  N3520"/>
    <s v="2,16 GHz"/>
    <s v="Windows 8.1 Standard"/>
    <x v="142"/>
    <s v="HDD"/>
    <s v="-"/>
    <s v="E7226T"/>
    <s v="C17M"/>
    <s v="Pegatron"/>
    <x v="0"/>
    <n v="99310"/>
    <s v="-"/>
    <s v="-"/>
    <n v="3"/>
  </r>
  <r>
    <x v="253"/>
    <n v="30017723"/>
    <s v="-"/>
    <s v="-"/>
    <s v="Matowy"/>
    <s v="SSHD 1TB"/>
    <s v="4 GB"/>
    <s v="Intel Pentium  N3520"/>
    <s v="2,16 GHz"/>
    <s v="Windows 8.1 Standard"/>
    <x v="143"/>
    <s v="HDD"/>
    <s v="-"/>
    <s v="E7226"/>
    <s v="C17M"/>
    <s v="Pegatron"/>
    <x v="0"/>
    <n v="99311"/>
    <s v="-"/>
    <s v="-"/>
    <n v="3"/>
  </r>
  <r>
    <x v="254"/>
    <n v="30022769"/>
    <s v="-"/>
    <s v="-"/>
    <s v="Touch / GLARE"/>
    <s v="500 GB"/>
    <s v="4 GB"/>
    <s v="Intel Pentium  3558U"/>
    <s v="1,70 GHz"/>
    <s v="Windows 8.1 Standard"/>
    <x v="144"/>
    <s v="HDD"/>
    <s v="sponge/ poron"/>
    <s v="E6412T"/>
    <s v=" D15B"/>
    <s v="Pegatron"/>
    <x v="1"/>
    <n v="99313"/>
    <s v="-"/>
    <s v="-"/>
    <n v="3"/>
  </r>
  <r>
    <x v="255"/>
    <n v="30021122"/>
    <s v="-"/>
    <s v="-"/>
    <s v="Touch / NON GLARE"/>
    <s v="HDD 500 GB; eMMC 64GB"/>
    <s v="4 GB"/>
    <s v="Intel Celeron  N2940"/>
    <s v="1,83 GHz"/>
    <s v="Windows 8.1 Standard Update"/>
    <x v="145"/>
    <s v="Pedrive "/>
    <s v="Test akku, Fimware SATA dock"/>
    <s v="P2214T"/>
    <s v="T11M"/>
    <s v="Pegatron"/>
    <x v="1"/>
    <n v="99316"/>
    <s v="-"/>
    <s v="-"/>
    <n v="1"/>
  </r>
  <r>
    <x v="256"/>
    <n v="30019081"/>
    <s v="-"/>
    <s v="-"/>
    <s v="Touch / NON GLARE"/>
    <s v="HDD 500 GB; eMMC 64GB"/>
    <s v="4 GB"/>
    <s v="Intel Pentium  N3540"/>
    <s v="2,16 GHz"/>
    <s v="Windows 8.1 Standard"/>
    <x v="86"/>
    <s v=" 3.0 HDD"/>
    <s v="-"/>
    <s v="S6214T"/>
    <s v="T15M"/>
    <s v="Pegatron"/>
    <x v="1"/>
    <n v="99317"/>
    <s v="-"/>
    <s v="-"/>
    <n v="1"/>
  </r>
  <r>
    <x v="257"/>
    <n v="30021202"/>
    <s v="-"/>
    <s v="-"/>
    <s v="Touch/GLARE"/>
    <s v="eMMC 64 GB"/>
    <s v="2 GB"/>
    <s v="Intel Atom  Z3735F"/>
    <s v="1,33 GHz"/>
    <s v="Windows 8.1 with Bing"/>
    <x v="146"/>
    <s v="Pendrive"/>
    <s v="BIOS!!!"/>
    <s v="E1234T"/>
    <s v="E123xT"/>
    <s v="Bitland"/>
    <x v="0"/>
    <n v="99318"/>
    <s v="-"/>
    <s v="-"/>
    <s v="-"/>
  </r>
  <r>
    <x v="258"/>
    <n v="30022636"/>
    <s v="-"/>
    <s v="-"/>
    <s v="Matowy"/>
    <s v="500 GB"/>
    <s v="2 GB"/>
    <s v="Celeron N2840"/>
    <s v="2,16 GHz"/>
    <s v="Windows 8.1 with Bing"/>
    <x v="147"/>
    <s v="Pendrive"/>
    <s v="Klawiatura Hiszpańska/ Inne klawiatury na ks i abverkauf. Nowe MB magą się nie włączać dopóki nie poklika się kila razy we włącznik."/>
    <s v="E4213"/>
    <s v="NDBT1401"/>
    <s v="Tongfang"/>
    <x v="0"/>
    <n v="99329"/>
    <s v="-"/>
    <s v="-"/>
    <n v="4"/>
  </r>
  <r>
    <x v="259"/>
    <n v="30017430"/>
    <s v="-"/>
    <s v="-"/>
    <s v="Touch / GLARE"/>
    <s v="500 GB"/>
    <s v="4 GB"/>
    <s v="AMD Temash A4-1200 "/>
    <s v="1,00 GHz"/>
    <s v="Windows 8.1 Standard"/>
    <x v="148"/>
    <s v="HDD"/>
    <s v="Licencja Office 8.1"/>
    <s v="E1318T"/>
    <s v="H90T"/>
    <s v="Pegatron"/>
    <x v="0"/>
    <n v="99330"/>
    <s v="-"/>
    <s v="-"/>
    <n v="3"/>
  </r>
  <r>
    <x v="260"/>
    <n v="30017913"/>
    <s v="-"/>
    <s v="-"/>
    <s v="Touch / NON GLARE"/>
    <s v="HDD 500 GB; eMMC 64GB"/>
    <s v="2 GB"/>
    <s v="Intel Celeron  N2920"/>
    <s v="1,86 GHz"/>
    <s v="Windows 8.1 Standard"/>
    <x v="149"/>
    <s v="HDD / RECOVER"/>
    <s v="test PU9"/>
    <s v="P2212T"/>
    <s v="TZ20"/>
    <s v="ECS"/>
    <x v="0"/>
    <n v="99333"/>
    <s v="-"/>
    <s v="-"/>
    <n v="4"/>
  </r>
  <r>
    <x v="261"/>
    <n v="30022965"/>
    <s v="30019136, 30020222"/>
    <s v="-"/>
    <s v="Touch/GLARE"/>
    <s v="64 GB eMMC"/>
    <s v="2 GB"/>
    <s v="Intel Atom  Z3735F"/>
    <s v="1,33 GHz"/>
    <s v="Windows 10"/>
    <x v="150"/>
    <s v="Pendrive"/>
    <s v="KB - NL /  zamiast recovery re"/>
    <s v="-"/>
    <s v="-"/>
    <s v="-"/>
    <x v="0"/>
    <s v="CNB PEAQ PMM C1008 - I01NL MD99336 REF"/>
    <s v="BIOS: 103;  EC 10301"/>
    <s v="-"/>
    <s v="-"/>
  </r>
  <r>
    <x v="262"/>
    <n v="30022966"/>
    <n v="30019135"/>
    <s v="-"/>
    <s v="Touch/GLARE"/>
    <s v="64 GB eMMC"/>
    <s v="2 GB"/>
    <s v="Intel Atom  Z3735F"/>
    <s v="1,33 GHz"/>
    <s v="Windows 10 "/>
    <x v="150"/>
    <s v="Pendrive"/>
    <s v="KB - NL /  zamiast recovery re"/>
    <s v="-"/>
    <s v="-"/>
    <s v="-"/>
    <x v="0"/>
    <s v="CNB PEAQ PMM C1010 - I01NL MD99337 REF"/>
    <s v="BIOS 1.03 EC 10301"/>
    <s v="-"/>
    <s v="-"/>
  </r>
  <r>
    <x v="262"/>
    <n v="30022966"/>
    <n v="30020223"/>
    <s v="-"/>
    <s v="Touch/GLARE"/>
    <s v="64 GB eMMC"/>
    <s v="2 GB"/>
    <s v="Intel Atom  Z3735F"/>
    <s v="1,33 GHz"/>
    <s v="Windows 10 "/>
    <x v="150"/>
    <s v="Pendrive"/>
    <s v="KB - NL /  zamiast recovery re"/>
    <s v="-"/>
    <s v="-"/>
    <s v="-"/>
    <x v="0"/>
    <s v="CNB PEAQ PMM C1010 - I01NL MD99337 REF"/>
    <s v="BIOS 1.03 EC 10301"/>
    <s v="-"/>
    <s v="-"/>
  </r>
  <r>
    <x v="263"/>
    <n v="30020998"/>
    <n v="30019134"/>
    <s v="-"/>
    <s v="NON GLARE"/>
    <s v="SSD 32 GB"/>
    <s v="2 GB"/>
    <s v="Intel Celeron  N2940"/>
    <s v="1.83 GHz"/>
    <s v="Windows 10"/>
    <x v="151"/>
    <s v="Pendrive- WYBIERAMY 2 OPCJĘ "/>
    <s v="Klawiatura NL, Zamiast Recovery -  z pendrive"/>
    <s v="-"/>
    <s v="-"/>
    <s v="-"/>
    <x v="0"/>
    <s v="NB PEAQ PNB C1014 I1NL MD99338 Ref"/>
    <s v="MB TF NDBT1401: BIOS: 1.03; EC: 1.04.80"/>
    <s v="-"/>
    <s v="-"/>
  </r>
  <r>
    <x v="264"/>
    <n v="30022967"/>
    <n v="30019139"/>
    <s v="-"/>
    <s v="NON GLARE"/>
    <s v="500 GB"/>
    <s v="4 GB"/>
    <s v="Intel Pentium  N3540"/>
    <s v="2,16 GHz"/>
    <s v="Windows 10"/>
    <x v="152"/>
    <s v="Pendrive"/>
    <s v="KB -NL"/>
    <s v="-"/>
    <s v="-"/>
    <s v="-"/>
    <x v="0"/>
    <s v="NB PEAQ PNB S1015 - I2NL MD99339 REF"/>
    <s v="MB IVT Golf 2.0: BIOS for WINDOWS 8: 405R, for WINDOWS 10: 412R "/>
    <s v="-"/>
    <s v="-"/>
  </r>
  <r>
    <x v="264"/>
    <n v="30022967"/>
    <n v="30020147"/>
    <s v="-"/>
    <s v="NON GLARE"/>
    <s v="500 GB"/>
    <s v="4 GB"/>
    <s v="Intel Pentium  N3540"/>
    <s v="2,16 GHz"/>
    <s v="Windows 10"/>
    <x v="152"/>
    <s v="Pendrive"/>
    <s v="KB -NL"/>
    <s v="-"/>
    <s v="-"/>
    <s v="-"/>
    <x v="0"/>
    <s v="NB PEAQ PNB S1015 - I2NL MD99339 REF"/>
    <s v="MB IVT Golf 2.0: BIOS for WINDOWS 8: 405R, for WINDOWS 10: 412R "/>
    <s v="-"/>
    <s v="-"/>
  </r>
  <r>
    <x v="265"/>
    <n v="30021085"/>
    <n v="30019150"/>
    <s v="-"/>
    <s v="NON GLARE ?"/>
    <s v="SSD 128 GB"/>
    <s v="4 GB"/>
    <s v="Intel Core TM m-5Y31"/>
    <s v="0,90 - 2.4 GHz"/>
    <s v="Windows 10"/>
    <x v="153"/>
    <s v="Pendrive"/>
    <s v="KB -NL"/>
    <s v="-"/>
    <s v="-"/>
    <s v="-"/>
    <x v="0"/>
    <s v="NB PEAQ PNB S1115-IM2N ALU MD99341 REF"/>
    <s v="MB IVT Golf 2.0: BIOS for WINDOWS 8: 405R, for WINDOWS 10: 412R "/>
    <s v="-"/>
    <s v="-"/>
  </r>
  <r>
    <x v="266"/>
    <n v="30021036"/>
    <n v="30019151"/>
    <s v="-"/>
    <s v="NON GLARE"/>
    <s v="SSD 128 GB; 500 GB"/>
    <s v="8 GB"/>
    <s v="Intel PentiumCPU 3805U"/>
    <s v="1,9 GHz"/>
    <s v="Windows 10"/>
    <x v="154"/>
    <s v="Pendrive"/>
    <s v="KB - NL"/>
    <s v="-"/>
    <s v="-"/>
    <s v="-"/>
    <x v="0"/>
    <s v="NB PEAQ PNB C1015 I2N2 MD99342NL Ref"/>
    <s v="MB IVT Pol: Win8 BIOS: 130,  !!!  Windows 10 BIOS: 180."/>
    <s v="-"/>
    <s v="-"/>
  </r>
  <r>
    <x v="267"/>
    <n v="30021078"/>
    <n v="30019138"/>
    <s v="-"/>
    <s v="NON GLARE"/>
    <s v="SSHD 1000 GB"/>
    <s v="8 GB"/>
    <s v="Intel Core i5-5200U "/>
    <s v="2,2 Ghz"/>
    <s v="Windows 10"/>
    <x v="155"/>
    <s v="Pendrive"/>
    <s v="KB -NL"/>
    <s v="-"/>
    <s v="-"/>
    <s v="-"/>
    <x v="0"/>
    <s v="NB PEAQ PNB P1115 - I5NL ALURS MD99343 REF"/>
    <s v="MB IVT Pol: Win8 BIOS: 130,  !!!  Windows 10 BIOS: 180."/>
    <s v="-"/>
    <s v="-"/>
  </r>
  <r>
    <x v="268"/>
    <n v="30021084"/>
    <n v="30019137"/>
    <s v="-"/>
    <s v="NON GLARE"/>
    <s v="SSHD 1000 GB"/>
    <s v="8 GB"/>
    <s v="Intel Core i7-5500U "/>
    <s v="2,4 Ghz"/>
    <s v="Windows 10"/>
    <x v="155"/>
    <s v="Pendrive"/>
    <s v="KB -NL"/>
    <s v="-"/>
    <s v="-"/>
    <s v="-"/>
    <x v="0"/>
    <s v="NB PEAQ PNB P1115-I7N2 ALURS MD99344 NL REF"/>
    <s v="MB IVT Pol: Win8 BIOS: 130,  !!!  Windows 10 BIOS: 180."/>
    <s v="-"/>
    <s v="-"/>
  </r>
  <r>
    <x v="269"/>
    <n v="30021205"/>
    <s v="-"/>
    <s v="-"/>
    <s v="Touch/GLARE"/>
    <s v="eMMC 32 GB"/>
    <s v="2 GB"/>
    <s v="Intel Atom  Z3735F"/>
    <s v="1,33 GHz"/>
    <s v="Windows 10"/>
    <x v="156"/>
    <s v="Pendrive "/>
    <s v="re"/>
    <s v="S1219T"/>
    <s v="M1042"/>
    <s v="CZC"/>
    <x v="0"/>
    <n v="99348"/>
    <s v="-"/>
    <s v="-"/>
    <s v="-"/>
  </r>
  <r>
    <x v="270"/>
    <n v="30022637"/>
    <s v="-"/>
    <s v="-"/>
    <s v="Touch / NON GLARE"/>
    <s v="HDD 500 GB; eMMC 64GB"/>
    <s v="4 GB"/>
    <s v="Intel Celeron  N2940"/>
    <s v="1,83 GHz"/>
    <s v="Windows 8.1 Standard Update"/>
    <x v="96"/>
    <s v="HDD"/>
    <s v="Test akku, Fimware SATA dock"/>
    <s v="P2213T"/>
    <s v="T11M"/>
    <s v="Pegatron"/>
    <x v="1"/>
    <n v="99349"/>
    <s v="-"/>
    <s v="-"/>
    <n v="1"/>
  </r>
  <r>
    <x v="271"/>
    <n v="30017431"/>
    <s v="-"/>
    <s v="-"/>
    <s v="Touch / NON GLARE"/>
    <s v="SSHD 500 GB"/>
    <s v="4 GB"/>
    <s v="Intel Celeron  N2920"/>
    <s v="1,86 GHz"/>
    <s v="Windows 8.1 Standard"/>
    <x v="157"/>
    <s v="HDD"/>
    <s v="-"/>
    <s v="E6240T"/>
    <s v="C15M"/>
    <s v="Pegatron"/>
    <x v="0"/>
    <n v="99350"/>
    <s v="-"/>
    <s v="-"/>
    <n v="3"/>
  </r>
  <r>
    <x v="272"/>
    <n v="30017722"/>
    <s v="-"/>
    <s v="-"/>
    <s v="Touch / NON GLARE"/>
    <s v="HDD 500 GB; eMMC 64GB"/>
    <s v="4 GB"/>
    <s v="Intel Celeron  N2920"/>
    <s v="1,86 GHz"/>
    <s v="Windows 8.1 Standard"/>
    <x v="149"/>
    <s v="HDD / RECOVER"/>
    <s v="test PU9"/>
    <s v="-"/>
    <s v="-"/>
    <s v="-"/>
    <x v="0"/>
    <n v="99360"/>
    <s v="-"/>
    <s v="-"/>
    <s v="-"/>
  </r>
  <r>
    <x v="273"/>
    <n v="30020445"/>
    <s v="-"/>
    <s v="-"/>
    <s v="Matowy"/>
    <s v="500 GB"/>
    <s v="4 GB"/>
    <s v="IntelCore i5-5200 "/>
    <s v="2,20 GHz"/>
    <s v="Windows 10"/>
    <x v="158"/>
    <s v="Pendrive"/>
    <s v="Shipping mode"/>
    <s v="E7416"/>
    <s v="D17D"/>
    <s v="Pegatron"/>
    <x v="1"/>
    <n v="99371"/>
    <s v="-"/>
    <s v="-"/>
    <n v="3"/>
  </r>
  <r>
    <x v="274"/>
    <n v="30020735"/>
    <s v="-"/>
    <s v="-"/>
    <s v="Touch /NON GLARE"/>
    <s v="HDD 500 GB"/>
    <s v="4 GB"/>
    <s v="Intel Pentium  3558U"/>
    <s v="1,70 GHz"/>
    <s v="Windows 10 Home"/>
    <x v="159"/>
    <s v="Pendrive"/>
    <s v="sponge/ poron"/>
    <s v="E6412T"/>
    <s v="D15B"/>
    <s v="Pegatron"/>
    <x v="1"/>
    <n v="99372"/>
    <s v="-"/>
    <s v="-"/>
    <n v="3"/>
  </r>
  <r>
    <x v="275"/>
    <n v="30020395"/>
    <s v="-"/>
    <s v="-"/>
    <s v="Touch / NON GLARE"/>
    <s v="HDD 500 GB; eMMC 64GB"/>
    <s v="4 GB"/>
    <s v="Intel Celeron  N2940"/>
    <s v="1,83 GHz"/>
    <s v="Windows 10 Home"/>
    <x v="160"/>
    <s v="Pendrive Tab 3.0"/>
    <s v="Pendrivepodłączyc do tabletu!!!"/>
    <s v="P2214T"/>
    <s v="T11M"/>
    <s v="Pegatron"/>
    <x v="1"/>
    <n v="99373"/>
    <s v="-"/>
    <s v="-"/>
    <n v="1"/>
  </r>
  <r>
    <x v="276"/>
    <n v="30020336"/>
    <s v="-"/>
    <s v="-"/>
    <s v="Touch / NON GLARE"/>
    <s v="HDD 500 GB; eMMC 64GB"/>
    <s v="4 GB"/>
    <s v="Intel Pentium  N3540"/>
    <s v="2,16 GHz"/>
    <s v="Windows 10 Home"/>
    <x v="161"/>
    <s v="Pendrive"/>
    <s v="BACK COVER AKOYA!!!"/>
    <s v="S6214T"/>
    <s v="T15M"/>
    <s v="Pegatron"/>
    <x v="1"/>
    <n v="99374"/>
    <s v="-"/>
    <s v="-"/>
    <n v="1"/>
  </r>
  <r>
    <x v="277"/>
    <n v="30020706"/>
    <s v="-"/>
    <s v="-"/>
    <s v="Touch /NON GLARE"/>
    <s v="1000 GB"/>
    <s v="4 GB"/>
    <s v="Intel Pentium 3805U "/>
    <s v="1,90 GHz"/>
    <s v="Windows 10 Home"/>
    <x v="162"/>
    <s v="Pendrive"/>
    <s v="Shipping mode"/>
    <s v="E7416T"/>
    <s v="D17D"/>
    <s v="Pegatron"/>
    <x v="1"/>
    <n v="99377"/>
    <s v="-"/>
    <s v="-"/>
    <n v="3"/>
  </r>
  <r>
    <x v="278"/>
    <n v="30017939"/>
    <s v="-"/>
    <s v="-"/>
    <s v="Touch / NON GLARE"/>
    <s v="HDD 500 GB; eMMC 64GB"/>
    <s v="4 GB"/>
    <s v="Intel Pentium  N3520"/>
    <s v="2,16 GHz"/>
    <s v="Windows 8.1 Standard"/>
    <x v="163"/>
    <s v="HDD (formatowanie pamieci Flash)"/>
    <s v="BACK COVER AKOYA!!!"/>
    <s v="S6214T"/>
    <s v="T15M"/>
    <s v="Pegatron"/>
    <x v="1"/>
    <n v="99380"/>
    <s v="-"/>
    <s v="-"/>
    <n v="1"/>
  </r>
  <r>
    <x v="279"/>
    <n v="30019354"/>
    <s v="-"/>
    <s v="-"/>
    <s v="Touch / NON GLARE"/>
    <s v="HDD 500 GB; eMMC 64GB"/>
    <s v="4 GB"/>
    <s v="Intel Pentium  N3530"/>
    <s v="2,16 GHz"/>
    <s v="Windows 8.1 Standard"/>
    <x v="163"/>
    <s v="HDD (formatowanie pamieci Flash)"/>
    <s v="Sticker WINDOWS 8, BACK COVER AKOYA!!!  Shipping mode. (T15)"/>
    <s v="S6214T"/>
    <s v="T15M"/>
    <s v="Pegatron"/>
    <x v="1"/>
    <n v="99381"/>
    <s v="-"/>
    <s v="-"/>
    <n v="1"/>
  </r>
  <r>
    <x v="280"/>
    <n v="30018243"/>
    <s v="-"/>
    <s v="-"/>
    <s v="Touch / NON GLARE"/>
    <s v="SSHD 500 GB"/>
    <s v="4 GB"/>
    <s v="Intel Celeron  N2920"/>
    <s v="1,86 GHz"/>
    <s v="Windows 8.1 Standard"/>
    <x v="93"/>
    <s v="HDD"/>
    <s v="-"/>
    <s v="E6240T"/>
    <s v="C15M"/>
    <s v="Pegatron"/>
    <x v="0"/>
    <n v="99390"/>
    <s v="-"/>
    <s v="-"/>
    <n v="3"/>
  </r>
  <r>
    <x v="281"/>
    <n v="30018791"/>
    <s v="-"/>
    <s v="-"/>
    <s v="Matowy"/>
    <s v="SSHD 500 GB"/>
    <s v="4 GB"/>
    <s v="Intel Pentium  N3530"/>
    <s v="2,16 GHz"/>
    <s v="Windows 8.1 Standard"/>
    <x v="164"/>
    <s v="HDD"/>
    <s v="-"/>
    <s v="E7226"/>
    <s v="C17M"/>
    <s v="Pegatron"/>
    <x v="0"/>
    <n v="99391"/>
    <s v="-"/>
    <s v="-"/>
    <n v="3"/>
  </r>
  <r>
    <x v="282"/>
    <n v="30020418"/>
    <s v="-"/>
    <s v="-"/>
    <s v="Touch/GLARE"/>
    <s v="eMMC 64 GB"/>
    <s v="2 GB"/>
    <s v="Intel Atom  Z3735F"/>
    <s v="1,33 GHz"/>
    <s v="Windows 8.1 with Bing"/>
    <x v="146"/>
    <s v="Pendrive"/>
    <s v="BIOS!!!"/>
    <s v="E1234T"/>
    <s v="E123xT"/>
    <s v="Bitland"/>
    <x v="0"/>
    <n v="99400"/>
    <s v="-"/>
    <s v="-"/>
    <s v="-"/>
  </r>
  <r>
    <x v="283"/>
    <n v="30018289"/>
    <s v="-"/>
    <s v="-"/>
    <s v="Touch / NON GLARE"/>
    <s v="500 GB"/>
    <s v="4 GB"/>
    <s v="Intel Celeron  N2807"/>
    <s v="1,58 GHz"/>
    <s v="Windows 8.1 Standard Update"/>
    <x v="165"/>
    <s v="HDD"/>
    <s v="Licencja Office 8.1"/>
    <s v="E1232T"/>
    <s v="Skoda"/>
    <s v="Inventec"/>
    <x v="0"/>
    <n v="99410"/>
    <s v="-"/>
    <s v="-"/>
    <n v="1"/>
  </r>
  <r>
    <x v="284"/>
    <n v="30019126"/>
    <s v="-"/>
    <s v="-"/>
    <s v="Touch / NON GLARE"/>
    <s v="SSHD 500 GB"/>
    <s v="4 GB"/>
    <s v="Intel Celeron  N2930"/>
    <s v="1,83 GHz"/>
    <s v="Windows 8.1 Standard"/>
    <x v="93"/>
    <s v="HDD"/>
    <s v="-"/>
    <s v="E6240T"/>
    <s v="C15M"/>
    <s v="Pegatron"/>
    <x v="0"/>
    <n v="99411"/>
    <s v="-"/>
    <s v="-"/>
    <n v="3"/>
  </r>
  <r>
    <x v="285"/>
    <n v="30018247"/>
    <s v="-"/>
    <s v="-"/>
    <s v="Matowy"/>
    <s v="500 GB"/>
    <s v="4 GB"/>
    <s v="Intel Celeron  N2930"/>
    <s v="1,83 GHz"/>
    <s v="Windows 8.1 Standard Update"/>
    <x v="166"/>
    <s v="HDD"/>
    <s v="-"/>
    <s v="E7226"/>
    <s v="C17M"/>
    <s v="Pegatron"/>
    <x v="0"/>
    <n v="99420"/>
    <s v="-"/>
    <s v="-"/>
    <n v="3"/>
  </r>
  <r>
    <x v="286"/>
    <n v="30018792"/>
    <s v="-"/>
    <s v="-"/>
    <s v="Matowy"/>
    <s v="SSHD 500 GB"/>
    <s v="4 GB"/>
    <s v="Intel Pentium  N3530"/>
    <s v="2,16 GHz"/>
    <s v="Windows 8.1 Standard"/>
    <x v="166"/>
    <s v="HDD"/>
    <s v="-"/>
    <s v="E6240T"/>
    <s v="C15M"/>
    <s v="Pegatron"/>
    <x v="0"/>
    <n v="99421"/>
    <s v="-"/>
    <s v="-"/>
    <n v="3"/>
  </r>
  <r>
    <x v="287"/>
    <n v="30019399"/>
    <s v="-"/>
    <s v="-"/>
    <s v="Matowy"/>
    <s v="HDD 1000 GB"/>
    <s v="4 GB"/>
    <s v="Intel Core i3 - 4100M  "/>
    <s v="2,16 GHz"/>
    <s v="Windows 8.1 Standard"/>
    <x v="167"/>
    <s v="HDD"/>
    <s v="-"/>
    <s v="P6648"/>
    <s v="C15B"/>
    <s v="Pegatron"/>
    <x v="0"/>
    <n v="99422"/>
    <s v="-"/>
    <s v="-"/>
    <n v="3"/>
  </r>
  <r>
    <x v="288"/>
    <n v="30018400"/>
    <s v="-"/>
    <s v="-"/>
    <s v="Touch / NON GLARE"/>
    <s v="HDD 500 GB; eMMC 64GB"/>
    <s v="4 GB"/>
    <s v="Intel Celeron  N2940"/>
    <s v="1,83 GHz"/>
    <s v="Windows 8.1 Standard Update"/>
    <x v="96"/>
    <s v="HDD"/>
    <s v="Test akku, Fimware SATA dock"/>
    <s v="P2214T"/>
    <s v="T11M"/>
    <s v="Pegatron"/>
    <x v="1"/>
    <n v="99430"/>
    <s v="-"/>
    <s v="-"/>
    <n v="1"/>
  </r>
  <r>
    <x v="289"/>
    <n v="30024299"/>
    <s v="-"/>
    <s v="Srebrny"/>
    <s v="Matowy 1080p"/>
    <s v="64 GB"/>
    <s v="2 GB"/>
    <s v="Atom Z3735F"/>
    <s v="1,33-1,83 Ghz"/>
    <s v="Windows 10"/>
    <x v="15"/>
    <s v="Pendrive"/>
    <s v="-"/>
    <s v="S2217"/>
    <s v="EF20"/>
    <s v="ECS"/>
    <x v="0"/>
    <n v="99438"/>
    <s v="-"/>
    <s v="-"/>
    <s v="bez"/>
  </r>
  <r>
    <x v="290"/>
    <n v="30021034"/>
    <n v="30019276"/>
    <s v="-"/>
    <s v="NON GLARE"/>
    <s v="Flash 64 GB"/>
    <s v="2 GB"/>
    <s v="Intel Atom  Z3735F"/>
    <s v="1,33 GHz"/>
    <s v="Windows 10 Home"/>
    <x v="24"/>
    <s v="Pendrive"/>
    <s v="KB - NL / zamiast recovery re"/>
    <s v="-"/>
    <s v="-"/>
    <s v="-"/>
    <x v="0"/>
    <s v="NB PEAQ PNB C1011 I0N1 MD99439 NL Ref"/>
    <s v="MB ECS EF20: BIOS W10: 1.00.12.MN, W8.1: 1.00.01.MN for Basis: S221x"/>
    <s v="-"/>
    <s v="-"/>
  </r>
  <r>
    <x v="291"/>
    <n v="30018767"/>
    <s v="-"/>
    <s v="-"/>
    <s v="Touch / NON GLARE"/>
    <s v="HDD 500 GB; eMMC 64GB"/>
    <s v="4 GB"/>
    <s v="Intel Pentium  N3540"/>
    <s v="2,16 GHz"/>
    <s v="Windows 8.1 Standard"/>
    <x v="92"/>
    <s v="HDD"/>
    <s v="BACK COVER AKOYA!!!"/>
    <s v="S6214T"/>
    <s v="T15M"/>
    <s v="Pegatron"/>
    <x v="1"/>
    <n v="99440"/>
    <s v="-"/>
    <s v="-"/>
    <n v="1"/>
  </r>
  <r>
    <x v="292"/>
    <n v="30023741"/>
    <n v="30019277"/>
    <s v="-"/>
    <s v="Matowy"/>
    <s v="64 GB eMMC"/>
    <s v="2 GB"/>
    <s v="Atom Z3735F"/>
    <s v="1,33-1,83 Ghz"/>
    <s v="Windows 10"/>
    <x v="24"/>
    <s v="Pendrive"/>
    <s v="KB - BE"/>
    <s v="-"/>
    <s v="-"/>
    <s v="-"/>
    <x v="0"/>
    <s v="NB PEAQ PNB C1011 - I0B1 MD99441 BE"/>
    <s v="BIOS 1.00.12 (c1011)"/>
    <s v="-"/>
    <s v="-"/>
  </r>
  <r>
    <x v="293"/>
    <n v="30021048"/>
    <n v="30019300"/>
    <s v="-"/>
    <s v="Touch/GLARE"/>
    <s v="32 GB eMMC"/>
    <s v="2 GB"/>
    <s v="Intel Atom  Z3735F"/>
    <s v="1,33 GHz"/>
    <s v="Windows 10"/>
    <x v="150"/>
    <s v="Pendrive"/>
    <s v="KB - BE /  zamiast recovery re"/>
    <s v="-"/>
    <s v="-"/>
    <s v="-"/>
    <x v="0"/>
    <s v="CNB PEAQ PMM C1008 - I01B1 MD99442 BE REF"/>
    <s v="BIOS: 103;  EC 10301"/>
    <s v="-"/>
    <s v="-"/>
  </r>
  <r>
    <x v="294"/>
    <n v="30019510"/>
    <s v="-"/>
    <s v="-"/>
    <s v="Matowy"/>
    <s v="1000 GB"/>
    <s v="6 GB"/>
    <s v="IntelCore i5-4210M "/>
    <s v="2,60 GHz"/>
    <s v="Windows 8.1 Standard Update"/>
    <x v="168"/>
    <s v="HDD"/>
    <s v="-"/>
    <s v="P7632"/>
    <s v="C17B"/>
    <s v="Pegatron"/>
    <x v="0"/>
    <n v="99444"/>
    <s v="-"/>
    <s v="-"/>
    <n v="3"/>
  </r>
  <r>
    <x v="295"/>
    <n v="30021100"/>
    <n v="30019279"/>
    <s v="-"/>
    <s v="Touch/GLARE"/>
    <s v="64 GB eMMC"/>
    <s v="2 GB"/>
    <s v="Intel Atom  Z3735F"/>
    <s v="1,33 GHz"/>
    <s v="Windows 10"/>
    <x v="150"/>
    <s v="Pendrive"/>
    <s v="-"/>
    <s v="-"/>
    <s v="-"/>
    <s v="-"/>
    <x v="0"/>
    <s v="CNB PEAQ PMM C1010 - I01B1 MD99446 BE REF"/>
    <s v="BIOS 1.03 EC 10301"/>
    <s v="-"/>
    <s v="-"/>
  </r>
  <r>
    <x v="296"/>
    <n v="30021039"/>
    <n v="30019278"/>
    <s v="-"/>
    <s v="NON GLARE"/>
    <s v="32 GB eMMC"/>
    <s v="2 GB"/>
    <s v="Intel Celeron  N2940"/>
    <s v="1.83 GHz"/>
    <s v="Windows 10"/>
    <x v="151"/>
    <s v="Pendrive"/>
    <s v="Sprawdzić czy w kieszani nie ma dodatkowegoHDD/ KB - BE /  zamiast recovery re /problem z kamera -&gt; wl/ wylacz klawiszem Fn"/>
    <s v="-"/>
    <s v="-"/>
    <s v="-"/>
    <x v="0"/>
    <s v="NB PEAQ PNB C1014 - I1B1 MD99447 BE REF"/>
    <s v="MB TF NDBT1401: BIOS: 1.03; EC: 1.04.80"/>
    <s v="-"/>
    <s v="-"/>
  </r>
  <r>
    <x v="297"/>
    <n v="30021072"/>
    <n v="30019301"/>
    <s v="-"/>
    <s v="NON GLARE"/>
    <s v="SSHD 1000 GB"/>
    <s v="8 GB"/>
    <s v="Intel Core i5-5200U "/>
    <s v="2,2 Ghz"/>
    <s v="Windows 10"/>
    <x v="124"/>
    <s v="Pendrive"/>
    <s v="KB -BE"/>
    <s v="-"/>
    <s v="-"/>
    <s v="-"/>
    <x v="0"/>
    <s v="NB PEAQ PNB P1115 - I5B1 ALU MD99448 BE REF"/>
    <s v="MB IVT Pol: Win8 BIOS: 130,  !!!  Windows 10 BIOS: 180."/>
    <s v="-"/>
    <s v="-"/>
  </r>
  <r>
    <x v="298"/>
    <n v="30018939"/>
    <s v="-"/>
    <s v="-"/>
    <s v="Touch /NON GLARE"/>
    <s v="HDD 500 GB"/>
    <s v="4 GB"/>
    <s v="Intel Pentium  3558U"/>
    <s v="1,70 GHz"/>
    <s v="Windows 8.1 Standard"/>
    <x v="169"/>
    <s v="HDD"/>
    <s v="sponge/ poron"/>
    <s v="E6412T"/>
    <s v="D15B"/>
    <s v="Pegatron"/>
    <x v="1"/>
    <n v="99450"/>
    <s v="-"/>
    <s v="-"/>
    <n v="3"/>
  </r>
  <r>
    <x v="299"/>
    <n v="30019410"/>
    <s v="-"/>
    <s v="-"/>
    <s v="Matowy"/>
    <s v="HDD 500 GB"/>
    <s v="4 GB"/>
    <s v="Intel Pentium  N3540"/>
    <s v="2,16 GHz"/>
    <s v="Windows 8.1 Standard"/>
    <x v="93"/>
    <s v="HDD"/>
    <s v="-"/>
    <s v="E6240"/>
    <s v="C15M"/>
    <s v="Pegatron"/>
    <x v="0"/>
    <n v="99451"/>
    <s v="-"/>
    <s v="-"/>
    <n v="3"/>
  </r>
  <r>
    <x v="300"/>
    <n v="30021352"/>
    <s v="-"/>
    <s v="-"/>
    <s v="Matowy"/>
    <s v="HDD 500 GB"/>
    <s v="4 GB"/>
    <s v="Intel Mobile Celeron N2840"/>
    <s v="2,16 GHz"/>
    <s v="Windows 10 Home"/>
    <x v="98"/>
    <s v="Pendrive"/>
    <s v="-"/>
    <s v="E6239"/>
    <s v="C15M"/>
    <s v="Pegatron"/>
    <x v="0"/>
    <n v="99452"/>
    <s v="-"/>
    <s v="-"/>
    <n v="3"/>
  </r>
  <r>
    <x v="301"/>
    <n v="30019989"/>
    <s v="-"/>
    <s v="-"/>
    <s v="Matowy"/>
    <s v="HDD 1000 GB; SSD 64 GB"/>
    <s v="8 GB"/>
    <s v="IntelCore i7-4710MQ "/>
    <s v="2,50 GHz"/>
    <s v="Windows 8.1 Standard Update"/>
    <x v="170"/>
    <s v="Pendrive"/>
    <s v="-"/>
    <s v="X7830"/>
    <s v="MS-1763"/>
    <s v="MSI"/>
    <x v="0"/>
    <n v="99454"/>
    <s v="-"/>
    <s v="-"/>
    <n v="3"/>
  </r>
  <r>
    <x v="302"/>
    <n v="30019222"/>
    <s v="-"/>
    <s v="-"/>
    <s v="Matowy"/>
    <s v="500 GB"/>
    <s v="4 GB"/>
    <s v="IntelCore i5-5200 "/>
    <s v="2,20 GHz"/>
    <s v="Windows 8.1 Standard"/>
    <x v="171"/>
    <s v="HDD / Kieszeń HDD"/>
    <s v="Shipping mode"/>
    <s v="E7416"/>
    <s v="D17D"/>
    <s v="Pegatron"/>
    <x v="1"/>
    <n v="99460"/>
    <s v="-"/>
    <s v="-"/>
    <n v="3"/>
  </r>
  <r>
    <x v="303"/>
    <n v="30021087"/>
    <n v="30019324"/>
    <s v="-"/>
    <s v="NON GLARE"/>
    <s v="SSD 128 GB; HDD 1000 GB"/>
    <s v="12 GB"/>
    <s v="Intel Core i7-5500U "/>
    <s v="2,4 Ghz"/>
    <s v="Windows 10"/>
    <x v="172"/>
    <s v="Pendrive"/>
    <s v="-"/>
    <s v="-"/>
    <s v="-"/>
    <s v="-"/>
    <x v="1"/>
    <s v="NB PEAQ PNB P1117 - I7B1 MD99464 BE REF"/>
    <s v="MB PG D17D: BIOS: 703 "/>
    <s v="-"/>
    <s v="-"/>
  </r>
  <r>
    <x v="304"/>
    <n v="30019717"/>
    <s v="-"/>
    <s v="-"/>
    <s v="Touch / NON GLARE"/>
    <s v="500 GB"/>
    <s v="4 GB"/>
    <s v="Intel Celeron  N2808"/>
    <s v="1,58 GHz"/>
    <s v="Windows 8.1 Standard Update"/>
    <x v="165"/>
    <s v="HDD"/>
    <s v="brak Licencja Office 8.1"/>
    <s v="E1232T"/>
    <s v="Skoda"/>
    <s v="Inventec"/>
    <x v="0"/>
    <n v="99466"/>
    <s v="-"/>
    <s v="-"/>
    <n v="1"/>
  </r>
  <r>
    <x v="305"/>
    <n v="30021059"/>
    <n v="30019323"/>
    <s v="-"/>
    <s v="NON GLARE"/>
    <s v="SSHD 1000 GB"/>
    <s v="8 GB"/>
    <s v="Intel Core i5-5200U "/>
    <s v="2,2 Ghz"/>
    <s v="Windows 10"/>
    <x v="172"/>
    <s v="Pendrive"/>
    <s v="-"/>
    <s v="-"/>
    <s v="-"/>
    <s v="-"/>
    <x v="1"/>
    <s v="NB PEAQ PNB P1017 - I5B1 MD99467 BE REF"/>
    <s v="MB PG D17D: BIOS: 703"/>
    <s v="-"/>
    <s v="-"/>
  </r>
  <r>
    <x v="306"/>
    <n v="30021058"/>
    <n v="30019317"/>
    <s v="-"/>
    <s v="NON GLARE"/>
    <s v="SSD 128 GB; HDD BAY 1000 GB"/>
    <s v="12 GB"/>
    <s v="Intel Core i7-5500U "/>
    <s v="2,4 Ghz"/>
    <s v="Windows 10"/>
    <x v="124"/>
    <s v="Pendrive"/>
    <s v="wymiana zawiasów, top case  /KB -  BE"/>
    <s v="-"/>
    <s v="-"/>
    <s v="-"/>
    <x v="0"/>
    <s v="NB PEAQ PNB P1115-I7B1 ALURS MD99468 BE REF"/>
    <s v="MB IVT Pol: Win8 BIOS: 130,  !!!  Windows 10 BIOS: 180."/>
    <s v="-"/>
    <s v="-"/>
  </r>
  <r>
    <x v="307"/>
    <n v="30021057"/>
    <n v="30019316"/>
    <s v="-"/>
    <s v="NON GLARE"/>
    <s v="SSHD 500 GB"/>
    <s v="6 GB"/>
    <s v="Intel Core i5-5200U "/>
    <s v="2,2, GHz"/>
    <s v="Windows 10"/>
    <x v="154"/>
    <s v="Pendrive"/>
    <s v="wymiana zawiasów, top case  /KB -  BE"/>
    <s v="-"/>
    <s v="-"/>
    <s v="-"/>
    <x v="0"/>
    <s v="NB PEAQ PNB C1015 - I5B1 MD99469 BE REF"/>
    <s v="MB IVT Pol: Win8 BIOS: 130,  !!!  Windows 10 BIOS: 180."/>
    <s v="-"/>
    <s v="-"/>
  </r>
  <r>
    <x v="308"/>
    <n v="30021195"/>
    <s v="-"/>
    <s v="-"/>
    <s v="Matowy"/>
    <s v="Flash 32 GB"/>
    <s v="2 GB"/>
    <s v="Intel Atom  Z3735F"/>
    <s v="1,33 GHz"/>
    <s v="Windows 10 Home"/>
    <x v="15"/>
    <s v="Pendrive"/>
    <s v="Zamiast Recovery robimy RE-!!!"/>
    <s v="S2217"/>
    <s v="EF20"/>
    <s v="ECS"/>
    <x v="0"/>
    <n v="99471"/>
    <s v="-"/>
    <s v="-"/>
    <s v="bez"/>
  </r>
  <r>
    <x v="309"/>
    <n v="30023027"/>
    <s v="-"/>
    <s v="-"/>
    <s v="Touch"/>
    <s v="64 GB eMMC"/>
    <s v="2 GB"/>
    <s v="Atom Z3735F"/>
    <s v="1,33 Ghz"/>
    <s v="Windows 10 Home"/>
    <x v="173"/>
    <s v="Pendrive"/>
    <s v="Re"/>
    <s v="E2211T"/>
    <s v="WMBT1122"/>
    <s v="Tongfang"/>
    <x v="0"/>
    <n v="99479"/>
    <s v="-"/>
    <s v="-"/>
    <n v="4"/>
  </r>
  <r>
    <x v="310"/>
    <n v="30019125"/>
    <s v="-"/>
    <s v="-"/>
    <s v="Touch / NON GLARE"/>
    <s v="HDD 500 GB; eMMC 64GB"/>
    <s v="4 GB"/>
    <s v="Intel Celeron  N2940"/>
    <s v="1,83 GHz"/>
    <s v="Windows 8.1 Standard Update"/>
    <x v="96"/>
    <s v="HDD"/>
    <s v="Test akku, Fimware SATA dock"/>
    <s v="P2214T"/>
    <s v="T11M"/>
    <s v="Pegatron"/>
    <x v="1"/>
    <n v="99480"/>
    <s v="-"/>
    <s v="-"/>
    <n v="1"/>
  </r>
  <r>
    <x v="311"/>
    <n v="30019223"/>
    <s v="-"/>
    <s v="-"/>
    <s v="Touch /NON GLARE"/>
    <s v="1000 GB"/>
    <s v="4 GB"/>
    <s v="Intel Pentium 3805U "/>
    <s v="1,90 GHz"/>
    <s v="Windows 8.1 Standard"/>
    <x v="171"/>
    <s v="HDD"/>
    <s v="Shipping mode"/>
    <s v="E7416T"/>
    <s v="D17D"/>
    <s v="Pegatron"/>
    <x v="1"/>
    <n v="99490"/>
    <s v="-"/>
    <s v="-"/>
    <n v="3"/>
  </r>
  <r>
    <x v="312"/>
    <n v="30021203"/>
    <s v="-"/>
    <s v="-"/>
    <s v="Matowy"/>
    <s v="500 GB"/>
    <s v="4 GB"/>
    <s v="Intel Pentium 3805U "/>
    <s v="1,90 GHz"/>
    <s v="Windows 10 Home"/>
    <x v="174"/>
    <s v="Pendrive / HDD"/>
    <s v="sponge/ poron"/>
    <s v="E6416"/>
    <s v="D15D"/>
    <s v="Pegatron"/>
    <x v="1"/>
    <n v="99495"/>
    <s v="-"/>
    <s v="-"/>
    <n v="3"/>
  </r>
  <r>
    <x v="313"/>
    <s v="30020335, 30024590 (AUS)"/>
    <s v="-"/>
    <s v="-"/>
    <s v="Matowy"/>
    <s v="HDD 1000 GB"/>
    <s v="4 GB"/>
    <s v="Intel Pentium 3805U "/>
    <s v="1,90 GHz"/>
    <s v="Windows 8.1 Standard"/>
    <x v="175"/>
    <s v="Kieszeń HDD"/>
    <s v="sponge/ poron"/>
    <s v="E6416"/>
    <s v="D15D"/>
    <s v="Pegatron"/>
    <x v="1"/>
    <n v="99499"/>
    <s v="-"/>
    <s v="-"/>
    <n v="3"/>
  </r>
  <r>
    <x v="314"/>
    <n v="30021101"/>
    <n v="30019463"/>
    <s v="-"/>
    <s v="NON GLARE"/>
    <s v="SSHD 256 GB"/>
    <s v="8 GB"/>
    <s v="Intel Core i5-5200U "/>
    <s v="2,2, GHz"/>
    <s v="Windows 10"/>
    <x v="176"/>
    <s v="Pendrive"/>
    <s v="KB - NL"/>
    <s v="-"/>
    <s v="-"/>
    <s v="-"/>
    <x v="0"/>
    <s v="NB PEAQ MD99523 PNB S1013-I5N1 ULTRA REF"/>
    <s v="BIOS ver.: V0004"/>
    <s v="-"/>
    <s v="-"/>
  </r>
  <r>
    <x v="315"/>
    <n v="30022770"/>
    <s v="-"/>
    <s v="-"/>
    <s v="Matowy"/>
    <s v="32 GB eMMC"/>
    <s v="2 GB"/>
    <s v="Intel Atom Z3735F"/>
    <s v="1,33 GHz"/>
    <s v="Windows 10 Home"/>
    <x v="15"/>
    <s v="Pendrive"/>
    <s v="Re"/>
    <s v="S2217"/>
    <s v="EF20"/>
    <s v="ECS"/>
    <x v="0"/>
    <n v="99525"/>
    <s v="-"/>
    <s v="-"/>
    <s v="bez"/>
  </r>
  <r>
    <x v="316"/>
    <n v="30021822"/>
    <s v="-"/>
    <s v="-"/>
    <s v="Matowy"/>
    <s v="Flash 32 GB"/>
    <s v="2 GB"/>
    <s v="Intel Atom  Z3735F"/>
    <s v="1,33 GHz"/>
    <s v="Windows 10 Home"/>
    <x v="15"/>
    <s v="Pendrive"/>
    <s v="Zamiast Recovery robimy RE-!!!"/>
    <s v="S2217"/>
    <s v="EF20"/>
    <s v="ECS"/>
    <x v="0"/>
    <n v="99526"/>
    <s v="-"/>
    <s v="-"/>
    <s v="bez"/>
  </r>
  <r>
    <x v="317"/>
    <n v="30019990"/>
    <s v="-"/>
    <s v="-"/>
    <s v="Matowy"/>
    <s v="HDD 1000 GB"/>
    <s v="4 GB"/>
    <s v="Intel Core i5-5200U "/>
    <s v="2,20 GHz"/>
    <s v="Windows 8.1 Standard"/>
    <x v="175"/>
    <s v="Kieszeń "/>
    <s v="sponge/ poron"/>
    <s v="E6416"/>
    <s v="D15D"/>
    <s v="Pegatron"/>
    <x v="1"/>
    <n v="99530"/>
    <s v="-"/>
    <s v="-"/>
    <n v="3"/>
  </r>
  <r>
    <x v="318"/>
    <n v="30019224"/>
    <s v="-"/>
    <s v="-"/>
    <s v="Matowy"/>
    <s v="HDD 500 GB"/>
    <s v="4 GB"/>
    <s v="Intel Core i3-5010U "/>
    <s v="2,10 GHz"/>
    <s v="Windows 8.1 Standard"/>
    <x v="177"/>
    <s v="HDD"/>
    <s v="sponge/ poron"/>
    <s v="E6416"/>
    <s v="D15D"/>
    <s v="Pegatron"/>
    <x v="1"/>
    <n v="99540"/>
    <s v="-"/>
    <s v="-"/>
    <n v="3"/>
  </r>
  <r>
    <x v="319"/>
    <n v="30020376"/>
    <s v="-"/>
    <s v="Czarny"/>
    <s v="Matowy 1080p"/>
    <s v="64 GB"/>
    <s v="2 GB"/>
    <s v="Atom Z3735F"/>
    <s v="1,33-1,83 Ghz"/>
    <s v="Windows 10"/>
    <x v="15"/>
    <s v="Pendrive"/>
    <s v="-"/>
    <s v="S2217"/>
    <s v="EF20"/>
    <s v="ECS"/>
    <x v="0"/>
    <n v="99543"/>
    <s v="-"/>
    <s v="-"/>
    <s v="bez"/>
  </r>
  <r>
    <x v="320"/>
    <n v="30019718"/>
    <s v="-"/>
    <s v="-"/>
    <s v="Matowy"/>
    <s v="HDD 1000 GB"/>
    <s v="4 GB"/>
    <s v="Intel Core i5-5200U "/>
    <s v="2,20 GHz"/>
    <s v="Windows 8.1 Standard"/>
    <x v="175"/>
    <s v="Kieszeń "/>
    <s v="sponge/ poron"/>
    <s v="E6416"/>
    <s v="D15D"/>
    <s v="Pegatron"/>
    <x v="1"/>
    <n v="99544"/>
    <s v="-"/>
    <s v="-"/>
    <n v="3"/>
  </r>
  <r>
    <x v="321"/>
    <n v="30019719"/>
    <s v="-"/>
    <s v="-"/>
    <s v="Matowy"/>
    <s v="SSHD 1000 GB"/>
    <s v="4 GB"/>
    <s v="Intel Pentium 3805U "/>
    <s v="1,90 GHz"/>
    <s v="Windows 8.1 Standard"/>
    <x v="178"/>
    <s v="HDD"/>
    <s v="-"/>
    <s v="-"/>
    <s v="D17D"/>
    <s v="Pegatron"/>
    <x v="1"/>
    <n v="99554"/>
    <s v="-"/>
    <s v="-"/>
    <n v="3"/>
  </r>
  <r>
    <x v="322"/>
    <n v="30023886"/>
    <s v="-"/>
    <s v="Czarny, gumowany"/>
    <s v="Matowy"/>
    <s v="128 GB SSD; 1000 GBHDD"/>
    <s v="16 GB"/>
    <s v="i7-6700HQ"/>
    <s v="2,6 GHz"/>
    <s v="Windows 10"/>
    <x v="179"/>
    <s v="Pendrive"/>
    <s v="BIOS: Najpierw odpalić Wmset, Potem z konsoli amin. Flashmewinx64."/>
    <s v="x7841"/>
    <s v="P670 RE1-M"/>
    <s v="Clevo"/>
    <x v="0"/>
    <n v="99556"/>
    <s v="-"/>
    <s v="-"/>
    <n v="3"/>
  </r>
  <r>
    <x v="323"/>
    <n v="30019730"/>
    <s v="-"/>
    <s v="-"/>
    <s v="Matowy"/>
    <s v="HDD 1000 GB"/>
    <s v="4 GB"/>
    <s v="Intel Core i5-5200U "/>
    <s v="2,20 GHz"/>
    <s v="Windows 8.1 Standard"/>
    <x v="175"/>
    <s v="Kieszeń "/>
    <s v="sponge/ poron"/>
    <s v="E6416"/>
    <s v="D15D"/>
    <s v="Pegatron"/>
    <x v="1"/>
    <n v="99560"/>
    <s v="-"/>
    <s v="-"/>
    <n v="3"/>
  </r>
  <r>
    <x v="324"/>
    <n v="30021204"/>
    <s v="-"/>
    <s v="-"/>
    <s v="Touch/GLARE"/>
    <s v="eMMC 64 GB"/>
    <s v="2 GB"/>
    <s v="Intel Atom  Z3735F"/>
    <s v="1,33 GHz"/>
    <s v="Windows 8.1 with Bing"/>
    <x v="146"/>
    <s v="Pendrive"/>
    <s v="BIOS!!!"/>
    <s v="E1234T"/>
    <s v="E123xT"/>
    <s v="Bitland"/>
    <x v="0"/>
    <n v="99566"/>
    <s v="-"/>
    <s v="-"/>
    <s v="-"/>
  </r>
  <r>
    <x v="325"/>
    <n v="30019986"/>
    <s v="-"/>
    <s v="-"/>
    <s v="Matowy"/>
    <s v="500 GB"/>
    <s v="2 GB"/>
    <s v="Intel Pentium  N3540"/>
    <s v="2,16 GHz"/>
    <s v="Windows 8.1 Standard Update"/>
    <x v="147"/>
    <s v="Pendrive / HDD"/>
    <s v="Nowe MB magą się nie włączać dopóki nie poklika się kila razy we włącznik."/>
    <s v="E4214"/>
    <s v="NDBT1401"/>
    <s v="Tongfang"/>
    <x v="0"/>
    <n v="99570"/>
    <s v="-"/>
    <s v="-"/>
    <n v="4"/>
  </r>
  <r>
    <x v="326"/>
    <n v="30022456"/>
    <s v="-"/>
    <s v="-"/>
    <s v="Matowy"/>
    <s v="HDD 1000 GB"/>
    <s v="8 GB"/>
    <s v="Intel Core M 5Y31"/>
    <s v="0,9 GHz "/>
    <s v="Windows 10 Home"/>
    <x v="180"/>
    <s v="Pendrive"/>
    <s v="-"/>
    <s v="S6417"/>
    <s v="Golf"/>
    <s v="Inventec"/>
    <x v="0"/>
    <n v="99574"/>
    <s v="-"/>
    <s v="-"/>
    <n v="1"/>
  </r>
  <r>
    <x v="327"/>
    <n v="30022647"/>
    <s v="-"/>
    <s v="-"/>
    <s v="Matowy"/>
    <s v="SSD 256 GB"/>
    <s v="8 GB"/>
    <s v="Intel Core M 5Y31"/>
    <s v="0,9 GHz "/>
    <s v="Windows 10 Home"/>
    <x v="180"/>
    <s v="Pendrive"/>
    <s v="-"/>
    <s v="S6417"/>
    <s v="Golf"/>
    <s v="Inventec"/>
    <x v="0"/>
    <n v="99576"/>
    <s v="-"/>
    <s v="-"/>
    <n v="1"/>
  </r>
  <r>
    <x v="328"/>
    <n v="30019991"/>
    <s v="-"/>
    <s v="-"/>
    <s v="Matowy"/>
    <s v="HDD 500 GB"/>
    <s v="4 GB"/>
    <s v="Intel Core i3-5010U "/>
    <s v="2,10 GHz"/>
    <s v="Windows 10 Home"/>
    <x v="174"/>
    <s v="Pendrive / HDD"/>
    <s v="sponge/ poron"/>
    <s v="E6416"/>
    <s v="D15D"/>
    <s v="Pegatron"/>
    <x v="1"/>
    <n v="99580"/>
    <s v="-"/>
    <s v="-"/>
    <n v="3"/>
  </r>
  <r>
    <x v="329"/>
    <n v="30019992"/>
    <s v="-"/>
    <s v="-"/>
    <s v="Matowy"/>
    <s v="SSHD 1000 GB"/>
    <s v="4 GB"/>
    <s v="IntelCore i5-5200U "/>
    <s v="2,20 GHz"/>
    <s v="Windows 8.1 Standard"/>
    <x v="178"/>
    <s v="HDD"/>
    <s v="Shipping mode"/>
    <s v="E7416"/>
    <s v="D17D"/>
    <s v="Pegatron"/>
    <x v="1"/>
    <n v="99585"/>
    <s v="-"/>
    <s v="-"/>
    <n v="3"/>
  </r>
  <r>
    <x v="330"/>
    <n v="30020397"/>
    <s v="-"/>
    <s v="-"/>
    <s v="GLARE"/>
    <s v="Flash 64 GB"/>
    <s v="2 GB"/>
    <s v="Intel Atom  Z3735F"/>
    <s v="1,33 GHz"/>
    <s v="Windows 10 Home"/>
    <x v="15"/>
    <s v="Pendrive"/>
    <s v="Zamiast Recovery robimy RE-!!! AUDIO OUT Tylko Słuchawki!"/>
    <s v="S2217"/>
    <s v="EF20"/>
    <s v="ECS"/>
    <x v="0"/>
    <n v="99590"/>
    <s v="-"/>
    <s v="-"/>
    <s v="bez"/>
  </r>
  <r>
    <x v="331"/>
    <n v="30020164"/>
    <s v="-"/>
    <s v="-"/>
    <s v="GLARE"/>
    <s v="Flash 64 GB"/>
    <s v="2 GB"/>
    <s v="Intel Atom  Z3735F"/>
    <s v="1,33 GHz"/>
    <s v="Windows 8.1 Standard Update"/>
    <x v="181"/>
    <s v="Pendrive"/>
    <s v="Recovery puszczane z ustawien systemu/ Tylko słuchawki!!!"/>
    <s v="S2218"/>
    <s v="EF20"/>
    <s v="ECS"/>
    <x v="0"/>
    <n v="99595"/>
    <s v="-"/>
    <s v="-"/>
    <s v="bez"/>
  </r>
  <r>
    <x v="332"/>
    <n v="30022899"/>
    <s v="-"/>
    <s v="-"/>
    <s v="Touch / NON GLARE"/>
    <s v="Flash 64 GB"/>
    <s v="2 GB"/>
    <s v="Intel Atom  Z3735F"/>
    <s v="1,33 GHz"/>
    <s v="Windows 10 Home"/>
    <x v="182"/>
    <s v="Pendrive"/>
    <s v="Shipping mode"/>
    <s v="E1235T"/>
    <s v="-"/>
    <s v="MAL"/>
    <x v="1"/>
    <n v="99597"/>
    <s v="-"/>
    <s v="-"/>
    <n v="4"/>
  </r>
  <r>
    <x v="333"/>
    <n v="30020537"/>
    <s v="-"/>
    <s v="-"/>
    <s v="GLARE"/>
    <s v="Flash 32 GB"/>
    <s v="2 GB"/>
    <s v="Intel Atom  Z3735F"/>
    <s v="1,33 GHz"/>
    <s v="Windows 10 Home"/>
    <x v="15"/>
    <s v="Pendrive"/>
    <s v="Zamiast Recovery robimy RE-!!!  AUDIO-OUT Tylko Słuchawki!!"/>
    <s v="S2218"/>
    <s v="EF20"/>
    <s v="ECS"/>
    <x v="0"/>
    <n v="99599"/>
    <s v="-"/>
    <s v="-"/>
    <s v="bez"/>
  </r>
  <r>
    <x v="334"/>
    <n v="30021778"/>
    <s v="-"/>
    <s v="-"/>
    <s v="Matowy"/>
    <s v="16 GB Flash"/>
    <s v="2 GB"/>
    <s v="Rockchip RK3288 Quad-Core Cortex-A17 "/>
    <s v="1,80 GHz"/>
    <s v="Google Chrome OS"/>
    <x v="0"/>
    <s v="Przywracamy oryginalny"/>
    <s v="Przywracamy oryginalny"/>
    <s v="S2013"/>
    <s v="HR-116R"/>
    <s v="Hai"/>
    <x v="0"/>
    <n v="99602"/>
    <s v="-"/>
    <s v="-"/>
    <s v="chromebook"/>
  </r>
  <r>
    <x v="335"/>
    <n v="30019993"/>
    <s v="-"/>
    <s v="-"/>
    <s v="Matowy"/>
    <s v="HDD 1000 GB"/>
    <s v="4 GB"/>
    <s v="Intel Core i5-5200U "/>
    <s v="2,20 GHz"/>
    <s v="Windows 10 Home"/>
    <x v="174"/>
    <s v="Pendrive / HDD"/>
    <s v="sponge/ poron"/>
    <s v="E6416"/>
    <s v="D15D"/>
    <s v="Pegatron"/>
    <x v="1"/>
    <n v="99610"/>
    <s v="-"/>
    <s v="-"/>
    <n v="3"/>
  </r>
  <r>
    <x v="336"/>
    <n v="30019722"/>
    <s v="-"/>
    <s v="-"/>
    <s v="Touch/GLARE"/>
    <s v="eMMC 32 GB"/>
    <s v="1 GB"/>
    <s v="Intel Atom  Z3735G"/>
    <s v="1,33 GHz"/>
    <s v="Windows 10"/>
    <x v="183"/>
    <s v="Pendrive"/>
    <s v="-"/>
    <s v="E8201T"/>
    <s v="I8880"/>
    <s v="Emdoor"/>
    <x v="0"/>
    <n v="99613"/>
    <s v="-"/>
    <s v="-"/>
    <n v="2"/>
  </r>
  <r>
    <x v="337"/>
    <n v="30020398"/>
    <s v="-"/>
    <s v="-"/>
    <s v="Matowy"/>
    <s v="SSD 128 GB;HDD 1000 GB"/>
    <s v="6 GB"/>
    <s v="Intel Core i3-5010U "/>
    <s v="2,10 GHz"/>
    <s v="Windows 10 Home"/>
    <x v="184"/>
    <s v="Pendrive"/>
    <s v="sponge/ poron"/>
    <s v="P6656"/>
    <s v="D15D"/>
    <s v="Pegatron"/>
    <x v="1"/>
    <n v="99615"/>
    <s v="-"/>
    <s v="-"/>
    <n v="3"/>
  </r>
  <r>
    <x v="338"/>
    <n v="30020536"/>
    <s v="-"/>
    <s v="-"/>
    <s v="Matowy"/>
    <s v="SSD 128 GB;HDD 1000 GB"/>
    <s v="6 GB"/>
    <s v="Intel Core i5-5257U "/>
    <s v="2,70 GHz"/>
    <s v="Windows 10 Home"/>
    <x v="174"/>
    <s v="Pendrive / HDD"/>
    <s v="Firmware SATA SSD!! (Obowiazkowo) sponge/ poron"/>
    <s v="E6418"/>
    <s v="D15D"/>
    <s v="Pegatron"/>
    <x v="1"/>
    <n v="99620"/>
    <s v="-"/>
    <s v="-"/>
    <n v="3"/>
  </r>
  <r>
    <x v="339"/>
    <n v="30020535"/>
    <s v="-"/>
    <s v="-"/>
    <s v="Matowy"/>
    <s v="Flash 64 GB"/>
    <s v="2 GB"/>
    <s v="Intel Atom  Z3735F"/>
    <s v="1,33 GHz"/>
    <s v="Windows 10 Home"/>
    <x v="15"/>
    <s v="Pendrive"/>
    <s v="Zamiast Recovery robimy RE-!!! AUDIO-COMBO(Słuchawki z mikrofonem)!!"/>
    <s v="S2217"/>
    <s v="EF20"/>
    <s v="ECS"/>
    <x v="0"/>
    <n v="99630"/>
    <s v="-"/>
    <s v="-"/>
    <s v="bez"/>
  </r>
  <r>
    <x v="340"/>
    <n v="30022968"/>
    <n v="30019851"/>
    <s v="-"/>
    <s v="NON GLARE"/>
    <s v="SSHD 500 GB"/>
    <s v="4 GB"/>
    <s v="Intel Pentium  N3540"/>
    <s v="2,16 GHz"/>
    <s v="Windows 10"/>
    <x v="152"/>
    <s v="Pendrive"/>
    <s v="KB - NL"/>
    <s v="-"/>
    <s v="-"/>
    <s v="-"/>
    <x v="0"/>
    <s v="NB PEAQ S6217 Golf MD99639NLPNBS1015 REF"/>
    <s v="MB IVT Golf 2.0: BIOS for WINDOWS 8: 405R, for WINDOWS 10: 412R"/>
    <s v="-"/>
    <s v="-"/>
  </r>
  <r>
    <x v="341"/>
    <n v="30020645"/>
    <s v="-"/>
    <s v="-"/>
    <s v="Matowy"/>
    <s v="500 GB"/>
    <s v="4 GB"/>
    <s v="Celeron 3215U"/>
    <s v="1,70 Ghz"/>
    <s v="Windows 10 Home"/>
    <x v="174"/>
    <s v="Pendrive / HDD"/>
    <s v="Shipping mode"/>
    <s v="E7416"/>
    <s v="D17D"/>
    <s v="Pegatron"/>
    <x v="1"/>
    <n v="99640"/>
    <s v="-"/>
    <s v="-"/>
    <n v="3"/>
  </r>
  <r>
    <x v="342"/>
    <n v="30020796"/>
    <s v="-"/>
    <s v="-"/>
    <s v="Matowy"/>
    <s v="HDD 1000 GB; SSD 256 GB"/>
    <s v="8 GB"/>
    <s v="IntelCore i7-6500U "/>
    <s v="2,50 GHz"/>
    <s v="Windows 10 Home"/>
    <x v="20"/>
    <s v="Pendrive"/>
    <s v="Shipping mode"/>
    <s v="P7644"/>
    <s v="D17S"/>
    <s v="Pegatron"/>
    <x v="1"/>
    <n v="99650"/>
    <s v="-"/>
    <s v="-"/>
    <n v="3"/>
  </r>
  <r>
    <x v="343"/>
    <n v="30021124"/>
    <s v="-"/>
    <s v="-"/>
    <s v="Matowy"/>
    <s v="500 GB"/>
    <s v="2 GB"/>
    <s v="Intel Pentium 3700 "/>
    <s v="1,60 GHz"/>
    <s v="Windows 10 Home"/>
    <x v="9"/>
    <s v="Pendrive"/>
    <s v="Nowe MB magą się nie włączać dopóki nie poklika się kila razy we włącznik."/>
    <s v="S4220"/>
    <s v="NSWBT1402"/>
    <s v="Tongfang"/>
    <x v="0"/>
    <n v="99660"/>
    <s v="-"/>
    <s v="-"/>
    <n v="4"/>
  </r>
  <r>
    <x v="344"/>
    <n v="30023050"/>
    <s v="-"/>
    <s v="-"/>
    <s v="Touch/GLARE"/>
    <s v="eMMC 32 GB"/>
    <s v="2 GB"/>
    <s v="Intel Atom  Z3735F"/>
    <s v="1,33 GHz"/>
    <s v="Windows 10"/>
    <x v="185"/>
    <s v="Pendrive"/>
    <s v="-"/>
    <s v="S1219T"/>
    <s v="M1042"/>
    <s v="CZC"/>
    <x v="0"/>
    <n v="99667"/>
    <s v="-"/>
    <s v="-"/>
    <s v="-"/>
  </r>
  <r>
    <x v="345"/>
    <n v="30022772"/>
    <s v="-"/>
    <s v="-"/>
    <s v="Matowy"/>
    <s v="HDD 1000 GB"/>
    <s v="4 GB"/>
    <s v="Intel Pentium 3825U "/>
    <s v="1,90 GHz"/>
    <s v="Windows 10 Home"/>
    <x v="30"/>
    <s v="Pendrive"/>
    <s v="sponge/ poron"/>
    <s v="E6416"/>
    <s v="D15D"/>
    <s v="Pegatron"/>
    <x v="1"/>
    <n v="99670"/>
    <s v="-"/>
    <s v="-"/>
    <n v="3"/>
  </r>
  <r>
    <x v="346"/>
    <n v="30021103"/>
    <n v="30019882"/>
    <s v="-"/>
    <s v="NON GLARE"/>
    <s v="SSHD 500 GB"/>
    <s v="4 GB"/>
    <s v="Intel Core TM i3 5005U"/>
    <s v="2,0 Ghz"/>
    <s v="Windows 10"/>
    <x v="186"/>
    <s v="Pendrive"/>
    <s v="wymiana zawiasów, top case  /KB - NL"/>
    <s v="-"/>
    <s v="-"/>
    <s v="-"/>
    <x v="0"/>
    <s v="NB PEAQ PNB P1115 MD99671 NL REF"/>
    <s v="MB IVT Pol: Win8 BIOS: 130,  !!!  Windows 10 BIOS: 180. "/>
    <s v="-"/>
    <s v="-"/>
  </r>
  <r>
    <x v="347"/>
    <n v="30022969"/>
    <n v="30019848"/>
    <s v="-"/>
    <s v="NON GLARE"/>
    <s v="SSD 256 GB; 500GBHDD"/>
    <s v="8 GB"/>
    <s v="Intel Core TM i3 5020U"/>
    <s v="2,2 Ghz"/>
    <s v="Windows 10"/>
    <x v="187"/>
    <s v="Pendrive"/>
    <s v="wymiana zawiasów, top case  /KB - CH"/>
    <s v="-"/>
    <s v="-"/>
    <s v="-"/>
    <x v="0"/>
    <s v="NB PEAQ P1115 ALU MD99672 CH REF"/>
    <s v="MB IVT Pol: Win8 BIOS: 130,  !!!  Windows 10 BIOS: 180. "/>
    <s v="-"/>
    <s v="-"/>
  </r>
  <r>
    <x v="348"/>
    <n v="30023000"/>
    <n v="30019849"/>
    <s v="-"/>
    <s v="NON GLARE"/>
    <s v="SSHD 1000 GB"/>
    <s v="12 GB"/>
    <s v="Intel Core i7-6500U "/>
    <s v="2,5 Ghz"/>
    <s v="Windows 10"/>
    <x v="188"/>
    <s v="Pendrive"/>
    <s v="KB - CH"/>
    <s v="-"/>
    <s v="-"/>
    <s v="-"/>
    <x v="1"/>
    <s v="NB PEAQ PNB P2017–I7C1 MD99673 CH REF"/>
    <s v="MB PG D17S: BIOS: 218"/>
    <s v="-"/>
    <s v="-"/>
  </r>
  <r>
    <x v="349"/>
    <n v="30023001"/>
    <n v="30019900"/>
    <s v="-"/>
    <s v="NON GLARE ?"/>
    <s v="64 GB eMMC"/>
    <s v="2 GB"/>
    <s v="Intel Atom  Z3735F"/>
    <s v="1,33 GHz"/>
    <s v="Windows 10"/>
    <x v="189"/>
    <s v="Pendrive"/>
    <s v="KB -CH  /  zamiast recovery re"/>
    <s v="-"/>
    <s v="-"/>
    <s v="-"/>
    <x v="0"/>
    <s v="NB PEAQ PNB C1011 MD99674 CH REF"/>
    <s v="MB ECS EF20: BIOS W10: 1.00.12.MN, W8.1: 1.00.01.MN for Basis: S221x"/>
    <s v="-"/>
    <s v="-"/>
  </r>
  <r>
    <x v="350"/>
    <n v="30020746"/>
    <s v="-"/>
    <s v="-"/>
    <s v="Matowy"/>
    <s v="SSD 128 GB;HDD 1000 GB"/>
    <s v="4 GB"/>
    <s v="Intel Core i3-6100U "/>
    <s v="2,30 Ghz"/>
    <s v="Windows 10 Home"/>
    <x v="29"/>
    <s v="Pendrive"/>
    <s v="Firmware SATA SSD!! (Obowiazkowo) sponge/ poron"/>
    <s v="E6422"/>
    <s v="D15S"/>
    <s v="Pegatron"/>
    <x v="1"/>
    <n v="99680"/>
    <s v="-"/>
    <s v="-"/>
    <n v="3"/>
  </r>
  <r>
    <x v="351"/>
    <n v="30023002"/>
    <n v="30019959"/>
    <s v="-"/>
    <s v="NON GLARE"/>
    <s v="HDD 1000 GB"/>
    <s v="6 GB"/>
    <s v="Intel Core TM i3 5005U"/>
    <s v="2,0 Ghz"/>
    <s v="Windows 10"/>
    <x v="186"/>
    <s v="Pendrive"/>
    <s v="wymiana zawiasów, top case  / KB - CH"/>
    <s v="-"/>
    <s v="-"/>
    <s v="-"/>
    <x v="0"/>
    <s v="NB PEAQ PNB C1015-I3C1 MD99684 CH REF"/>
    <s v="MB IVT Pol: Win8 BIOS: 130,  !!!  Windows 10 BIOS: 180."/>
    <s v="-"/>
    <s v="-"/>
  </r>
  <r>
    <x v="352"/>
    <n v="30021031"/>
    <n v="30019938"/>
    <s v="-"/>
    <s v="NON GLARE"/>
    <s v="HDD 1000 GB"/>
    <s v="6 GB"/>
    <s v="Intel PentiumCPU 3825U"/>
    <s v="1,9 GHz"/>
    <s v="Windows 10"/>
    <x v="186"/>
    <s v="Pendrive"/>
    <s v="wymiana zawiasów, top case  / KB-NL / sprawdzić czy jestHDD BAY !"/>
    <s v="-"/>
    <s v="-"/>
    <s v="-"/>
    <x v="0"/>
    <s v="NB PEAQ MD99688 NL Ref"/>
    <s v="MB IVT Pol: Win8 BIOS: 130,  !!!  Windows 10 BIOS: 180. "/>
    <s v="-"/>
    <s v="-"/>
  </r>
  <r>
    <x v="353"/>
    <n v="30024302"/>
    <s v="-"/>
    <s v="Srebrny"/>
    <s v="Matowy"/>
    <s v="1000 GB"/>
    <s v="4 GB"/>
    <s v="Celeron N2840"/>
    <s v="2,6 Ghz"/>
    <s v="Windows 10"/>
    <x v="98"/>
    <s v="Pendrive"/>
    <s v="-"/>
    <s v="E6239"/>
    <s v="C15M"/>
    <s v="Pegatron"/>
    <x v="0"/>
    <n v="99689"/>
    <s v="-"/>
    <n v="40050731"/>
    <n v="3"/>
  </r>
  <r>
    <x v="354"/>
    <n v="30021569"/>
    <s v="-"/>
    <s v="-"/>
    <s v="Matowy"/>
    <s v="SSD M2 128;HDD 500 GB"/>
    <s v="4 GB"/>
    <s v="IntelCore i7-6700HQ "/>
    <s v="2,6 GHz"/>
    <s v="Windows 10 Home"/>
    <x v="190"/>
    <s v="Pendrive"/>
    <s v="Firmware SATA SSD!! (Obowiazkowo)"/>
    <s v="X7842"/>
    <s v="P670 RE1-M"/>
    <s v="Clevo"/>
    <x v="0"/>
    <n v="99690"/>
    <s v="-"/>
    <s v="-"/>
    <n v="3"/>
  </r>
  <r>
    <x v="355"/>
    <n v="30021125"/>
    <s v="-"/>
    <s v="-"/>
    <s v="Touch / GLARE"/>
    <s v="Flash 64 GB"/>
    <s v="2 GB"/>
    <s v="Intel Atom  Z3735F"/>
    <s v="1,33 GHz"/>
    <s v="Windows 10 Home"/>
    <x v="191"/>
    <s v="Pendrive"/>
    <s v="Zamiast Recovery robimy RE-!!!"/>
    <s v="E2212T"/>
    <s v="WMBT1122"/>
    <s v="Tongfang"/>
    <x v="0"/>
    <n v="99700"/>
    <s v="-"/>
    <s v="-"/>
    <n v="4"/>
  </r>
  <r>
    <x v="356"/>
    <n v="30024157"/>
    <s v="-"/>
    <s v="Biały"/>
    <s v="Matowy 1080p"/>
    <s v="512 GBHDD"/>
    <s v="2 GB"/>
    <s v="Celeron N3050"/>
    <s v="1,6-2,16 Ghz"/>
    <s v="Windows 10"/>
    <x v="192"/>
    <s v="Pendrive"/>
    <s v="EC"/>
    <s v="S4219"/>
    <s v="NSBW1402"/>
    <s v="Tongfang"/>
    <x v="0"/>
    <n v="99702"/>
    <s v="-"/>
    <s v="-"/>
    <n v="4"/>
  </r>
  <r>
    <x v="357"/>
    <n v="30020797"/>
    <s v="-"/>
    <s v="Srebrny"/>
    <s v="Matowy"/>
    <s v="HDD 1000 GB; SSD 128 GB"/>
    <s v="6 GB"/>
    <s v="Intel Core i3-6100U "/>
    <s v="2,30 Ghz"/>
    <s v="Windows 10 Home"/>
    <x v="29"/>
    <s v="Pendrive"/>
    <s v="Firmware SATA SSD!! (Obowiazkowo) / Shipping mode"/>
    <s v="E7420"/>
    <s v="D17S"/>
    <s v="Pegatron"/>
    <x v="1"/>
    <n v="99710"/>
    <s v="-"/>
    <s v="-"/>
    <n v="3"/>
  </r>
  <r>
    <x v="358"/>
    <n v="30022778"/>
    <s v="-"/>
    <s v="-"/>
    <s v="Matowy"/>
    <s v="HDD 500 GB"/>
    <s v="4 GB"/>
    <s v="Intel Core i3-5010U"/>
    <s v="2,10 GHz"/>
    <s v="Windows 10"/>
    <x v="30"/>
    <s v="Pendrive USB 2.0"/>
    <s v="sponge/ poron"/>
    <s v="E6416"/>
    <s v=" D15D"/>
    <s v="Pegatron"/>
    <x v="1"/>
    <n v="99713"/>
    <s v="-"/>
    <s v="-"/>
    <n v="3"/>
  </r>
  <r>
    <x v="359"/>
    <n v="30021004"/>
    <s v="-"/>
    <s v="-"/>
    <s v="Touch / GLARE"/>
    <s v="Flash 64 GB"/>
    <s v="2 GB"/>
    <s v="Intel Atom  Z3735F"/>
    <s v="1,33 GHz"/>
    <s v="Windows 10 Home"/>
    <x v="191"/>
    <s v="Pendrive"/>
    <s v="Zamiast Recovery robimy RE-!!!"/>
    <s v="E2212T"/>
    <s v="WMBT1122"/>
    <s v="Tongfang"/>
    <x v="0"/>
    <n v="99720"/>
    <s v="-"/>
    <s v="-"/>
    <n v="4"/>
  </r>
  <r>
    <x v="360"/>
    <n v="30022457"/>
    <s v="-"/>
    <s v="-"/>
    <s v="Touch/GLARE"/>
    <s v="eMMC 32 GB"/>
    <s v="1 GB"/>
    <s v="Intel Atom  Z3735G"/>
    <s v="1,33 GHz"/>
    <s v="Windows 10"/>
    <x v="183"/>
    <s v="Pendrive"/>
    <s v="HUB ; KB - re zamiast recovery"/>
    <s v="E8201T"/>
    <s v="I8880"/>
    <s v="Emdoor"/>
    <x v="0"/>
    <n v="99724"/>
    <s v="-"/>
    <s v="-"/>
    <n v="2"/>
  </r>
  <r>
    <x v="361"/>
    <n v="30021765"/>
    <s v="-"/>
    <s v="-"/>
    <s v="Błyszczący"/>
    <s v="Flash 64 GB"/>
    <s v="2 GB"/>
    <s v="Intel Atom  Z3735F"/>
    <s v="1,33 GHz"/>
    <s v="Windows 10 Home"/>
    <x v="15"/>
    <s v="Pendrive"/>
    <s v="Zamiast Recovery robimy RE-!!! "/>
    <s v="S2218"/>
    <s v="EF20"/>
    <s v="ECS"/>
    <x v="0"/>
    <n v="99745"/>
    <s v="-"/>
    <s v="-"/>
    <s v="bez"/>
  </r>
  <r>
    <x v="362"/>
    <n v="30022186"/>
    <s v="-"/>
    <s v="-"/>
    <s v="Matowy"/>
    <s v="SSHD 1000 GB"/>
    <s v="8 GB"/>
    <s v="IntelCore i5-6200U "/>
    <s v="2,30 Ghz"/>
    <s v="Windows 10 Home"/>
    <x v="193"/>
    <s v="Pendrive"/>
    <s v="sponge/ poron"/>
    <s v="P6661"/>
    <s v="D15S"/>
    <s v="Pegatron"/>
    <x v="1"/>
    <n v="99746"/>
    <s v="-"/>
    <s v="-"/>
    <n v="3"/>
  </r>
  <r>
    <x v="363"/>
    <n v="30021206"/>
    <s v="-"/>
    <s v="-"/>
    <s v="Touch/GLARE"/>
    <s v="eMMC 32 GB"/>
    <s v="1 GB"/>
    <s v="Intel Atom  Z3735G"/>
    <s v="1,33 GHz"/>
    <s v="Windows 10"/>
    <x v="183"/>
    <s v="Pendrive"/>
    <s v="HUB ; KB - re zamiast recovery"/>
    <s v="E8201T"/>
    <s v="I8880"/>
    <s v="Emdoor"/>
    <x v="0"/>
    <n v="99751"/>
    <s v="-"/>
    <s v="-"/>
    <n v="2"/>
  </r>
  <r>
    <x v="364"/>
    <n v="30022458"/>
    <s v="-"/>
    <s v="-"/>
    <s v="Touch / GLARE"/>
    <s v="Flash 64 GB"/>
    <s v="2 GB"/>
    <s v="Intel Atom  Z3735F"/>
    <s v="1,33 GHz"/>
    <s v="Windows 10 Home"/>
    <x v="194"/>
    <s v="Pendrive"/>
    <s v="Zamiast Recovery robimy RE-!!!"/>
    <s v="E2211T"/>
    <s v="WMBT1122"/>
    <s v="Tongfang"/>
    <x v="0"/>
    <n v="99771"/>
    <s v="-"/>
    <s v="-"/>
    <n v="4"/>
  </r>
  <r>
    <x v="365"/>
    <n v="30020146"/>
    <s v="-"/>
    <s v="-"/>
    <s v="Touch/GLARE"/>
    <s v="eMMC 64 GB"/>
    <s v="2 GB"/>
    <s v="Intel Atom  Z3735F"/>
    <s v="1,33 GHz"/>
    <s v="Windows 10"/>
    <x v="156"/>
    <s v="Pendrive"/>
    <s v="-"/>
    <s v="S1219T"/>
    <s v="M1042"/>
    <s v="CZC"/>
    <x v="0"/>
    <n v="99779"/>
    <s v="-"/>
    <s v="-"/>
    <s v="-"/>
  </r>
  <r>
    <x v="366"/>
    <n v="30022459"/>
    <s v="-"/>
    <s v="-"/>
    <s v="Touch / GLARE"/>
    <s v="Flash 64 GB"/>
    <s v="2 GB"/>
    <s v="Intel Atom  Z3735F"/>
    <s v="1,33 GHz"/>
    <s v="Windows 10 Home"/>
    <x v="194"/>
    <s v="Pendrive"/>
    <s v="Zamiast Recovery robimy RE-!!!"/>
    <s v="E2211T"/>
    <s v="WMBT1122"/>
    <s v="Tongfang"/>
    <x v="0"/>
    <n v="99782"/>
    <s v="-"/>
    <s v="-"/>
    <n v="4"/>
  </r>
  <r>
    <x v="367"/>
    <n v="30022570"/>
    <s v="-"/>
    <s v="-"/>
    <s v="Touch / GLARE"/>
    <s v="Flash 64 GB"/>
    <s v="2 GB"/>
    <s v="Intel Atom  Z3735F"/>
    <s v="1,33 GHz"/>
    <s v="Windows 10 Home"/>
    <x v="194"/>
    <s v="Pendrive"/>
    <s v="Zamiast Recovery robimy RE-!!!"/>
    <s v="E2211T"/>
    <s v="WMBT1122"/>
    <s v="Tongfang"/>
    <x v="0"/>
    <n v="99783"/>
    <s v="-"/>
    <s v="-"/>
    <n v="4"/>
  </r>
  <r>
    <x v="368"/>
    <n v="30021126"/>
    <s v="-"/>
    <s v="-"/>
    <s v="Matowy"/>
    <s v="SSHD 1000 GB"/>
    <s v="4 GB"/>
    <s v="Intel Core i3-6100U "/>
    <s v="2,30 GHz"/>
    <s v="Windows 10 Home"/>
    <x v="3"/>
    <s v="Pendrive"/>
    <s v="sponge/ poron"/>
    <s v="P6660"/>
    <s v="D15S"/>
    <s v="Pegatron"/>
    <x v="1"/>
    <n v="99790"/>
    <s v="-"/>
    <s v="-"/>
    <n v="3"/>
  </r>
  <r>
    <x v="369"/>
    <n v="30023003"/>
    <n v="30020216"/>
    <s v="-"/>
    <s v="NON GLARE"/>
    <s v="HDD 1000 GB"/>
    <s v="6 GB"/>
    <s v="Intel PentiumCPU 3825U"/>
    <s v="1,9 GHz"/>
    <s v="Windows 10"/>
    <x v="186"/>
    <s v="Pendrive"/>
    <s v="wymiana zawiasów, top case  / KB -NL / sprawdzić czy jestHDD BAY !"/>
    <s v="-"/>
    <s v="-"/>
    <s v="-"/>
    <x v="0"/>
    <s v="NB E6419 C1015-I2N4 ALUMD99799PEAQNL REF"/>
    <s v="MB IVT Pol: Win8 BIOS: 130,  !!!  Windows 10 BIOS: 180."/>
    <s v="-"/>
    <s v="-"/>
  </r>
  <r>
    <x v="370"/>
    <n v="30024166"/>
    <n v="30020226"/>
    <s v="-"/>
    <s v="Matowy 1080p"/>
    <s v="1000 GB"/>
    <s v="4 GB"/>
    <s v="Celeron N3050"/>
    <s v="1,6-2,16 Ghz"/>
    <s v="Windows 10"/>
    <x v="195"/>
    <s v="Pendrive"/>
    <s v="kb - CH"/>
    <s v="-"/>
    <s v="-"/>
    <s v="-"/>
    <x v="0"/>
    <s v="NB PEAQ S6219 PNB S1415 -I1C1 MD99801 CH"/>
    <s v="Bios 1.55 EC 1.17.80"/>
    <s v="-"/>
    <s v="-"/>
  </r>
  <r>
    <x v="371"/>
    <n v="30024167"/>
    <n v="30020220"/>
    <s v="-"/>
    <s v="Matowy"/>
    <s v="SSD 128 GB;HDD 512 GB"/>
    <s v="4 GB"/>
    <s v="Pentium N3700"/>
    <s v="1,6-2,4 Ghz"/>
    <s v="Windows 10"/>
    <x v="195"/>
    <s v="Pendrive"/>
    <s v="kb - CH"/>
    <s v="-"/>
    <s v="-"/>
    <s v="-"/>
    <x v="0"/>
    <s v="NB PEAQ S4219 PNB S1414-I1C1S MD99802 CH"/>
    <s v="Bios 1.55 EC 1.17.80"/>
    <s v="-"/>
    <s v="-"/>
  </r>
  <r>
    <x v="372"/>
    <n v="30023713"/>
    <n v="30020244"/>
    <s v="-"/>
    <s v="Matowy"/>
    <s v="128 GB SSD; 1000 GB HDD"/>
    <s v="16 GB"/>
    <s v="i7-5500U"/>
    <s v="2,4 Ghz"/>
    <s v="Windows 10"/>
    <x v="196"/>
    <s v="Pendrive"/>
    <s v="KB - BE,  Wymiana zawiasów."/>
    <s v="-"/>
    <s v="-"/>
    <s v="-"/>
    <x v="0"/>
    <s v="NB PEAQ PNB P1115-I7B2 ALURS MD99808 BE   "/>
    <s v="Bios 1.80 (P1115)"/>
    <s v="-"/>
    <s v="-"/>
  </r>
  <r>
    <x v="373"/>
    <n v="30023714"/>
    <n v="30020246"/>
    <s v="-"/>
    <s v="Matowy"/>
    <s v="1000 GB SSHD"/>
    <s v="6 GB"/>
    <s v="i3-5005U"/>
    <s v="2 Ghz"/>
    <s v="Windows 10"/>
    <x v="186"/>
    <s v="Pendrive"/>
    <s v="KB - BE, HINGE"/>
    <s v="-"/>
    <s v="-"/>
    <s v="-"/>
    <x v="0"/>
    <s v="NB PEAQ PNB C1015 - I3B1 MD99809 BE"/>
    <s v="1.80 (C1015) "/>
    <s v="-"/>
    <s v="-"/>
  </r>
  <r>
    <x v="374"/>
    <n v="30022253"/>
    <s v="-"/>
    <s v="-"/>
    <s v="Matowy"/>
    <s v="500 GB"/>
    <s v="2 GB"/>
    <s v="Intel Pentium 3700 "/>
    <s v="1,60 GHz"/>
    <s v="Windows 10 Home"/>
    <x v="9"/>
    <s v="Pendrive"/>
    <s v="Nowe MB magą się nie włączać dopóki nie poklika się kila razy we włącznik."/>
    <s v="S4220"/>
    <s v="NSWBT1402"/>
    <s v="Tongfang"/>
    <x v="0"/>
    <n v="99810"/>
    <s v="-"/>
    <s v="-"/>
    <n v="4"/>
  </r>
  <r>
    <x v="375"/>
    <n v="30023740"/>
    <n v="30020247"/>
    <s v="-"/>
    <s v="Matowy"/>
    <s v="32 GB eMMC"/>
    <s v="2 GB"/>
    <s v="Celeron N3150"/>
    <s v="1,6-2,08 Ghz"/>
    <s v="Windows 10"/>
    <x v="197"/>
    <s v="Pendrive"/>
    <s v="Kb - BE"/>
    <s v="-"/>
    <s v="-"/>
    <s v="-"/>
    <x v="0"/>
    <s v="NB PEAQ PNB S1414 - I1B1 W MD99816 BE"/>
    <s v="Bios N 1.55 EC 1.17.80 (S1414)"/>
    <s v="-"/>
    <s v="-"/>
  </r>
  <r>
    <x v="376"/>
    <n v="30024168"/>
    <n v="30020248"/>
    <s v="-"/>
    <s v="Matowy"/>
    <s v="32 GB eMMC; 512 GBHDD"/>
    <s v="2 GB"/>
    <s v="Celeron N3150"/>
    <s v="1,6-2,08 Ghz"/>
    <s v="Windows 10"/>
    <x v="197"/>
    <s v="Pendrive"/>
    <s v="BE"/>
    <s v="-"/>
    <s v="-"/>
    <s v="-"/>
    <x v="0"/>
    <s v="NB PEAQ PNB S1414 - I1B1 S MD99817 BE "/>
    <s v="Bios N 1.55 EC 1.17.80 (S1414)"/>
    <s v="-"/>
    <s v="-"/>
  </r>
  <r>
    <x v="377"/>
    <n v="30023110"/>
    <n v="30020249"/>
    <s v="-"/>
    <s v="Touch/GLARE"/>
    <s v="64 GB eMMC"/>
    <s v="2 GB"/>
    <s v="Intel Atom  Z3735F"/>
    <s v="1,33 GHz"/>
    <s v="Windows 10"/>
    <x v="150"/>
    <s v="Pendrive"/>
    <s v="KB -  BE /  zamiast recovery re"/>
    <s v="-"/>
    <s v="-"/>
    <s v="-"/>
    <x v="0"/>
    <s v="CNB PEAQ PMM C1010 - I01B2 MD99818 BE REF"/>
    <s v="BIOS 1.03 EC 10301"/>
    <s v="-"/>
    <s v="-"/>
  </r>
  <r>
    <x v="378"/>
    <n v="30023922"/>
    <n v="30020270"/>
    <s v="-"/>
    <s v="Matowy"/>
    <s v="64 GB eMMC"/>
    <s v="2 GB"/>
    <s v="Atom Z3735F"/>
    <s v="1,33-1,83 Ghz"/>
    <s v="Windows 10"/>
    <x v="24"/>
    <s v="Pendrive"/>
    <s v="KB - BE"/>
    <s v="-"/>
    <s v="-"/>
    <s v="-"/>
    <x v="0"/>
    <s v="NB PEAQ PNB C1011 - I0B2 MD99819 BE"/>
    <s v="BIOS 1.00.12 (c1011)"/>
    <s v="-"/>
    <s v="-"/>
  </r>
  <r>
    <x v="379"/>
    <n v="30021600"/>
    <s v="-"/>
    <s v="-"/>
    <s v="Matowy"/>
    <s v="500 GB"/>
    <s v="2 GB"/>
    <s v="Intel Pentium 3700 "/>
    <s v="1,60 GHz"/>
    <s v="Windows 10 Home"/>
    <x v="9"/>
    <s v="Pendrive"/>
    <s v="Nowe MB magą się nie włączać dopóki nie poklika się kila razy we włącznik."/>
    <s v="S4220"/>
    <s v="NSWBT1402"/>
    <s v="Tongfang"/>
    <x v="0"/>
    <n v="99820"/>
    <s v="-"/>
    <s v="-"/>
    <n v="4"/>
  </r>
  <r>
    <x v="380"/>
    <n v="30021601"/>
    <s v="-"/>
    <s v="-"/>
    <s v="Matowy"/>
    <s v="HDD 500 GB"/>
    <s v="4 GB"/>
    <s v="Intel Celeron 3855U"/>
    <s v="1,6 GHz"/>
    <s v="Windows 10 Home"/>
    <x v="8"/>
    <s v="Pendrive"/>
    <s v="Shipping mode"/>
    <s v="E7420"/>
    <s v="D17S"/>
    <s v="Pegatron"/>
    <x v="1"/>
    <n v="99830"/>
    <s v="-"/>
    <s v="-"/>
    <n v="3"/>
  </r>
  <r>
    <x v="381"/>
    <n v="30022550"/>
    <s v="-"/>
    <s v="-"/>
    <s v="Touch / GLARE"/>
    <s v="Flash 64 GB"/>
    <s v="2 GB"/>
    <s v="Intel Atom  Z3735F"/>
    <s v="1,33 GHz"/>
    <s v="Windows 10 Home"/>
    <x v="194"/>
    <s v="Pendrive"/>
    <s v="Zamiast Recovery robimy RE-!!!"/>
    <s v="E2211T"/>
    <s v="WMBT1122"/>
    <s v="Tongfang"/>
    <x v="0"/>
    <n v="99831"/>
    <s v="-"/>
    <s v="-"/>
    <n v="4"/>
  </r>
  <r>
    <x v="382"/>
    <n v="30022571"/>
    <s v="-"/>
    <s v="-"/>
    <s v="Touch / NON GLARE"/>
    <s v="64 GB"/>
    <s v="2 GB"/>
    <s v="Intel Atom  Z3735F"/>
    <s v="1,33 GHz"/>
    <s v="Windows 10 Home"/>
    <x v="182"/>
    <s v="Pendrive"/>
    <s v="Zamiast Recovery robimy RE-!!! / Shipping mode"/>
    <s v="E1235T"/>
    <s v="-"/>
    <s v="MAL"/>
    <x v="1"/>
    <n v="99832"/>
    <s v="-"/>
    <s v="-"/>
    <n v="4"/>
  </r>
  <r>
    <x v="383"/>
    <n v="30023166"/>
    <s v="-"/>
    <s v="-"/>
    <s v="Matowy"/>
    <s v="SSD 500 GB"/>
    <s v="8 GB"/>
    <s v="i7-6500U"/>
    <s v="2,50 GHz"/>
    <s v="Windows 10"/>
    <x v="20"/>
    <s v="Pendrive"/>
    <s v="sponge/ poron"/>
    <s v="P6661"/>
    <s v="D15S"/>
    <s v="Pegatron"/>
    <x v="1"/>
    <n v="99841"/>
    <s v="-"/>
    <s v="-"/>
    <n v="3"/>
  </r>
  <r>
    <x v="384"/>
    <n v="30021602"/>
    <s v="-"/>
    <s v="-"/>
    <s v="GLARE"/>
    <s v="HDD 1000 GB; SSD 128 GB"/>
    <s v="6 GB"/>
    <s v="IntelCore i5-6267U "/>
    <s v="2,90 Ghz"/>
    <s v="Windows 10 Home"/>
    <x v="8"/>
    <s v="Pendrive"/>
    <s v="Firmware SATA SSD!! (Obowiazkowo) sponge/ poron"/>
    <s v="E6424"/>
    <s v="D15S"/>
    <s v="Pegatron"/>
    <x v="1"/>
    <n v="99850"/>
    <s v="-"/>
    <s v="-"/>
    <n v="3"/>
  </r>
  <r>
    <x v="385"/>
    <n v="30022779"/>
    <s v="-"/>
    <s v="-"/>
    <s v="Matowy"/>
    <s v="HDD 1000 GB"/>
    <s v="8 GB"/>
    <s v="Intel Core i5-6200U "/>
    <s v="2,30 Ghz"/>
    <s v="Windows 10 Home"/>
    <x v="3"/>
    <s v="Pendrive"/>
    <s v="Shipping mode"/>
    <s v="P7641"/>
    <s v="D17S"/>
    <s v="Pegatron"/>
    <x v="1"/>
    <n v="99854"/>
    <s v="-"/>
    <s v="-"/>
    <n v="3"/>
  </r>
  <r>
    <x v="386"/>
    <n v="30021347"/>
    <s v="-"/>
    <s v="-"/>
    <s v="Matowy"/>
    <s v="HDD 1000 GB; SSD 128 GB"/>
    <s v="6 GB"/>
    <s v="Intel Core i5-6200U "/>
    <s v="2,30 Ghz"/>
    <s v="Windows 10 Home"/>
    <x v="193"/>
    <s v="Pendrive"/>
    <s v="Firmware SATA SSD!! (Obowiazkowo) , Substytut SSD 256 GB"/>
    <s v="P7641"/>
    <s v="D17S"/>
    <s v="Pegatron"/>
    <x v="1"/>
    <n v="99855"/>
    <s v="-"/>
    <s v="-"/>
    <n v="3"/>
  </r>
  <r>
    <x v="387"/>
    <n v="30022572"/>
    <s v="-"/>
    <s v="-"/>
    <s v="Matowy"/>
    <s v="SSD 128;HDD 1000 GB"/>
    <s v="8 GB"/>
    <s v="IntelCore i7-6500U "/>
    <s v="2,50 GHz"/>
    <s v="Windows 10 Home"/>
    <x v="14"/>
    <s v="Pendrive"/>
    <s v="Shipping mode"/>
    <s v="P7641"/>
    <s v="D17S"/>
    <s v="Pegatron"/>
    <x v="1"/>
    <n v="99856"/>
    <s v="-"/>
    <s v="-"/>
    <n v="3"/>
  </r>
  <r>
    <x v="388"/>
    <n v="30022255"/>
    <s v="-"/>
    <s v="-"/>
    <s v="Matowy"/>
    <s v="SSD m2  128;HDD 1000 GB"/>
    <s v="8 GB"/>
    <s v="IntelCore i5-6200U "/>
    <s v="2,30 GHz"/>
    <s v="Windows 10 Home"/>
    <x v="193"/>
    <s v="Pendrive"/>
    <s v="Shipping mode"/>
    <s v="P7643"/>
    <s v="D17S"/>
    <s v="Pegatron"/>
    <x v="1"/>
    <n v="99857"/>
    <s v="-"/>
    <s v="-"/>
    <n v="3"/>
  </r>
  <r>
    <x v="389"/>
    <n v="30022256"/>
    <s v="-"/>
    <s v="-"/>
    <s v="Matowy"/>
    <s v="SSD m2  128;HDD 1000 GB"/>
    <s v="8 GB"/>
    <s v="IntelCore i7-6500U "/>
    <s v="2,50 GHz"/>
    <s v="Windows 10 Home"/>
    <x v="193"/>
    <s v="Pendrive"/>
    <s v="Shipping mode"/>
    <s v="P7643"/>
    <s v="D17S"/>
    <s v="Pegatron"/>
    <x v="1"/>
    <n v="99859"/>
    <s v="-"/>
    <s v="-"/>
    <n v="3"/>
  </r>
  <r>
    <x v="390"/>
    <n v="30022314"/>
    <s v="-"/>
    <s v="-"/>
    <s v="Touch / NON GLARE"/>
    <s v="64 GB"/>
    <s v="2 GB"/>
    <s v="Intel Atom  X5-Z8350"/>
    <s v="1,44 GHz"/>
    <s v="Windows 10 Home"/>
    <x v="11"/>
    <s v="Pendrive"/>
    <s v="Zamiast Recovery robimy RE-!!!"/>
    <s v="E1240T"/>
    <s v="3165 3ND"/>
    <s v="Wingman"/>
    <x v="0"/>
    <n v="99860"/>
    <s v="-"/>
    <s v="-"/>
    <n v="2"/>
  </r>
  <r>
    <x v="391"/>
    <n v="30024158"/>
    <s v="-"/>
    <s v="Czarny"/>
    <s v="Matowy"/>
    <s v="32 GB"/>
    <s v="2 GB"/>
    <s v="Atom Z3735F"/>
    <s v="1,33-1,83 Ghz"/>
    <s v="Windows 10"/>
    <x v="15"/>
    <s v="Pendrive"/>
    <s v="-"/>
    <s v="S2217"/>
    <s v="EF20"/>
    <s v="ECS"/>
    <x v="0"/>
    <n v="99861"/>
    <s v="-"/>
    <s v="-"/>
    <s v="bez"/>
  </r>
  <r>
    <x v="392"/>
    <n v="30022553"/>
    <s v="-"/>
    <s v="-"/>
    <s v="Matowy"/>
    <s v="500 GB"/>
    <s v="4 GB"/>
    <s v="Intel Mobile Celeron N3150"/>
    <s v="1,60 GHz"/>
    <s v="Windows 10 Home"/>
    <x v="9"/>
    <s v="Pendrive"/>
    <s v="Nowe MB magą się nie włączać dopóki nie poklika się kila razy we włącznik."/>
    <s v="S6219"/>
    <s v="NSBW1402"/>
    <s v="Tongfang"/>
    <x v="0"/>
    <n v="99862"/>
    <s v="-"/>
    <s v="-"/>
    <n v="4"/>
  </r>
  <r>
    <x v="393"/>
    <n v="30022226"/>
    <s v="-"/>
    <s v="-"/>
    <s v="Matowy"/>
    <s v="500 GB"/>
    <s v="4 GB"/>
    <s v="Intel Pentium 4405U "/>
    <s v="2,10 GHz"/>
    <s v="Windows 10 Home"/>
    <x v="29"/>
    <s v="Pendrive"/>
    <s v="sponge/ poron"/>
    <s v="E6421"/>
    <s v="D15S"/>
    <s v="Pegatron"/>
    <x v="1"/>
    <n v="99863"/>
    <s v="-"/>
    <s v="-"/>
    <n v="3"/>
  </r>
  <r>
    <x v="394"/>
    <n v="30021827"/>
    <s v="-"/>
    <s v="-"/>
    <s v="Matowy"/>
    <s v="1000 GB"/>
    <s v="8 GB"/>
    <s v="IntelCore i5-6200U "/>
    <s v="2,30 Ghz"/>
    <s v="Windows 10 Home"/>
    <x v="193"/>
    <s v="Pendrive"/>
    <s v="sponge/ poron"/>
    <s v="P6659"/>
    <s v="D15S"/>
    <s v="Pegatron"/>
    <x v="1"/>
    <n v="99867"/>
    <s v="-"/>
    <s v="-"/>
    <n v="3"/>
  </r>
  <r>
    <x v="395"/>
    <n v="30022005"/>
    <s v="-"/>
    <s v="-"/>
    <s v="Matowy"/>
    <s v="SSD 128;HDD 1000 GB"/>
    <s v="8 GB"/>
    <s v="IntelCore i5-6200U "/>
    <s v="2,30 Ghz"/>
    <s v="Windows 10 Home"/>
    <x v="14"/>
    <s v="Pendrive"/>
    <s v="sponge/ poron"/>
    <s v="P6659"/>
    <s v="D15S"/>
    <s v="Pegatron"/>
    <x v="1"/>
    <n v="99868"/>
    <s v="-"/>
    <s v="-"/>
    <n v="3"/>
  </r>
  <r>
    <x v="396"/>
    <n v="30022227"/>
    <s v="-"/>
    <s v="-"/>
    <s v="Matowy"/>
    <s v="SSD M2 128; 1000 GBHDD"/>
    <s v="8 GB"/>
    <s v="IntelCore i7-6500U "/>
    <s v="2,50 GHz"/>
    <s v="Windows 10 Home"/>
    <x v="193"/>
    <s v="Pendrive"/>
    <s v="sponge/ poron"/>
    <s v="P6659"/>
    <s v="D15S"/>
    <s v="Pegatron"/>
    <x v="1"/>
    <n v="99869"/>
    <s v="-"/>
    <s v="-"/>
    <n v="3"/>
  </r>
  <r>
    <x v="397"/>
    <n v="30022315"/>
    <s v="-"/>
    <s v="-"/>
    <s v="Touch / NON GLARE"/>
    <s v="64 GB"/>
    <s v="2 GB"/>
    <s v="Intel Atom  X5-Z8350"/>
    <s v="1,44 GHz"/>
    <s v="Windows 10 Home"/>
    <x v="11"/>
    <s v="Pendrive"/>
    <s v="Zamiast Recovery robimy RE-!!!"/>
    <s v="E1240T"/>
    <s v="3165 3ND"/>
    <s v="Wingman"/>
    <x v="0"/>
    <n v="99870"/>
    <s v="-"/>
    <s v="-"/>
    <n v="2"/>
  </r>
  <r>
    <x v="398"/>
    <n v="30022006"/>
    <s v="-"/>
    <s v="-"/>
    <s v="Matowy"/>
    <s v="SSD 128;HDD 1000 GB"/>
    <s v="8 GB"/>
    <s v="IntelCore i5-6200U "/>
    <s v="2,30 Ghz"/>
    <s v="Windows 10 Home"/>
    <x v="193"/>
    <s v="Pendrive"/>
    <s v="sponge/ poron"/>
    <s v="P6661"/>
    <s v="D15S"/>
    <s v="Pegatron"/>
    <x v="1"/>
    <n v="99871"/>
    <s v="-"/>
    <s v="-"/>
    <n v="3"/>
  </r>
  <r>
    <x v="399"/>
    <n v="30022573"/>
    <s v="-"/>
    <s v="-"/>
    <s v="Matowy"/>
    <s v="32 GB Flash"/>
    <s v="2 GB"/>
    <s v="Intel Pentium 3700 "/>
    <s v="1,60 GHz"/>
    <s v="Windows 10 Home"/>
    <x v="12"/>
    <s v="Pendrive"/>
    <s v="Zamiast Recovery robimy RE-!!! Nowe MB magą się nie włączać dopóki nie poklika się kila razy we włącznik."/>
    <s v="S4219"/>
    <s v="NSBW1402"/>
    <s v="Tongfang"/>
    <x v="0"/>
    <n v="99874"/>
    <s v="-"/>
    <s v="-"/>
    <n v="4"/>
  </r>
  <r>
    <x v="400"/>
    <n v="30022574"/>
    <s v="-"/>
    <s v="-"/>
    <s v="Matowy"/>
    <s v="64 GB Flash;HDD 500 GB"/>
    <s v="4 GB"/>
    <s v="Intel Pentium 3700 "/>
    <s v="1,60 GHz"/>
    <s v="Windows 10 Home"/>
    <x v="9"/>
    <s v="Pendrive"/>
    <s v="Nowe MB magą się nie włączać dopóki nie poklika się kila razy we włącznik."/>
    <s v="S4219"/>
    <s v="NSBW1402"/>
    <s v="Tongfang"/>
    <x v="0"/>
    <n v="99876"/>
    <s v="-"/>
    <s v="-"/>
    <n v="4"/>
  </r>
  <r>
    <x v="401"/>
    <n v="30022551"/>
    <s v="-"/>
    <s v="-"/>
    <s v="GLARE"/>
    <s v="HDD 500 GB; SSD 128 GB"/>
    <s v="4 GB"/>
    <s v="IntelCore i3-6100U"/>
    <s v="2,30 Ghz"/>
    <s v="Windows 10 Home"/>
    <x v="8"/>
    <s v="Pendrive"/>
    <s v="sponge/ poron"/>
    <s v="E6422"/>
    <s v="D15S"/>
    <s v="Pegatron"/>
    <x v="1"/>
    <n v="99880"/>
    <s v="-"/>
    <s v="-"/>
    <n v="3"/>
  </r>
  <r>
    <x v="402"/>
    <n v="30024159"/>
    <s v="-"/>
    <s v="Biały"/>
    <s v="Matowy"/>
    <s v="32 GB"/>
    <s v="2 GB"/>
    <s v="Atom Z3735F"/>
    <s v="1,33-1,83 Ghz"/>
    <s v="Windows 10"/>
    <x v="15"/>
    <s v="Pendrive"/>
    <s v="-"/>
    <s v="S2217"/>
    <s v="EF20"/>
    <s v="ECS"/>
    <x v="0"/>
    <n v="99885"/>
    <s v="-"/>
    <s v="-"/>
    <s v="bez"/>
  </r>
  <r>
    <x v="403"/>
    <n v="30022316"/>
    <s v="-"/>
    <s v="-"/>
    <s v="Matowy"/>
    <s v="SSD M2 128;HDD 1000 GB"/>
    <s v="4 GB"/>
    <s v="Intel Core i3-6100U "/>
    <s v="2,30 Ghz"/>
    <s v="Windows 10 Home"/>
    <x v="8"/>
    <s v="Pendrive"/>
    <s v="Shipping mode"/>
    <s v="E7420"/>
    <s v="D17S"/>
    <s v="Pegatron"/>
    <x v="1"/>
    <n v="99890"/>
    <s v="-"/>
    <s v="-"/>
    <n v="3"/>
  </r>
  <r>
    <x v="404"/>
    <n v="30023363"/>
    <s v="-"/>
    <s v="-"/>
    <s v="Matowy"/>
    <s v="512 GBHDD"/>
    <s v="4 GB"/>
    <s v="Intel Pentium  N3700"/>
    <s v="1,6-2,4 GHz"/>
    <s v="Windows 10 Home"/>
    <x v="67"/>
    <s v="Pendrive"/>
    <s v="Nowe MB magą się nie włączać dopóki nie poklika się kila razy we włącznik.  EC"/>
    <s v="S6219"/>
    <s v="NSBW1402"/>
    <s v="Tongfang"/>
    <x v="0"/>
    <n v="99894"/>
    <s v="-"/>
    <s v="-"/>
    <n v="4"/>
  </r>
  <r>
    <x v="405"/>
    <n v="30022790"/>
    <s v="-"/>
    <s v="-"/>
    <s v="Matowy"/>
    <s v="HDD 1000 GB; SSD 128 GB"/>
    <s v="4 GB"/>
    <s v="IntelCore i3-6100U "/>
    <s v="2,3 Ghz"/>
    <s v="Windows 10 Home"/>
    <x v="8"/>
    <s v="Pendrive"/>
    <s v="Firmware SATASSD !! (Obowiazkowo),  sponge/ poron"/>
    <s v="E6422"/>
    <s v="D15S"/>
    <s v="Pegatron"/>
    <x v="1"/>
    <n v="99898"/>
    <s v="-"/>
    <s v="-"/>
    <n v="3"/>
  </r>
  <r>
    <x v="406"/>
    <n v="30022648"/>
    <s v="-"/>
    <s v="-"/>
    <s v="Matowy"/>
    <s v="SSD 256 GB"/>
    <s v="8 GB"/>
    <s v="Intel Core i3-5005U "/>
    <s v="2,00 Ghz"/>
    <s v="Windows 10 Home"/>
    <x v="61"/>
    <s v="Pendrive"/>
    <s v="Shipping mode"/>
    <s v="P7637"/>
    <s v="D17D"/>
    <s v="Pegatron"/>
    <x v="1"/>
    <n v="99901"/>
    <s v="-"/>
    <s v="-"/>
    <n v="3"/>
  </r>
  <r>
    <x v="407"/>
    <n v="30023556"/>
    <s v="-"/>
    <s v="-"/>
    <s v="Matowy"/>
    <s v="HDD 1000 GB"/>
    <s v="4 GB"/>
    <s v="Intel Core™ i3-5005U"/>
    <s v="2,0 GHz"/>
    <s v="Windows 10 Home"/>
    <x v="61"/>
    <s v="Pendrive"/>
    <s v="shipping mode"/>
    <s v="P7639"/>
    <s v="D17D"/>
    <s v="Pegatron"/>
    <x v="1"/>
    <n v="99903"/>
    <s v="-"/>
    <s v="-"/>
    <n v="3"/>
  </r>
  <r>
    <x v="408"/>
    <n v="30023923"/>
    <n v="30020458"/>
    <s v="-"/>
    <s v="Matowy"/>
    <s v="64 GB"/>
    <s v="2 GB"/>
    <s v="Celeron N3050"/>
    <s v="2,16 GHz"/>
    <s v="Windows 10"/>
    <x v="197"/>
    <s v="Pendrive"/>
    <s v="wymiana zawiasów, top case  /KB - NL"/>
    <s v="-"/>
    <s v="-"/>
    <s v="-"/>
    <x v="0"/>
    <s v="NB PEAQ PNB S1414 - I0N1 W"/>
    <s v="Bios 1.55 EC 1.17.80"/>
    <s v="-"/>
    <s v="-"/>
  </r>
  <r>
    <x v="409"/>
    <n v="30023111"/>
    <n v="30020459"/>
    <s v="-"/>
    <s v="Touch/GLARE"/>
    <s v="64 GB eMMC"/>
    <s v="2 GB"/>
    <s v="Intel Atom  Z3735F"/>
    <s v="1,33 GHz"/>
    <s v="Windows 10"/>
    <x v="150"/>
    <s v="Pendrive"/>
    <s v="wymiana zawiasów, top case  / KB -  NL /  zamiast recovery re"/>
    <s v="-"/>
    <s v="-"/>
    <s v="-"/>
    <x v="0"/>
    <s v="CNB PEAQ P1211T PMMC1010–I02N3 MD99909NL REF"/>
    <s v="BIOS 1.03 EC 10301"/>
    <s v="-"/>
    <s v="-"/>
  </r>
  <r>
    <x v="410"/>
    <n v="30022792"/>
    <s v="-"/>
    <s v="Srebrny"/>
    <s v="Matowy"/>
    <s v="Flash 32 GB"/>
    <s v="2 GB"/>
    <s v="Intel Atom  Z3735F"/>
    <s v="1,33 GHz"/>
    <s v="Windows 10 Home"/>
    <x v="15"/>
    <s v="Pendrive"/>
    <s v="Zamiast Recovery robimy RE-!!! "/>
    <s v="S2218"/>
    <s v="EF20"/>
    <s v="ECS"/>
    <x v="0"/>
    <n v="99910"/>
    <s v="-"/>
    <s v="-"/>
    <s v="bez"/>
  </r>
  <r>
    <x v="410"/>
    <n v="30022791"/>
    <s v="-"/>
    <s v="Czarny"/>
    <s v="Matowy"/>
    <s v="Flash 32 GB"/>
    <s v="2 GB"/>
    <s v="Intel Atom  Z3735F"/>
    <s v="1,33 GHz"/>
    <s v="Windows 10 Home"/>
    <x v="15"/>
    <s v="Pendrive"/>
    <s v="Zamiast Recovery robimy RE-!!!"/>
    <s v="S2218"/>
    <s v="EF20"/>
    <s v="ECS"/>
    <x v="0"/>
    <n v="99910"/>
    <s v="-"/>
    <s v="-"/>
    <s v="bez"/>
  </r>
  <r>
    <x v="411"/>
    <n v="30023326"/>
    <n v="30020470"/>
    <s v="-"/>
    <s v="Touch / NON GLARE"/>
    <s v="eMMC 64GB"/>
    <s v="2 GB"/>
    <s v="Intel Celeron  N2940"/>
    <s v="1,83 -2,25 GHz"/>
    <s v="Windows 10"/>
    <x v="198"/>
    <s v="Pendrive"/>
    <s v="KB - NL /  zamiast recovery re"/>
    <s v="-"/>
    <s v="-"/>
    <s v="-"/>
    <x v="1"/>
    <s v="CNB PEAQ P2213T PMMP1011–I12N1 MD99911NL REF"/>
    <s v="BIOS: 707; firmware:HDD&amp;DOCK(204); W urządzeniu powinien być ustawiony shipping mode Akku."/>
    <s v="-"/>
    <s v="-"/>
  </r>
  <r>
    <x v="412"/>
    <n v="30023446"/>
    <n v="30020471"/>
    <s v="-"/>
    <s v="Matowy"/>
    <s v="64 GB eMMC"/>
    <s v="2 GB"/>
    <s v="celeron N3050"/>
    <s v="1,6 - 2,16 Ghz"/>
    <s v="Windows 10"/>
    <x v="197"/>
    <s v="Pendrive"/>
    <s v="KB - NL Re"/>
    <s v="-"/>
    <s v="-"/>
    <s v="-"/>
    <x v="0"/>
    <s v="NB PEAQ S4219 S1414-I0N1 S MD99912 NL"/>
    <s v="Bios N 1.55 EC 1.17.80 (S1414)"/>
    <s v="-"/>
    <s v="-"/>
  </r>
  <r>
    <x v="413"/>
    <n v="30022317"/>
    <s v="-"/>
    <s v="-"/>
    <s v="Matowy"/>
    <s v="SSD M2 128;HDD 1000 GB"/>
    <s v="4 GB"/>
    <s v="Intel Core i3-6167U"/>
    <s v="2,70 Ghz"/>
    <s v="Windows 10 Home"/>
    <x v="8"/>
    <s v="Pendrive"/>
    <s v="Shipping mode"/>
    <s v="E7422"/>
    <s v="D17S"/>
    <s v="Pegatron"/>
    <x v="1"/>
    <n v="99920"/>
    <s v="-"/>
    <s v="-"/>
    <n v="3"/>
  </r>
  <r>
    <x v="414"/>
    <n v="30022318"/>
    <s v="-"/>
    <s v="-"/>
    <s v="Matowy"/>
    <s v="SSHD 1000 GB"/>
    <s v="4 GB"/>
    <s v="Intel Pentium 4405U "/>
    <s v="2,10 GHz"/>
    <s v="Windows 10 Home"/>
    <x v="18"/>
    <s v="Pendrive"/>
    <s v="-"/>
    <s v="E6430"/>
    <s v="E15S"/>
    <s v="Pegatron"/>
    <x v="0"/>
    <n v="99930"/>
    <s v="-"/>
    <s v="-"/>
    <n v="3"/>
  </r>
  <r>
    <x v="415"/>
    <n v="30024160"/>
    <s v="-"/>
    <s v="Srebrny"/>
    <s v="Matowy"/>
    <s v="1000 GB"/>
    <s v="4 GB"/>
    <s v="Pentium N3700"/>
    <s v="1,6-2,4 Ghz"/>
    <s v="Windows 10"/>
    <x v="10"/>
    <s v="Pendrive"/>
    <s v="EC"/>
    <s v="S6219"/>
    <s v="NSBW1402"/>
    <s v="Tongfang"/>
    <x v="0"/>
    <n v="99934"/>
    <s v="-"/>
    <n v="40057145"/>
    <n v="4"/>
  </r>
  <r>
    <x v="416"/>
    <n v="30022319"/>
    <s v="-"/>
    <s v="-"/>
    <s v="Touch / NON GLARE"/>
    <s v="64 GB"/>
    <s v="2 GB"/>
    <s v="Intel Atom  X5-Z8350"/>
    <s v="1,44 GHz"/>
    <s v="Windows 10 Home"/>
    <x v="32"/>
    <s v="Pendrive"/>
    <s v="Update biosu, do najwyższego Build DATA."/>
    <s v="E2216T"/>
    <s v="NT16H"/>
    <s v="Emdoor"/>
    <x v="0"/>
    <n v="99940"/>
    <s v="-"/>
    <s v="-"/>
    <n v="2"/>
  </r>
  <r>
    <x v="417"/>
    <n v="30022794"/>
    <s v="-"/>
    <s v="-"/>
    <s v="GLARE"/>
    <s v="SSD 128 GB"/>
    <s v="4 GB"/>
    <s v="Intel Celeron  3855U"/>
    <s v="1,60 GHz"/>
    <s v="Windows 10 Home"/>
    <x v="8"/>
    <s v="Pendrive"/>
    <s v="sponge/ poron"/>
    <s v="E6421"/>
    <s v="D15S"/>
    <s v="Pegatron"/>
    <x v="1"/>
    <n v="99949"/>
    <s v="-"/>
    <s v="-"/>
    <n v="3"/>
  </r>
  <r>
    <x v="418"/>
    <n v="30022795"/>
    <s v="-"/>
    <s v="-"/>
    <s v="Matowy"/>
    <s v="eMMC 64 GB"/>
    <s v="2 GB"/>
    <s v="Intel Atom  N3160"/>
    <s v="1,60 GHz"/>
    <s v="Windows 10"/>
    <x v="60"/>
    <s v="Pendrive"/>
    <s v="Recovery - re Pendrive/ bios spod EFI Shell"/>
    <s v="E2214"/>
    <s v="SF20"/>
    <s v="ECS"/>
    <x v="0"/>
    <n v="99950"/>
    <s v="-"/>
    <s v="-"/>
    <n v="4"/>
  </r>
  <r>
    <x v="419"/>
    <n v="30024303"/>
    <s v="-"/>
    <s v="Srebrny"/>
    <s v="Matowy"/>
    <s v="128 GB SSD; 1000 GBHDD"/>
    <s v="8 GB"/>
    <s v="Celeron 3855U"/>
    <s v="1,6 Ghz"/>
    <s v="Windows 10"/>
    <x v="199"/>
    <s v="Pendrive"/>
    <s v="sponge/ poron"/>
    <s v="E6421"/>
    <s v="D15S"/>
    <s v="Pegatron"/>
    <x v="1"/>
    <n v="99951"/>
    <s v="-"/>
    <s v="-"/>
    <n v="3"/>
  </r>
  <r>
    <x v="420"/>
    <n v="30024355"/>
    <s v="-"/>
    <s v="Srebrny"/>
    <s v="Matowy"/>
    <s v="128 GB SSD; 1500 GBHDD"/>
    <s v="8 GB"/>
    <s v="i5-6200U"/>
    <s v="2,3-2,8 Ghz"/>
    <s v="Windows 10"/>
    <x v="199"/>
    <s v="Pendrive"/>
    <s v="sponge/ poron"/>
    <s v="E6421"/>
    <s v="D15S"/>
    <s v="Pegatron"/>
    <x v="1"/>
    <n v="99952"/>
    <s v="-"/>
    <n v="40061308"/>
    <n v="3"/>
  </r>
  <r>
    <x v="421"/>
    <n v="30024305"/>
    <s v="-"/>
    <s v="Czarny, gumowany"/>
    <s v="Matowy"/>
    <s v="128 GB SSD; 1000 GBHDD"/>
    <s v="8 GB"/>
    <s v="i7-6500U"/>
    <s v="2,50-3,10 GHz"/>
    <s v="Windows 10"/>
    <x v="20"/>
    <s v="Pendrive"/>
    <s v="sponge/ poron"/>
    <s v="P6661"/>
    <s v="D15S"/>
    <s v="Pegatron"/>
    <x v="1"/>
    <n v="99955"/>
    <s v="-"/>
    <s v="-"/>
    <n v="3"/>
  </r>
  <r>
    <x v="422"/>
    <n v="30024161"/>
    <s v="-"/>
    <s v="Czarny, gumowany"/>
    <s v="Matowy"/>
    <s v="256 GB SSD; 1000 GBHDD"/>
    <s v="16 GB"/>
    <s v="i5-6200U"/>
    <s v="2,3 Ghz"/>
    <s v="Windows 10"/>
    <x v="20"/>
    <s v="Pendrive"/>
    <s v="-"/>
    <s v="P7643"/>
    <s v="D17S"/>
    <s v="Pegatron"/>
    <x v="1"/>
    <n v="99956"/>
    <s v="-"/>
    <n v="40057143"/>
    <n v="3"/>
  </r>
  <r>
    <x v="423"/>
    <n v="30024306"/>
    <s v="-"/>
    <s v="Czarny, gumowany"/>
    <s v="Matowy"/>
    <s v="512 GB SSD; 2000 GBHDD"/>
    <s v="16 GB"/>
    <s v="i7-6500U"/>
    <s v="2,50-3,10 GHz"/>
    <s v="Windows 10"/>
    <x v="20"/>
    <s v="Pendrive"/>
    <s v="-"/>
    <s v="P7643"/>
    <s v="D17S"/>
    <s v="Pegatron"/>
    <x v="1"/>
    <n v="99957"/>
    <s v="-"/>
    <s v="-"/>
    <n v="3"/>
  </r>
  <r>
    <x v="424"/>
    <n v="30022639"/>
    <s v="-"/>
    <s v="-"/>
    <s v="Matowy"/>
    <s v="SSD 128 GB;HDD 1000 GB"/>
    <s v="6 GB"/>
    <s v="IntelCore i5-6200U "/>
    <s v="2,30 Ghz"/>
    <s v="Windows 10 Home"/>
    <x v="52"/>
    <s v="Pendrive"/>
    <s v="Substytut SSD 256 GB"/>
    <s v="P6670"/>
    <s v="E15S"/>
    <s v="Pegatron"/>
    <x v="0"/>
    <n v="99960"/>
    <s v="-"/>
    <s v="-"/>
    <n v="3"/>
  </r>
  <r>
    <x v="425"/>
    <n v="30024162"/>
    <s v="-"/>
    <s v="Czarny, gumowany"/>
    <s v="Matowy"/>
    <s v="128 GB SSD; 1000 GBHDD"/>
    <s v="6 GB"/>
    <s v="i5-6200U"/>
    <s v="2,3-2,8 Ghz"/>
    <s v="Windows 10"/>
    <x v="20"/>
    <s v="Pendrive"/>
    <s v="-"/>
    <s v="P7643"/>
    <s v="D17S"/>
    <s v="Pegatron"/>
    <x v="1"/>
    <n v="99961"/>
    <s v="-"/>
    <n v="40057143"/>
    <n v="3"/>
  </r>
  <r>
    <x v="426"/>
    <n v="30024163"/>
    <s v="-"/>
    <s v="Czarny"/>
    <s v="Matowy"/>
    <s v="128 GB SSD; 1500 GBHDD"/>
    <s v="12 GB"/>
    <s v="i5-6200U"/>
    <s v="2,3-2,8"/>
    <s v="Windows 10"/>
    <x v="20"/>
    <s v="Pendrive"/>
    <s v="-"/>
    <s v="P7643"/>
    <s v="D17S"/>
    <s v="Pegatron"/>
    <x v="1"/>
    <n v="99962"/>
    <s v="-"/>
    <n v="40057143"/>
    <n v="3"/>
  </r>
  <r>
    <x v="427"/>
    <n v="30022662"/>
    <s v="-"/>
    <s v="-"/>
    <s v="Matowy"/>
    <s v="SSD 128 GB;HDD 1000 GB"/>
    <s v="6 GB"/>
    <s v="IntelCore i3-6157U "/>
    <s v="2,4 Ghz"/>
    <s v="Windows 10 Home"/>
    <x v="18"/>
    <s v="Pendrive"/>
    <s v="Substytut SSD 256 GB"/>
    <s v="E6432"/>
    <s v="E15S"/>
    <s v="Pegatron"/>
    <x v="0"/>
    <n v="99970"/>
    <s v="-"/>
    <s v="-"/>
    <n v="3"/>
  </r>
  <r>
    <x v="428"/>
    <n v="30024307"/>
    <s v="-"/>
    <s v="Czarny"/>
    <s v="Matowy 1080p"/>
    <s v="64 GB eMMC"/>
    <s v="2 GB"/>
    <s v="Celeron N3050"/>
    <s v="1,6-2,16 Ghz"/>
    <s v="Windows 10"/>
    <x v="200"/>
    <s v="Pendrive"/>
    <s v="EC"/>
    <s v="S4219"/>
    <s v="NSBW1402"/>
    <s v="Tongfang"/>
    <x v="0"/>
    <n v="99972"/>
    <s v="-"/>
    <s v="-"/>
    <n v="4"/>
  </r>
  <r>
    <x v="429"/>
    <n v="30023364"/>
    <s v="-"/>
    <s v="-"/>
    <s v="Touch / GLARE"/>
    <s v="eMMC 64 GB"/>
    <s v="2 GB"/>
    <s v="Intel Atom Z3735F"/>
    <s v="1,33 GHz"/>
    <s v="Windows 10 Home"/>
    <x v="182"/>
    <s v="Pendrive"/>
    <s v="KB NL!!!!   Re / Shipping mode"/>
    <s v="E1235T"/>
    <s v=" E1235T"/>
    <s v="MAL"/>
    <x v="1"/>
    <n v="99973"/>
    <s v="-"/>
    <s v="-"/>
    <n v="4"/>
  </r>
  <r>
    <x v="430"/>
    <n v="30022661"/>
    <s v="-"/>
    <s v="-"/>
    <s v="Matowy"/>
    <s v="SSD 256 GB;HDD 1000 GB"/>
    <s v="16 GB"/>
    <s v="Intel CoreTM i7 -7500U  "/>
    <s v="2,70 Ghz"/>
    <s v="Windows 10 Home"/>
    <x v="57"/>
    <s v="Pendrive"/>
    <s v="Shipping mode,  Touchpad firmaware"/>
    <s v="P7648"/>
    <s v="D17K"/>
    <s v="Pegatron"/>
    <x v="1"/>
    <n v="99980"/>
    <s v="-"/>
    <s v="-"/>
    <n v="3"/>
  </r>
  <r>
    <x v="431"/>
    <n v="30023447"/>
    <n v="30020622"/>
    <s v="-"/>
    <s v="Touch/GLARE"/>
    <s v="256 GB SSD"/>
    <s v="4 GB"/>
    <s v="i3-6100U"/>
    <s v="2,3 Ghz"/>
    <s v="Windows 10"/>
    <x v="201"/>
    <s v="Pendrive"/>
    <s v="KB NL"/>
    <s v="-"/>
    <s v="-"/>
    <s v="-"/>
    <x v="0"/>
    <s v="NB PEAQ S6419T PNB T2015-I3N1 MD99987 NL"/>
    <s v="VACN11WW (T2015), Płaska ładowarka jak do Lenovo."/>
    <s v="-"/>
    <s v="-"/>
  </r>
  <r>
    <x v="432"/>
    <n v="30024308"/>
    <n v="30020621"/>
    <s v="-"/>
    <s v="Touch"/>
    <s v="SSD 256 GB"/>
    <s v="8 GB"/>
    <s v="i5-6200U"/>
    <s v="2,5 - 3,1 Ghz"/>
    <s v="Windows 10"/>
    <x v="202"/>
    <s v="Pendrive"/>
    <s v="NL"/>
    <s v="-"/>
    <s v="-"/>
    <s v="-"/>
    <x v="0"/>
    <s v="NB PEAQ S6619T PNB T2015-I5N1 MD99989 NL"/>
    <s v="BIOS Jaguar 11WW"/>
    <s v="-"/>
    <s v="-"/>
  </r>
  <r>
    <x v="433"/>
    <n v="30023936"/>
    <s v="-"/>
    <s v="-"/>
    <s v="Matowy"/>
    <s v="HDD 1000 GB; SSD 128 GB"/>
    <s v="6 GB"/>
    <s v="IntelCore i5-6267U "/>
    <s v="2,90 Ghz"/>
    <s v="Windows 10 Home"/>
    <x v="8"/>
    <s v="Pendrive"/>
    <s v="Firmware SATA SSD!! (Obowiazkowo) Sponge/Poron"/>
    <s v="E6424"/>
    <s v="D15S"/>
    <s v="Pegatron"/>
    <x v="1"/>
    <n v="99850"/>
    <s v="-"/>
    <s v="-"/>
    <n v="3"/>
  </r>
  <r>
    <x v="434"/>
    <n v="30024340"/>
    <m/>
    <s v="Grafitowy"/>
    <s v="Matowy 1080p"/>
    <s v="SSD 256 GB"/>
    <s v="8 GB"/>
    <s v="i7-6500U"/>
    <s v="2,5-3,1 Ghz"/>
    <s v="Win 10"/>
    <x v="203"/>
    <s v="Pendrive"/>
    <s v="-"/>
    <s v="P6669"/>
    <s v="E15S"/>
    <s v="Pegatron"/>
    <x v="0"/>
    <n v="60110"/>
    <n v="208"/>
    <s v="-"/>
    <n v="3"/>
  </r>
  <r>
    <x v="435"/>
    <n v="30024279"/>
    <s v="-"/>
    <s v="Brązowy"/>
    <s v="Matowy 720p"/>
    <s v="SSD 128 GB + HDD 1 TB"/>
    <s v="8 GB"/>
    <s v="i3-5005U"/>
    <s v="2 GHz"/>
    <s v="Win 10"/>
    <x v="28"/>
    <s v="Pendrive"/>
    <m/>
    <s v="E6415"/>
    <s v="D15D"/>
    <s v="Pegatron"/>
    <x v="1"/>
    <n v="60546"/>
    <n v="703"/>
    <n v="40057144"/>
    <n v="3"/>
  </r>
  <r>
    <x v="436"/>
    <n v="30024593"/>
    <s v="-"/>
    <s v="Brązowy"/>
    <s v="Dotykowy 1080P"/>
    <s v="64 GB eMMc"/>
    <s v="2 GB"/>
    <s v="Celeron N2940"/>
    <s v="1,83 GHz"/>
    <s v="Win 10"/>
    <x v="204"/>
    <s v="Pendrive"/>
    <s v="Dock firmware/hdd firmware"/>
    <s v="P2213T"/>
    <s v="T11M"/>
    <s v="Pegatron"/>
    <x v="1"/>
    <n v="98964"/>
    <n v="707"/>
    <m/>
    <n v="1"/>
  </r>
  <r>
    <x v="437"/>
    <m/>
    <m/>
    <m/>
    <m/>
    <m/>
    <m/>
    <m/>
    <m/>
    <m/>
    <x v="205"/>
    <m/>
    <m/>
    <m/>
    <m/>
    <m/>
    <x v="2"/>
    <m/>
    <m/>
    <m/>
    <m/>
  </r>
  <r>
    <x v="437"/>
    <m/>
    <m/>
    <m/>
    <m/>
    <m/>
    <m/>
    <m/>
    <m/>
    <m/>
    <x v="205"/>
    <m/>
    <m/>
    <m/>
    <m/>
    <m/>
    <x v="2"/>
    <m/>
    <m/>
    <m/>
    <m/>
  </r>
  <r>
    <x v="437"/>
    <m/>
    <m/>
    <m/>
    <m/>
    <m/>
    <m/>
    <m/>
    <m/>
    <m/>
    <x v="205"/>
    <m/>
    <m/>
    <m/>
    <m/>
    <m/>
    <x v="2"/>
    <m/>
    <m/>
    <m/>
    <m/>
  </r>
  <r>
    <x v="437"/>
    <m/>
    <m/>
    <m/>
    <m/>
    <m/>
    <m/>
    <m/>
    <m/>
    <m/>
    <x v="205"/>
    <m/>
    <m/>
    <m/>
    <m/>
    <m/>
    <x v="2"/>
    <m/>
    <m/>
    <m/>
    <m/>
  </r>
  <r>
    <x v="437"/>
    <m/>
    <m/>
    <m/>
    <m/>
    <m/>
    <m/>
    <m/>
    <m/>
    <m/>
    <x v="205"/>
    <m/>
    <m/>
    <m/>
    <m/>
    <m/>
    <x v="2"/>
    <m/>
    <m/>
    <m/>
    <m/>
  </r>
  <r>
    <x v="437"/>
    <m/>
    <m/>
    <m/>
    <m/>
    <m/>
    <m/>
    <m/>
    <m/>
    <m/>
    <x v="205"/>
    <m/>
    <m/>
    <m/>
    <m/>
    <m/>
    <x v="2"/>
    <m/>
    <m/>
    <m/>
    <m/>
  </r>
  <r>
    <x v="437"/>
    <m/>
    <m/>
    <m/>
    <m/>
    <m/>
    <m/>
    <m/>
    <m/>
    <m/>
    <x v="205"/>
    <m/>
    <m/>
    <m/>
    <m/>
    <m/>
    <x v="2"/>
    <m/>
    <m/>
    <m/>
    <m/>
  </r>
  <r>
    <x v="437"/>
    <m/>
    <m/>
    <m/>
    <m/>
    <m/>
    <m/>
    <m/>
    <m/>
    <m/>
    <x v="205"/>
    <m/>
    <m/>
    <m/>
    <m/>
    <m/>
    <x v="2"/>
    <m/>
    <m/>
    <m/>
    <m/>
  </r>
  <r>
    <x v="437"/>
    <m/>
    <m/>
    <m/>
    <m/>
    <m/>
    <m/>
    <m/>
    <m/>
    <m/>
    <x v="205"/>
    <m/>
    <m/>
    <m/>
    <m/>
    <m/>
    <x v="2"/>
    <m/>
    <m/>
    <m/>
    <m/>
  </r>
  <r>
    <x v="437"/>
    <m/>
    <m/>
    <m/>
    <m/>
    <m/>
    <m/>
    <m/>
    <m/>
    <m/>
    <x v="205"/>
    <m/>
    <m/>
    <m/>
    <m/>
    <m/>
    <x v="2"/>
    <m/>
    <m/>
    <m/>
    <m/>
  </r>
  <r>
    <x v="437"/>
    <m/>
    <m/>
    <m/>
    <m/>
    <m/>
    <m/>
    <m/>
    <m/>
    <m/>
    <x v="205"/>
    <m/>
    <m/>
    <m/>
    <m/>
    <m/>
    <x v="2"/>
    <m/>
    <m/>
    <m/>
    <m/>
  </r>
  <r>
    <x v="437"/>
    <m/>
    <m/>
    <m/>
    <m/>
    <m/>
    <m/>
    <m/>
    <m/>
    <m/>
    <x v="205"/>
    <m/>
    <m/>
    <m/>
    <m/>
    <m/>
    <x v="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4" cacheId="2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3:A648" firstHeaderRow="1" firstDataRow="1" firstDataCol="1"/>
  <pivotFields count="21">
    <pivotField axis="axisRow" showAll="0">
      <items count="440">
        <item x="0"/>
        <item x="1"/>
        <item x="10"/>
        <item x="12"/>
        <item x="13"/>
        <item x="14"/>
        <item x="15"/>
        <item x="17"/>
        <item x="18"/>
        <item x="20"/>
        <item x="23"/>
        <item x="24"/>
        <item x="25"/>
        <item x="39"/>
        <item x="44"/>
        <item x="45"/>
        <item x="50"/>
        <item x="51"/>
        <item x="52"/>
        <item x="53"/>
        <item x="72"/>
        <item x="73"/>
        <item x="74"/>
        <item x="75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6"/>
        <item x="220"/>
        <item x="221"/>
        <item x="222"/>
        <item x="223"/>
        <item x="224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6"/>
        <item x="248"/>
        <item x="252"/>
        <item x="253"/>
        <item x="254"/>
        <item x="255"/>
        <item x="256"/>
        <item x="257"/>
        <item x="258"/>
        <item x="259"/>
        <item x="260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91"/>
        <item x="294"/>
        <item x="298"/>
        <item x="299"/>
        <item x="300"/>
        <item x="301"/>
        <item x="302"/>
        <item x="304"/>
        <item x="308"/>
        <item x="310"/>
        <item x="311"/>
        <item x="312"/>
        <item x="313"/>
        <item x="316"/>
        <item x="317"/>
        <item x="318"/>
        <item x="320"/>
        <item x="321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1"/>
        <item x="342"/>
        <item x="343"/>
        <item x="344"/>
        <item x="345"/>
        <item x="350"/>
        <item x="354"/>
        <item x="355"/>
        <item x="357"/>
        <item x="359"/>
        <item x="360"/>
        <item x="361"/>
        <item x="362"/>
        <item x="363"/>
        <item x="364"/>
        <item x="365"/>
        <item x="366"/>
        <item x="367"/>
        <item x="368"/>
        <item x="374"/>
        <item x="379"/>
        <item x="380"/>
        <item x="381"/>
        <item x="382"/>
        <item x="384"/>
        <item x="385"/>
        <item x="386"/>
        <item x="387"/>
        <item x="388"/>
        <item x="389"/>
        <item x="390"/>
        <item x="392"/>
        <item x="393"/>
        <item x="394"/>
        <item x="395"/>
        <item x="397"/>
        <item x="398"/>
        <item x="399"/>
        <item x="400"/>
        <item x="401"/>
        <item x="403"/>
        <item x="405"/>
        <item x="406"/>
        <item x="410"/>
        <item x="413"/>
        <item x="414"/>
        <item x="416"/>
        <item x="417"/>
        <item x="424"/>
        <item x="427"/>
        <item x="430"/>
        <item x="418"/>
        <item x="358"/>
        <item x="396"/>
        <item x="70"/>
        <item x="54"/>
        <item x="404"/>
        <item x="429"/>
        <item x="11"/>
        <item x="58"/>
        <item x="101"/>
        <item x="68"/>
        <item x="315"/>
        <item x="19"/>
        <item x="69"/>
        <item x="383"/>
        <item x="407"/>
        <item x="309"/>
        <item x="109"/>
        <item x="55"/>
        <item x="56"/>
        <item x="86"/>
        <item x="95"/>
        <item x="112"/>
        <item x="122"/>
        <item x="433"/>
        <item x="119"/>
        <item x="111"/>
        <item x="147"/>
        <item x="123"/>
        <item x="94"/>
        <item x="126"/>
        <item x="35"/>
        <item x="140"/>
        <item x="116"/>
        <item x="118"/>
        <item x="21"/>
        <item x="104"/>
        <item x="63"/>
        <item x="62"/>
        <item x="98"/>
        <item x="322"/>
        <item x="139"/>
        <item x="113"/>
        <item x="121"/>
        <item x="125"/>
        <item x="163"/>
        <item x="148"/>
        <item x="144"/>
        <item x="79"/>
        <item x="57"/>
        <item x="96"/>
        <item x="29"/>
        <item x="30"/>
        <item x="31"/>
        <item x="49"/>
        <item x="61"/>
        <item x="89"/>
        <item x="91"/>
        <item x="92"/>
        <item x="103"/>
        <item x="107"/>
        <item x="120"/>
        <item x="127"/>
        <item x="129"/>
        <item x="141"/>
        <item x="143"/>
        <item x="437"/>
        <item x="65"/>
        <item x="66"/>
        <item x="71"/>
        <item x="82"/>
        <item x="90"/>
        <item x="93"/>
        <item x="100"/>
        <item x="110"/>
        <item x="117"/>
        <item x="132"/>
        <item x="134"/>
        <item x="135"/>
        <item x="146"/>
        <item x="164"/>
        <item x="422"/>
        <item x="67"/>
        <item x="114"/>
        <item x="115"/>
        <item x="81"/>
        <item x="85"/>
        <item x="152"/>
        <item x="415"/>
        <item x="137"/>
        <item x="151"/>
        <item x="106"/>
        <item x="426"/>
        <item x="142"/>
        <item x="131"/>
        <item x="157"/>
        <item x="149"/>
        <item x="3"/>
        <item x="28"/>
        <item x="77"/>
        <item x="353"/>
        <item x="391"/>
        <item x="46"/>
        <item x="425"/>
        <item x="32"/>
        <item x="33"/>
        <item x="102"/>
        <item x="80"/>
        <item x="105"/>
        <item x="419"/>
        <item x="423"/>
        <item x="84"/>
        <item x="156"/>
        <item x="421"/>
        <item x="136"/>
        <item x="158"/>
        <item x="138"/>
        <item x="155"/>
        <item x="154"/>
        <item x="160"/>
        <item x="420"/>
        <item x="78"/>
        <item x="402"/>
        <item x="36"/>
        <item m="1" x="438"/>
        <item x="97"/>
        <item x="26"/>
        <item x="34"/>
        <item x="76"/>
        <item x="43"/>
        <item x="128"/>
        <item x="145"/>
        <item x="130"/>
        <item x="124"/>
        <item x="161"/>
        <item x="159"/>
        <item x="162"/>
        <item x="99"/>
        <item x="60"/>
        <item x="87"/>
        <item x="64"/>
        <item x="47"/>
        <item x="48"/>
        <item x="83"/>
        <item x="133"/>
        <item x="88"/>
        <item x="428"/>
        <item x="165"/>
        <item x="356"/>
        <item x="37"/>
        <item x="167"/>
        <item x="172"/>
        <item x="171"/>
        <item x="166"/>
        <item x="27"/>
        <item x="153"/>
        <item x="169"/>
        <item x="168"/>
        <item x="170"/>
        <item x="150"/>
        <item x="319"/>
        <item x="289"/>
        <item x="2"/>
        <item x="4"/>
        <item x="5"/>
        <item x="6"/>
        <item x="7"/>
        <item x="8"/>
        <item x="9"/>
        <item x="16"/>
        <item x="22"/>
        <item x="38"/>
        <item x="40"/>
        <item x="41"/>
        <item x="42"/>
        <item x="59"/>
        <item x="108"/>
        <item x="212"/>
        <item x="213"/>
        <item x="214"/>
        <item x="215"/>
        <item x="217"/>
        <item x="218"/>
        <item x="219"/>
        <item x="225"/>
        <item x="226"/>
        <item x="227"/>
        <item x="228"/>
        <item x="229"/>
        <item x="230"/>
        <item x="231"/>
        <item x="232"/>
        <item x="245"/>
        <item x="247"/>
        <item x="249"/>
        <item x="250"/>
        <item x="251"/>
        <item x="261"/>
        <item x="262"/>
        <item x="263"/>
        <item x="264"/>
        <item x="265"/>
        <item x="266"/>
        <item x="267"/>
        <item x="268"/>
        <item x="290"/>
        <item x="292"/>
        <item x="293"/>
        <item x="295"/>
        <item x="296"/>
        <item x="297"/>
        <item x="303"/>
        <item x="305"/>
        <item x="306"/>
        <item x="307"/>
        <item x="314"/>
        <item x="340"/>
        <item x="346"/>
        <item x="347"/>
        <item x="348"/>
        <item x="349"/>
        <item x="351"/>
        <item x="352"/>
        <item x="369"/>
        <item x="370"/>
        <item x="371"/>
        <item x="372"/>
        <item x="373"/>
        <item x="375"/>
        <item x="376"/>
        <item x="377"/>
        <item x="378"/>
        <item x="408"/>
        <item x="409"/>
        <item x="411"/>
        <item x="412"/>
        <item x="431"/>
        <item x="432"/>
        <item x="434"/>
        <item x="435"/>
        <item x="436"/>
        <item t="default"/>
      </items>
    </pivotField>
    <pivotField showAll="0"/>
    <pivotField showAll="0" defaultSubtotal="0"/>
    <pivotField showAll="0" defaultSubtotal="0"/>
    <pivotField showAll="0"/>
    <pivotField showAll="0"/>
    <pivotField showAll="0"/>
    <pivotField showAll="0"/>
    <pivotField showAll="0" defaultSubtotal="0"/>
    <pivotField showAll="0" defaultSubtotal="0"/>
    <pivotField axis="axisRow" showAll="0">
      <items count="216">
        <item x="100"/>
        <item x="102"/>
        <item x="105"/>
        <item x="125"/>
        <item x="101"/>
        <item x="115"/>
        <item x="103"/>
        <item x="117"/>
        <item x="116"/>
        <item x="104"/>
        <item x="118"/>
        <item x="99"/>
        <item x="127"/>
        <item x="128"/>
        <item x="129"/>
        <item x="130"/>
        <item x="83"/>
        <item x="131"/>
        <item x="135"/>
        <item x="126"/>
        <item x="132"/>
        <item x="142"/>
        <item x="91"/>
        <item x="89"/>
        <item x="94"/>
        <item x="93"/>
        <item x="166"/>
        <item x="81"/>
        <item x="165"/>
        <item x="87"/>
        <item x="146"/>
        <item x="178"/>
        <item x="168"/>
        <item x="164"/>
        <item x="169"/>
        <item x="144"/>
        <item x="147"/>
        <item x="159"/>
        <item x="171"/>
        <item x="177"/>
        <item x="15"/>
        <item x="193"/>
        <item x="167"/>
        <item x="98"/>
        <item x="29"/>
        <item x="162"/>
        <item x="175"/>
        <item x="158"/>
        <item x="184"/>
        <item x="114"/>
        <item x="180"/>
        <item x="185"/>
        <item x="190"/>
        <item x="183"/>
        <item x="174"/>
        <item x="194"/>
        <item x="181"/>
        <item x="3"/>
        <item x="61"/>
        <item m="1" x="214"/>
        <item x="10"/>
        <item x="182"/>
        <item x="156"/>
        <item x="12"/>
        <item x="54"/>
        <item m="1" x="210"/>
        <item x="14"/>
        <item x="18"/>
        <item x="8"/>
        <item x="11"/>
        <item x="191"/>
        <item x="32"/>
        <item x="9"/>
        <item x="20"/>
        <item x="52"/>
        <item x="30"/>
        <item x="35"/>
        <item x="25"/>
        <item x="17"/>
        <item x="57"/>
        <item x="110"/>
        <item x="157"/>
        <item x="133"/>
        <item x="137"/>
        <item x="148"/>
        <item x="143"/>
        <item x="139"/>
        <item x="90"/>
        <item x="88"/>
        <item x="97"/>
        <item x="95"/>
        <item x="84"/>
        <item x="170"/>
        <item x="85"/>
        <item x="96"/>
        <item x="92"/>
        <item x="82"/>
        <item x="145"/>
        <item x="86"/>
        <item x="160"/>
        <item x="161"/>
        <item x="134"/>
        <item x="149"/>
        <item x="163"/>
        <item x="0"/>
        <item x="60"/>
        <item x="34"/>
        <item x="67"/>
        <item x="39"/>
        <item x="173"/>
        <item x="44"/>
        <item x="49"/>
        <item m="1" x="209"/>
        <item x="56"/>
        <item x="59"/>
        <item x="55"/>
        <item x="51"/>
        <item x="48"/>
        <item x="62"/>
        <item x="205"/>
        <item x="1"/>
        <item x="179"/>
        <item x="53"/>
        <item x="75"/>
        <item x="40"/>
        <item x="23"/>
        <item x="50"/>
        <item x="19"/>
        <item x="33"/>
        <item x="37"/>
        <item x="42"/>
        <item x="46"/>
        <item m="1" x="208"/>
        <item x="65"/>
        <item x="38"/>
        <item m="1" x="206"/>
        <item x="47"/>
        <item x="76"/>
        <item x="58"/>
        <item x="43"/>
        <item m="1" x="207"/>
        <item x="66"/>
        <item x="71"/>
        <item x="31"/>
        <item x="21"/>
        <item x="41"/>
        <item x="199"/>
        <item x="70"/>
        <item x="69"/>
        <item x="28"/>
        <item x="64"/>
        <item x="73"/>
        <item x="72"/>
        <item x="74"/>
        <item m="1" x="211"/>
        <item x="200"/>
        <item x="192"/>
        <item x="78"/>
        <item x="80"/>
        <item x="77"/>
        <item x="68"/>
        <item m="1" x="212"/>
        <item x="63"/>
        <item x="79"/>
        <item x="45"/>
        <item x="2"/>
        <item x="4"/>
        <item x="5"/>
        <item x="6"/>
        <item x="7"/>
        <item x="13"/>
        <item x="16"/>
        <item x="22"/>
        <item x="24"/>
        <item x="26"/>
        <item x="27"/>
        <item x="36"/>
        <item x="106"/>
        <item x="107"/>
        <item x="108"/>
        <item x="109"/>
        <item x="111"/>
        <item x="112"/>
        <item x="113"/>
        <item x="119"/>
        <item x="120"/>
        <item x="121"/>
        <item x="122"/>
        <item x="123"/>
        <item x="124"/>
        <item x="136"/>
        <item x="138"/>
        <item x="140"/>
        <item x="141"/>
        <item x="150"/>
        <item x="151"/>
        <item x="152"/>
        <item x="153"/>
        <item x="154"/>
        <item x="155"/>
        <item x="172"/>
        <item x="176"/>
        <item x="186"/>
        <item x="187"/>
        <item x="188"/>
        <item x="189"/>
        <item x="195"/>
        <item x="196"/>
        <item x="197"/>
        <item x="198"/>
        <item x="201"/>
        <item x="202"/>
        <item x="203"/>
        <item m="1" x="213"/>
        <item x="204"/>
        <item t="default"/>
      </items>
    </pivotField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0"/>
    <field x="0"/>
  </rowFields>
  <rowItems count="645">
    <i>
      <x/>
    </i>
    <i r="1">
      <x v="56"/>
    </i>
    <i>
      <x v="1"/>
    </i>
    <i r="1">
      <x v="58"/>
    </i>
    <i>
      <x v="2"/>
    </i>
    <i r="1">
      <x v="62"/>
    </i>
    <i r="1">
      <x v="73"/>
    </i>
    <i>
      <x v="3"/>
    </i>
    <i r="1">
      <x v="69"/>
    </i>
    <i>
      <x v="4"/>
    </i>
    <i r="1">
      <x v="57"/>
    </i>
    <i>
      <x v="5"/>
    </i>
    <i r="1">
      <x v="65"/>
    </i>
    <i>
      <x v="6"/>
    </i>
    <i r="1">
      <x v="59"/>
    </i>
    <i>
      <x v="7"/>
    </i>
    <i r="1">
      <x v="67"/>
    </i>
    <i>
      <x v="8"/>
    </i>
    <i r="1">
      <x v="66"/>
    </i>
    <i>
      <x v="9"/>
    </i>
    <i r="1">
      <x v="60"/>
    </i>
    <i>
      <x v="10"/>
    </i>
    <i r="1">
      <x v="68"/>
    </i>
    <i>
      <x v="11"/>
    </i>
    <i r="1">
      <x v="55"/>
    </i>
    <i>
      <x v="12"/>
    </i>
    <i r="1">
      <x v="71"/>
    </i>
    <i>
      <x v="13"/>
    </i>
    <i r="1">
      <x v="72"/>
    </i>
    <i>
      <x v="14"/>
    </i>
    <i r="1">
      <x v="74"/>
    </i>
    <i>
      <x v="15"/>
    </i>
    <i r="1">
      <x v="75"/>
    </i>
    <i>
      <x v="16"/>
    </i>
    <i r="1">
      <x v="30"/>
    </i>
    <i>
      <x v="17"/>
    </i>
    <i r="1">
      <x v="76"/>
    </i>
    <i>
      <x v="18"/>
    </i>
    <i r="1">
      <x v="80"/>
    </i>
    <i>
      <x v="19"/>
    </i>
    <i r="1">
      <x v="70"/>
    </i>
    <i>
      <x v="20"/>
    </i>
    <i r="1">
      <x v="77"/>
    </i>
    <i>
      <x v="21"/>
    </i>
    <i r="1">
      <x v="83"/>
    </i>
    <i>
      <x v="22"/>
    </i>
    <i r="1">
      <x v="43"/>
    </i>
    <i>
      <x v="23"/>
    </i>
    <i r="1">
      <x v="41"/>
    </i>
    <i>
      <x v="24"/>
    </i>
    <i r="1">
      <x v="47"/>
    </i>
    <i>
      <x v="25"/>
    </i>
    <i r="1">
      <x v="46"/>
    </i>
    <i r="1">
      <x v="103"/>
    </i>
    <i r="1">
      <x v="107"/>
    </i>
    <i r="1">
      <x v="115"/>
    </i>
    <i>
      <x v="26"/>
    </i>
    <i r="1">
      <x v="108"/>
    </i>
    <i r="1">
      <x v="109"/>
    </i>
    <i>
      <x v="27"/>
    </i>
    <i r="1">
      <x v="24"/>
    </i>
    <i r="1">
      <x v="25"/>
    </i>
    <i r="1">
      <x v="34"/>
    </i>
    <i r="1">
      <x v="48"/>
    </i>
    <i>
      <x v="28"/>
    </i>
    <i r="1">
      <x v="106"/>
    </i>
    <i r="1">
      <x v="119"/>
    </i>
    <i>
      <x v="29"/>
    </i>
    <i r="1">
      <x v="38"/>
    </i>
    <i r="1">
      <x v="40"/>
    </i>
    <i>
      <x v="30"/>
    </i>
    <i r="1">
      <x v="88"/>
    </i>
    <i r="1">
      <x v="105"/>
    </i>
    <i r="1">
      <x v="131"/>
    </i>
    <i>
      <x v="31"/>
    </i>
    <i r="1">
      <x v="129"/>
    </i>
    <i r="1">
      <x v="136"/>
    </i>
    <i>
      <x v="32"/>
    </i>
    <i r="1">
      <x v="113"/>
    </i>
    <i>
      <x v="33"/>
    </i>
    <i r="1">
      <x v="104"/>
    </i>
    <i>
      <x v="34"/>
    </i>
    <i r="1">
      <x v="114"/>
    </i>
    <i>
      <x v="35"/>
    </i>
    <i r="1">
      <x v="85"/>
    </i>
    <i>
      <x v="36"/>
    </i>
    <i r="1">
      <x v="89"/>
    </i>
    <i r="1">
      <x v="132"/>
    </i>
    <i>
      <x v="37"/>
    </i>
    <i r="1">
      <x v="97"/>
    </i>
    <i>
      <x v="38"/>
    </i>
    <i r="1">
      <x v="118"/>
    </i>
    <i r="1">
      <x v="122"/>
    </i>
    <i>
      <x v="39"/>
    </i>
    <i r="1">
      <x v="127"/>
    </i>
    <i>
      <x v="40"/>
    </i>
    <i r="1">
      <x v="120"/>
    </i>
    <i r="1">
      <x v="125"/>
    </i>
    <i r="1">
      <x v="137"/>
    </i>
    <i r="1">
      <x v="140"/>
    </i>
    <i r="1">
      <x v="146"/>
    </i>
    <i r="1">
      <x v="158"/>
    </i>
    <i r="1">
      <x v="190"/>
    </i>
    <i r="1">
      <x v="209"/>
    </i>
    <i r="1">
      <x v="233"/>
    </i>
    <i r="1">
      <x v="299"/>
    </i>
    <i r="1">
      <x v="320"/>
    </i>
    <i r="1">
      <x v="358"/>
    </i>
    <i r="1">
      <x v="359"/>
    </i>
    <i>
      <x v="41"/>
    </i>
    <i r="1">
      <x v="159"/>
    </i>
    <i r="1">
      <x v="173"/>
    </i>
    <i r="1">
      <x v="175"/>
    </i>
    <i r="1">
      <x v="176"/>
    </i>
    <i r="1">
      <x v="180"/>
    </i>
    <i r="1">
      <x v="183"/>
    </i>
    <i r="1">
      <x v="200"/>
    </i>
    <i>
      <x v="42"/>
    </i>
    <i r="1">
      <x v="110"/>
    </i>
    <i>
      <x v="43"/>
    </i>
    <i r="1">
      <x v="54"/>
    </i>
    <i r="1">
      <x v="116"/>
    </i>
    <i r="1">
      <x v="298"/>
    </i>
    <i>
      <x v="44"/>
    </i>
    <i r="1">
      <x v="14"/>
    </i>
    <i r="1">
      <x v="152"/>
    </i>
    <i r="1">
      <x v="155"/>
    </i>
    <i r="1">
      <x v="179"/>
    </i>
    <i>
      <x v="45"/>
    </i>
    <i r="1">
      <x v="100"/>
    </i>
    <i>
      <x v="46"/>
    </i>
    <i r="1">
      <x v="124"/>
    </i>
    <i r="1">
      <x v="126"/>
    </i>
    <i r="1">
      <x v="128"/>
    </i>
    <i r="1">
      <x v="130"/>
    </i>
    <i>
      <x v="47"/>
    </i>
    <i r="1">
      <x v="96"/>
    </i>
    <i>
      <x v="48"/>
    </i>
    <i r="1">
      <x v="144"/>
    </i>
    <i>
      <x v="49"/>
    </i>
    <i r="1">
      <x v="64"/>
    </i>
    <i>
      <x v="50"/>
    </i>
    <i r="1">
      <x v="133"/>
    </i>
    <i r="1">
      <x v="134"/>
    </i>
    <i>
      <x v="51"/>
    </i>
    <i r="1">
      <x v="150"/>
    </i>
    <i>
      <x v="52"/>
    </i>
    <i r="1">
      <x v="153"/>
    </i>
    <i>
      <x v="53"/>
    </i>
    <i r="1">
      <x v="143"/>
    </i>
    <i r="1">
      <x v="157"/>
    </i>
    <i r="1">
      <x v="160"/>
    </i>
    <i>
      <x v="54"/>
    </i>
    <i r="1">
      <x v="123"/>
    </i>
    <i r="1">
      <x v="135"/>
    </i>
    <i r="1">
      <x v="142"/>
    </i>
    <i r="1">
      <x v="145"/>
    </i>
    <i r="1">
      <x v="147"/>
    </i>
    <i>
      <x v="55"/>
    </i>
    <i r="1">
      <x v="161"/>
    </i>
    <i r="1">
      <x v="163"/>
    </i>
    <i r="1">
      <x v="164"/>
    </i>
    <i r="1">
      <x v="169"/>
    </i>
    <i>
      <x v="56"/>
    </i>
    <i r="1">
      <x v="138"/>
    </i>
    <i>
      <x v="57"/>
    </i>
    <i r="1">
      <x v="165"/>
    </i>
    <i r="1">
      <x v="172"/>
    </i>
    <i r="1">
      <x v="295"/>
    </i>
    <i>
      <x v="58"/>
    </i>
    <i r="1">
      <x v="189"/>
    </i>
    <i r="1">
      <x v="213"/>
    </i>
    <i r="1">
      <x v="242"/>
    </i>
    <i>
      <x v="60"/>
    </i>
    <i r="1">
      <x v="3"/>
    </i>
    <i r="1">
      <x v="286"/>
    </i>
    <i>
      <x v="61"/>
    </i>
    <i r="1">
      <x v="139"/>
    </i>
    <i r="1">
      <x v="170"/>
    </i>
    <i r="1">
      <x v="204"/>
    </i>
    <i>
      <x v="62"/>
    </i>
    <i r="1">
      <x v="92"/>
    </i>
    <i r="1">
      <x v="162"/>
    </i>
    <i>
      <x v="63"/>
    </i>
    <i r="1">
      <x v="6"/>
    </i>
    <i r="1">
      <x v="184"/>
    </i>
    <i>
      <x v="64"/>
    </i>
    <i r="1">
      <x v="289"/>
    </i>
    <i>
      <x v="66"/>
    </i>
    <i r="1">
      <x v="7"/>
    </i>
    <i r="1">
      <x v="9"/>
    </i>
    <i r="1">
      <x v="174"/>
    </i>
    <i r="1">
      <x v="181"/>
    </i>
    <i r="1">
      <x v="210"/>
    </i>
    <i>
      <x v="67"/>
    </i>
    <i r="1">
      <x v="192"/>
    </i>
    <i r="1">
      <x v="196"/>
    </i>
    <i r="1">
      <x v="226"/>
    </i>
    <i r="1">
      <x v="244"/>
    </i>
    <i r="1">
      <x v="249"/>
    </i>
    <i r="1">
      <x v="251"/>
    </i>
    <i r="1">
      <x v="274"/>
    </i>
    <i r="1">
      <x v="324"/>
    </i>
    <i r="1">
      <x v="352"/>
    </i>
    <i>
      <x v="68"/>
    </i>
    <i r="1">
      <x v="2"/>
    </i>
    <i r="1">
      <x v="8"/>
    </i>
    <i r="1">
      <x v="168"/>
    </i>
    <i r="1">
      <x v="171"/>
    </i>
    <i r="1">
      <x v="186"/>
    </i>
    <i r="1">
      <x v="187"/>
    </i>
    <i r="1">
      <x v="188"/>
    </i>
    <i r="1">
      <x v="191"/>
    </i>
    <i r="1">
      <x v="194"/>
    </i>
    <i r="1">
      <x v="222"/>
    </i>
    <i r="1">
      <x v="297"/>
    </i>
    <i r="1">
      <x v="325"/>
    </i>
    <i>
      <x v="69"/>
    </i>
    <i r="1">
      <x v="4"/>
    </i>
    <i r="1">
      <x v="17"/>
    </i>
    <i r="1">
      <x v="20"/>
    </i>
    <i r="1">
      <x v="177"/>
    </i>
    <i r="1">
      <x v="182"/>
    </i>
    <i>
      <x v="70"/>
    </i>
    <i r="1">
      <x v="154"/>
    </i>
    <i r="1">
      <x v="156"/>
    </i>
    <i>
      <x v="71"/>
    </i>
    <i r="1">
      <x v="19"/>
    </i>
    <i r="1">
      <x v="21"/>
    </i>
    <i r="1">
      <x v="193"/>
    </i>
    <i r="1">
      <x v="201"/>
    </i>
    <i r="1">
      <x v="211"/>
    </i>
    <i r="1">
      <x v="216"/>
    </i>
    <i r="1">
      <x v="217"/>
    </i>
    <i r="1">
      <x v="235"/>
    </i>
    <i r="1">
      <x v="236"/>
    </i>
    <i r="1">
      <x v="283"/>
    </i>
    <i r="1">
      <x v="336"/>
    </i>
    <i r="1">
      <x v="337"/>
    </i>
    <i r="1">
      <x v="338"/>
    </i>
    <i r="1">
      <x v="339"/>
    </i>
    <i r="1">
      <x v="340"/>
    </i>
    <i r="1">
      <x v="341"/>
    </i>
    <i>
      <x v="72"/>
    </i>
    <i r="1">
      <x v="11"/>
    </i>
    <i r="1">
      <x v="12"/>
    </i>
    <i r="1">
      <x v="23"/>
    </i>
    <i r="1">
      <x v="149"/>
    </i>
    <i r="1">
      <x v="166"/>
    </i>
    <i r="1">
      <x v="167"/>
    </i>
    <i r="1">
      <x v="178"/>
    </i>
    <i r="1">
      <x v="185"/>
    </i>
    <i r="1">
      <x v="205"/>
    </i>
    <i>
      <x v="73"/>
    </i>
    <i r="1">
      <x v="18"/>
    </i>
    <i r="1">
      <x v="148"/>
    </i>
    <i r="1">
      <x v="207"/>
    </i>
    <i r="1">
      <x v="212"/>
    </i>
    <i r="1">
      <x v="257"/>
    </i>
    <i r="1">
      <x v="279"/>
    </i>
    <i r="1">
      <x v="290"/>
    </i>
    <i r="1">
      <x v="301"/>
    </i>
    <i r="1">
      <x v="302"/>
    </i>
    <i r="1">
      <x v="308"/>
    </i>
    <i r="1">
      <x v="311"/>
    </i>
    <i>
      <x v="74"/>
    </i>
    <i r="1">
      <x v="195"/>
    </i>
    <i r="1">
      <x v="234"/>
    </i>
    <i r="1">
      <x v="304"/>
    </i>
    <i>
      <x v="75"/>
    </i>
    <i r="1">
      <x v="15"/>
    </i>
    <i r="1">
      <x v="151"/>
    </i>
    <i r="1">
      <x v="199"/>
    </i>
    <i r="1">
      <x v="258"/>
    </i>
    <i>
      <x v="76"/>
    </i>
    <i r="1">
      <x v="22"/>
    </i>
    <i r="1">
      <x v="206"/>
    </i>
    <i r="1">
      <x v="215"/>
    </i>
    <i r="1">
      <x v="272"/>
    </i>
    <i r="1">
      <x v="276"/>
    </i>
    <i>
      <x v="77"/>
    </i>
    <i r="1">
      <x v="13"/>
    </i>
    <i r="1">
      <x v="221"/>
    </i>
    <i>
      <x v="78"/>
    </i>
    <i r="1">
      <x v="10"/>
    </i>
    <i r="1">
      <x v="16"/>
    </i>
    <i>
      <x v="79"/>
    </i>
    <i r="1">
      <x v="197"/>
    </i>
    <i r="1">
      <x v="240"/>
    </i>
    <i r="1">
      <x v="275"/>
    </i>
    <i>
      <x v="80"/>
    </i>
    <i r="1">
      <x v="63"/>
    </i>
    <i>
      <x v="81"/>
    </i>
    <i r="1">
      <x v="94"/>
    </i>
    <i>
      <x v="82"/>
    </i>
    <i r="1">
      <x v="78"/>
    </i>
    <i>
      <x v="83"/>
    </i>
    <i r="1">
      <x v="81"/>
    </i>
    <i>
      <x v="84"/>
    </i>
    <i r="1">
      <x v="90"/>
    </i>
    <i>
      <x v="85"/>
    </i>
    <i r="1">
      <x v="84"/>
    </i>
    <i>
      <x v="86"/>
    </i>
    <i r="1">
      <x v="82"/>
    </i>
    <i>
      <x v="87"/>
    </i>
    <i r="1">
      <x v="42"/>
    </i>
    <i>
      <x v="88"/>
    </i>
    <i r="1">
      <x v="39"/>
    </i>
    <i r="1">
      <x v="45"/>
    </i>
    <i>
      <x v="89"/>
    </i>
    <i r="1">
      <x v="51"/>
    </i>
    <i r="1">
      <x v="52"/>
    </i>
    <i>
      <x v="90"/>
    </i>
    <i r="1">
      <x v="49"/>
    </i>
    <i>
      <x v="91"/>
    </i>
    <i r="1">
      <x v="31"/>
    </i>
    <i r="1">
      <x v="53"/>
    </i>
    <i>
      <x v="92"/>
    </i>
    <i r="1">
      <x v="117"/>
    </i>
    <i>
      <x v="93"/>
    </i>
    <i r="1">
      <x v="32"/>
    </i>
    <i r="1">
      <x v="33"/>
    </i>
    <i>
      <x v="94"/>
    </i>
    <i r="1">
      <x v="50"/>
    </i>
    <i r="1">
      <x v="61"/>
    </i>
    <i r="1">
      <x v="93"/>
    </i>
    <i r="1">
      <x v="111"/>
    </i>
    <i r="1">
      <x v="121"/>
    </i>
    <i>
      <x v="95"/>
    </i>
    <i r="1">
      <x v="44"/>
    </i>
    <i r="1">
      <x v="112"/>
    </i>
    <i>
      <x v="96"/>
    </i>
    <i r="1">
      <x v="26"/>
    </i>
    <i r="1">
      <x v="27"/>
    </i>
    <i r="1">
      <x v="28"/>
    </i>
    <i r="1">
      <x v="29"/>
    </i>
    <i r="1">
      <x v="37"/>
    </i>
    <i>
      <x v="97"/>
    </i>
    <i r="1">
      <x v="86"/>
    </i>
    <i>
      <x v="98"/>
    </i>
    <i r="1">
      <x v="35"/>
    </i>
    <i r="1">
      <x v="36"/>
    </i>
    <i r="1">
      <x v="87"/>
    </i>
    <i>
      <x v="99"/>
    </i>
    <i r="1">
      <x v="98"/>
    </i>
    <i>
      <x v="100"/>
    </i>
    <i r="1">
      <x v="99"/>
    </i>
    <i>
      <x v="101"/>
    </i>
    <i r="1">
      <x v="79"/>
    </i>
    <i>
      <x v="102"/>
    </i>
    <i r="1">
      <x v="91"/>
    </i>
    <i r="1">
      <x v="95"/>
    </i>
    <i>
      <x v="103"/>
    </i>
    <i r="1">
      <x v="101"/>
    </i>
    <i r="1">
      <x v="102"/>
    </i>
    <i>
      <x v="104"/>
    </i>
    <i r="1">
      <x/>
    </i>
    <i r="1">
      <x v="5"/>
    </i>
    <i r="1">
      <x v="141"/>
    </i>
    <i>
      <x v="105"/>
    </i>
    <i r="1">
      <x v="198"/>
    </i>
    <i r="1">
      <x v="331"/>
    </i>
    <i>
      <x v="106"/>
    </i>
    <i r="1">
      <x v="202"/>
    </i>
    <i>
      <x v="107"/>
    </i>
    <i r="1">
      <x v="203"/>
    </i>
    <i r="1">
      <x v="239"/>
    </i>
    <i r="1">
      <x v="342"/>
    </i>
    <i>
      <x v="108"/>
    </i>
    <i r="1">
      <x v="208"/>
    </i>
    <i r="1">
      <x v="345"/>
    </i>
    <i>
      <x v="109"/>
    </i>
    <i r="1">
      <x v="214"/>
    </i>
    <i>
      <x v="110"/>
    </i>
    <i r="1">
      <x v="218"/>
    </i>
    <i>
      <x v="111"/>
    </i>
    <i r="1">
      <x v="219"/>
    </i>
    <i r="1">
      <x v="259"/>
    </i>
    <i r="1">
      <x v="291"/>
    </i>
    <i>
      <x v="113"/>
    </i>
    <i r="1">
      <x v="220"/>
    </i>
    <i>
      <x v="114"/>
    </i>
    <i r="1">
      <x v="223"/>
    </i>
    <i r="1">
      <x v="230"/>
    </i>
    <i r="1">
      <x v="232"/>
    </i>
    <i r="1">
      <x v="313"/>
    </i>
    <i>
      <x v="115"/>
    </i>
    <i r="1">
      <x v="224"/>
    </i>
    <i r="1">
      <x v="312"/>
    </i>
    <i r="1">
      <x v="314"/>
    </i>
    <i>
      <x v="116"/>
    </i>
    <i r="1">
      <x v="225"/>
    </i>
    <i r="1">
      <x v="237"/>
    </i>
    <i r="1">
      <x v="317"/>
    </i>
    <i>
      <x v="117"/>
    </i>
    <i r="1">
      <x v="227"/>
    </i>
    <i r="1">
      <x v="231"/>
    </i>
    <i r="1">
      <x v="273"/>
    </i>
    <i r="1">
      <x v="277"/>
    </i>
    <i>
      <x v="118"/>
    </i>
    <i r="1">
      <x v="228"/>
    </i>
    <i>
      <x v="119"/>
    </i>
    <i r="1">
      <x v="264"/>
    </i>
    <i>
      <x v="120"/>
    </i>
    <i r="1">
      <x v="1"/>
    </i>
    <i>
      <x v="121"/>
    </i>
    <i r="1">
      <x v="238"/>
    </i>
    <i>
      <x v="122"/>
    </i>
    <i r="1">
      <x v="241"/>
    </i>
    <i r="1">
      <x v="245"/>
    </i>
    <i r="1">
      <x v="262"/>
    </i>
    <i r="1">
      <x v="306"/>
    </i>
    <i>
      <x v="123"/>
    </i>
    <i r="1">
      <x v="243"/>
    </i>
    <i>
      <x v="124"/>
    </i>
    <i r="1">
      <x v="246"/>
    </i>
    <i r="1">
      <x v="319"/>
    </i>
    <i r="1">
      <x v="335"/>
    </i>
    <i>
      <x v="125"/>
    </i>
    <i r="1">
      <x v="247"/>
    </i>
    <i r="1">
      <x v="280"/>
    </i>
    <i r="1">
      <x v="326"/>
    </i>
    <i r="1">
      <x v="347"/>
    </i>
    <i>
      <x v="126"/>
    </i>
    <i r="1">
      <x v="248"/>
    </i>
    <i>
      <x v="127"/>
    </i>
    <i r="1">
      <x v="250"/>
    </i>
    <i r="1">
      <x v="267"/>
    </i>
    <i r="1">
      <x v="296"/>
    </i>
    <i>
      <x v="128"/>
    </i>
    <i r="1">
      <x v="252"/>
    </i>
    <i>
      <x v="129"/>
    </i>
    <i r="1">
      <x v="253"/>
    </i>
    <i r="1">
      <x v="265"/>
    </i>
    <i>
      <x v="130"/>
    </i>
    <i r="1">
      <x v="254"/>
    </i>
    <i r="1">
      <x v="268"/>
    </i>
    <i r="1">
      <x v="269"/>
    </i>
    <i>
      <x v="131"/>
    </i>
    <i r="1">
      <x v="255"/>
    </i>
    <i r="1">
      <x v="256"/>
    </i>
    <i>
      <x v="133"/>
    </i>
    <i r="1">
      <x v="261"/>
    </i>
    <i r="1">
      <x v="263"/>
    </i>
    <i r="1">
      <x v="330"/>
    </i>
    <i>
      <x v="134"/>
    </i>
    <i r="1">
      <x v="266"/>
    </i>
    <i r="1">
      <x v="309"/>
    </i>
    <i>
      <x v="136"/>
    </i>
    <i r="1">
      <x v="270"/>
    </i>
    <i>
      <x v="137"/>
    </i>
    <i r="1">
      <x v="278"/>
    </i>
    <i r="1">
      <x v="349"/>
    </i>
    <i>
      <x v="138"/>
    </i>
    <i r="1">
      <x v="281"/>
    </i>
    <i r="1">
      <x v="282"/>
    </i>
    <i r="1">
      <x v="329"/>
    </i>
    <i>
      <x v="139"/>
    </i>
    <i r="1">
      <x v="284"/>
    </i>
    <i>
      <x v="141"/>
    </i>
    <i r="1">
      <x v="292"/>
    </i>
    <i>
      <x v="142"/>
    </i>
    <i r="1">
      <x v="293"/>
    </i>
    <i>
      <x v="143"/>
    </i>
    <i r="1">
      <x v="300"/>
    </i>
    <i r="1">
      <x v="323"/>
    </i>
    <i>
      <x v="144"/>
    </i>
    <i r="1">
      <x v="303"/>
    </i>
    <i r="1">
      <x v="321"/>
    </i>
    <i>
      <x v="145"/>
    </i>
    <i r="1">
      <x v="305"/>
    </i>
    <i>
      <x v="146"/>
    </i>
    <i r="1">
      <x v="307"/>
    </i>
    <i r="1">
      <x v="318"/>
    </i>
    <i>
      <x v="147"/>
    </i>
    <i r="1">
      <x v="310"/>
    </i>
    <i r="1">
      <x v="315"/>
    </i>
    <i>
      <x v="148"/>
    </i>
    <i r="1">
      <x v="316"/>
    </i>
    <i>
      <x v="149"/>
    </i>
    <i r="1">
      <x v="327"/>
    </i>
    <i r="1">
      <x v="437"/>
    </i>
    <i>
      <x v="150"/>
    </i>
    <i r="1">
      <x v="328"/>
    </i>
    <i>
      <x v="151"/>
    </i>
    <i r="1">
      <x v="332"/>
    </i>
    <i>
      <x v="152"/>
    </i>
    <i r="1">
      <x v="333"/>
    </i>
    <i>
      <x v="153"/>
    </i>
    <i r="1">
      <x v="334"/>
    </i>
    <i>
      <x v="155"/>
    </i>
    <i r="1">
      <x v="344"/>
    </i>
    <i>
      <x v="156"/>
    </i>
    <i r="1">
      <x v="346"/>
    </i>
    <i>
      <x v="157"/>
    </i>
    <i r="1">
      <x v="348"/>
    </i>
    <i>
      <x v="158"/>
    </i>
    <i r="1">
      <x v="350"/>
    </i>
    <i>
      <x v="159"/>
    </i>
    <i r="1">
      <x v="351"/>
    </i>
    <i>
      <x v="160"/>
    </i>
    <i r="1">
      <x v="353"/>
    </i>
    <i>
      <x v="162"/>
    </i>
    <i r="1">
      <x v="260"/>
    </i>
    <i r="1">
      <x v="285"/>
    </i>
    <i r="1">
      <x v="287"/>
    </i>
    <i r="1">
      <x v="288"/>
    </i>
    <i r="1">
      <x v="294"/>
    </i>
    <i r="1">
      <x v="355"/>
    </i>
    <i r="1">
      <x v="356"/>
    </i>
    <i r="1">
      <x v="357"/>
    </i>
    <i>
      <x v="163"/>
    </i>
    <i r="1">
      <x v="354"/>
    </i>
    <i>
      <x v="164"/>
    </i>
    <i r="1">
      <x v="343"/>
    </i>
    <i>
      <x v="165"/>
    </i>
    <i r="1">
      <x v="360"/>
    </i>
    <i>
      <x v="166"/>
    </i>
    <i r="1">
      <x v="361"/>
    </i>
    <i>
      <x v="167"/>
    </i>
    <i r="1">
      <x v="362"/>
    </i>
    <i r="1">
      <x v="366"/>
    </i>
    <i>
      <x v="168"/>
    </i>
    <i r="1">
      <x v="363"/>
    </i>
    <i r="1">
      <x v="374"/>
    </i>
    <i>
      <x v="169"/>
    </i>
    <i r="1">
      <x v="364"/>
    </i>
    <i r="1">
      <x v="365"/>
    </i>
    <i r="1">
      <x v="371"/>
    </i>
    <i>
      <x v="170"/>
    </i>
    <i r="1">
      <x v="367"/>
    </i>
    <i>
      <x v="171"/>
    </i>
    <i r="1">
      <x v="368"/>
    </i>
    <i>
      <x v="172"/>
    </i>
    <i r="1">
      <x v="229"/>
    </i>
    <i r="1">
      <x v="271"/>
    </i>
    <i>
      <x v="173"/>
    </i>
    <i r="1">
      <x v="369"/>
    </i>
    <i r="1">
      <x v="403"/>
    </i>
    <i r="1">
      <x v="404"/>
    </i>
    <i r="1">
      <x v="429"/>
    </i>
    <i>
      <x v="174"/>
    </i>
    <i r="1">
      <x v="370"/>
    </i>
    <i>
      <x v="175"/>
    </i>
    <i r="1">
      <x v="372"/>
    </i>
    <i>
      <x v="176"/>
    </i>
    <i r="1">
      <x v="373"/>
    </i>
    <i>
      <x v="177"/>
    </i>
    <i r="1">
      <x v="375"/>
    </i>
    <i>
      <x v="178"/>
    </i>
    <i r="1">
      <x v="376"/>
    </i>
    <i>
      <x v="179"/>
    </i>
    <i r="1">
      <x v="377"/>
    </i>
    <i r="1">
      <x v="385"/>
    </i>
    <i>
      <x v="180"/>
    </i>
    <i r="1">
      <x v="378"/>
    </i>
    <i>
      <x v="181"/>
    </i>
    <i r="1">
      <x v="379"/>
    </i>
    <i>
      <x v="182"/>
    </i>
    <i r="1">
      <x v="380"/>
    </i>
    <i>
      <x v="183"/>
    </i>
    <i r="1">
      <x v="381"/>
    </i>
    <i>
      <x v="184"/>
    </i>
    <i r="1">
      <x v="382"/>
    </i>
    <i r="1">
      <x v="383"/>
    </i>
    <i>
      <x v="185"/>
    </i>
    <i r="1">
      <x v="384"/>
    </i>
    <i>
      <x v="186"/>
    </i>
    <i r="1">
      <x v="386"/>
    </i>
    <i>
      <x v="187"/>
    </i>
    <i r="1">
      <x v="387"/>
    </i>
    <i>
      <x v="188"/>
    </i>
    <i r="1">
      <x v="388"/>
    </i>
    <i>
      <x v="189"/>
    </i>
    <i r="1">
      <x v="389"/>
    </i>
    <i r="1">
      <x v="408"/>
    </i>
    <i r="1">
      <x v="411"/>
    </i>
    <i>
      <x v="190"/>
    </i>
    <i r="1">
      <x v="390"/>
    </i>
    <i>
      <x v="191"/>
    </i>
    <i r="1">
      <x v="391"/>
    </i>
    <i>
      <x v="192"/>
    </i>
    <i r="1">
      <x v="392"/>
    </i>
    <i>
      <x v="193"/>
    </i>
    <i r="1">
      <x v="393"/>
    </i>
    <i r="1">
      <x v="394"/>
    </i>
    <i>
      <x v="194"/>
    </i>
    <i r="1">
      <x v="395"/>
    </i>
    <i r="1">
      <x v="396"/>
    </i>
    <i r="1">
      <x v="405"/>
    </i>
    <i r="1">
      <x v="406"/>
    </i>
    <i r="1">
      <x v="428"/>
    </i>
    <i r="1">
      <x v="431"/>
    </i>
    <i>
      <x v="195"/>
    </i>
    <i r="1">
      <x v="397"/>
    </i>
    <i r="1">
      <x v="407"/>
    </i>
    <i>
      <x v="196"/>
    </i>
    <i r="1">
      <x v="398"/>
    </i>
    <i r="1">
      <x v="414"/>
    </i>
    <i>
      <x v="197"/>
    </i>
    <i r="1">
      <x v="399"/>
    </i>
    <i>
      <x v="198"/>
    </i>
    <i r="1">
      <x v="400"/>
    </i>
    <i r="1">
      <x v="412"/>
    </i>
    <i>
      <x v="199"/>
    </i>
    <i r="1">
      <x v="401"/>
    </i>
    <i r="1">
      <x v="402"/>
    </i>
    <i>
      <x v="200"/>
    </i>
    <i r="1">
      <x v="409"/>
    </i>
    <i r="1">
      <x v="410"/>
    </i>
    <i>
      <x v="201"/>
    </i>
    <i r="1">
      <x v="413"/>
    </i>
    <i>
      <x v="202"/>
    </i>
    <i r="1">
      <x v="415"/>
    </i>
    <i r="1">
      <x v="419"/>
    </i>
    <i r="1">
      <x v="420"/>
    </i>
    <i r="1">
      <x v="421"/>
    </i>
    <i r="1">
      <x v="425"/>
    </i>
    <i>
      <x v="203"/>
    </i>
    <i r="1">
      <x v="416"/>
    </i>
    <i>
      <x v="204"/>
    </i>
    <i r="1">
      <x v="417"/>
    </i>
    <i>
      <x v="205"/>
    </i>
    <i r="1">
      <x v="418"/>
    </i>
    <i>
      <x v="206"/>
    </i>
    <i r="1">
      <x v="422"/>
    </i>
    <i r="1">
      <x v="423"/>
    </i>
    <i>
      <x v="207"/>
    </i>
    <i r="1">
      <x v="424"/>
    </i>
    <i>
      <x v="208"/>
    </i>
    <i r="1">
      <x v="426"/>
    </i>
    <i r="1">
      <x v="427"/>
    </i>
    <i r="1">
      <x v="430"/>
    </i>
    <i r="1">
      <x v="433"/>
    </i>
    <i>
      <x v="209"/>
    </i>
    <i r="1">
      <x v="432"/>
    </i>
    <i>
      <x v="210"/>
    </i>
    <i r="1">
      <x v="434"/>
    </i>
    <i>
      <x v="211"/>
    </i>
    <i r="1">
      <x v="435"/>
    </i>
    <i>
      <x v="212"/>
    </i>
    <i r="1">
      <x v="436"/>
    </i>
    <i>
      <x v="214"/>
    </i>
    <i r="1">
      <x v="438"/>
    </i>
    <i t="grand">
      <x/>
    </i>
  </rowItems>
  <colItems count="1">
    <i/>
  </colItems>
  <formats count="1">
    <format dxfId="2">
      <pivotArea dataOnly="0" labelOnly="1" fieldPosition="0">
        <references count="1">
          <reference field="1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przestawna4" cacheId="2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3" firstHeaderRow="0" firstDataRow="0" firstDataCol="0" rowPageCount="1" colPageCount="1"/>
  <pivotFields count="21"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axis="axisPage" showAll="0">
      <items count="4">
        <item x="1"/>
        <item x="2"/>
        <item x="0"/>
        <item t="default"/>
      </items>
    </pivotField>
    <pivotField showAll="0" defaultSubtotal="0"/>
    <pivotField showAll="0" defaultSubtotal="0"/>
    <pivotField showAll="0" defaultSubtotal="0"/>
    <pivotField showAll="0" defaultSubtotal="0"/>
  </pivotFields>
  <pageFields count="1">
    <pageField fld="16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 przestawna10" cacheId="1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3:A15" firstHeaderRow="1" firstDataRow="1" firstDataCol="1" rowPageCount="1" colPageCount="1"/>
  <pivotFields count="16">
    <pivotField showAll="0"/>
    <pivotField axis="axisRow" showAll="0">
      <items count="68">
        <item x="0"/>
        <item x="47"/>
        <item x="55"/>
        <item x="51"/>
        <item x="50"/>
        <item x="65"/>
        <item x="54"/>
        <item x="64"/>
        <item x="57"/>
        <item x="10"/>
        <item x="15"/>
        <item x="17"/>
        <item x="11"/>
        <item x="8"/>
        <item x="6"/>
        <item x="2"/>
        <item x="5"/>
        <item x="7"/>
        <item x="3"/>
        <item x="18"/>
        <item x="12"/>
        <item x="14"/>
        <item x="4"/>
        <item x="46"/>
        <item x="19"/>
        <item x="20"/>
        <item x="21"/>
        <item x="22"/>
        <item x="23"/>
        <item x="24"/>
        <item x="25"/>
        <item x="1"/>
        <item x="26"/>
        <item x="27"/>
        <item x="16"/>
        <item x="28"/>
        <item x="29"/>
        <item x="13"/>
        <item x="56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9"/>
        <item x="45"/>
        <item x="62"/>
        <item x="52"/>
        <item x="53"/>
        <item x="48"/>
        <item x="49"/>
        <item x="66"/>
        <item x="61"/>
        <item x="63"/>
        <item x="58"/>
        <item x="59"/>
        <item x="6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</pivotFields>
  <rowFields count="1">
    <field x="1"/>
  </rowFields>
  <rowItems count="12">
    <i>
      <x v="6"/>
    </i>
    <i>
      <x v="13"/>
    </i>
    <i>
      <x v="14"/>
    </i>
    <i>
      <x v="18"/>
    </i>
    <i>
      <x v="26"/>
    </i>
    <i>
      <x v="27"/>
    </i>
    <i>
      <x v="28"/>
    </i>
    <i>
      <x v="43"/>
    </i>
    <i>
      <x v="44"/>
    </i>
    <i>
      <x v="51"/>
    </i>
    <i>
      <x v="61"/>
    </i>
    <i t="grand">
      <x/>
    </i>
  </rowItems>
  <colItems count="1">
    <i/>
  </colItems>
  <pageFields count="1">
    <pageField fld="14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ela przestawna5" cacheId="2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1:A207" firstHeaderRow="1" firstDataRow="1" firstDataCol="1"/>
  <pivotFields count="16">
    <pivotField axis="axisRow" showAll="0">
      <items count="84">
        <item x="8"/>
        <item x="10"/>
        <item x="15"/>
        <item x="6"/>
        <item x="17"/>
        <item x="2"/>
        <item x="11"/>
        <item m="1" x="81"/>
        <item x="5"/>
        <item x="7"/>
        <item x="3"/>
        <item x="18"/>
        <item x="12"/>
        <item x="14"/>
        <item x="4"/>
        <item x="48"/>
        <item m="1" x="82"/>
        <item x="20"/>
        <item x="19"/>
        <item x="21"/>
        <item x="22"/>
        <item x="23"/>
        <item x="1"/>
        <item x="25"/>
        <item x="24"/>
        <item x="31"/>
        <item x="30"/>
        <item x="27"/>
        <item x="29"/>
        <item x="16"/>
        <item x="13"/>
        <item x="34"/>
        <item x="33"/>
        <item x="32"/>
        <item x="35"/>
        <item x="39"/>
        <item x="38"/>
        <item x="37"/>
        <item x="36"/>
        <item x="40"/>
        <item x="43"/>
        <item x="44"/>
        <item x="41"/>
        <item x="42"/>
        <item x="45"/>
        <item x="9"/>
        <item x="46"/>
        <item x="28"/>
        <item x="47"/>
        <item x="49"/>
        <item x="26"/>
        <item x="0"/>
        <item x="50"/>
        <item x="51"/>
        <item x="52"/>
        <item x="53"/>
        <item x="54"/>
        <item x="68"/>
        <item x="69"/>
        <item x="70"/>
        <item x="71"/>
        <item x="67"/>
        <item x="55"/>
        <item x="64"/>
        <item x="60"/>
        <item x="56"/>
        <item x="59"/>
        <item x="57"/>
        <item x="58"/>
        <item x="65"/>
        <item x="61"/>
        <item x="63"/>
        <item x="62"/>
        <item x="66"/>
        <item x="72"/>
        <item x="73"/>
        <item x="74"/>
        <item x="75"/>
        <item m="1" x="80"/>
        <item x="76"/>
        <item x="77"/>
        <item x="78"/>
        <item x="79"/>
        <item t="default"/>
      </items>
    </pivotField>
    <pivotField axis="axisRow" showAll="0">
      <items count="82">
        <item sd="0" x="0"/>
        <item sd="0" x="10"/>
        <item sd="0" x="15"/>
        <item sd="0" x="17"/>
        <item sd="0" x="11"/>
        <item sd="0" x="8"/>
        <item sd="0" x="6"/>
        <item sd="0" x="2"/>
        <item sd="0" m="1" x="77"/>
        <item sd="0" x="5"/>
        <item sd="0" x="7"/>
        <item sd="0" x="3"/>
        <item sd="0" x="18"/>
        <item sd="0" x="12"/>
        <item sd="0" x="14"/>
        <item sd="0" x="4"/>
        <item sd="0" x="46"/>
        <item sd="0" m="1" x="78"/>
        <item sd="0" x="19"/>
        <item sd="0" x="20"/>
        <item sd="0" x="21"/>
        <item sd="0" x="22"/>
        <item sd="0" x="23"/>
        <item sd="0" x="24"/>
        <item sd="0" x="25"/>
        <item sd="0" x="1"/>
        <item sd="0" x="26"/>
        <item sd="0" x="27"/>
        <item sd="0" x="16"/>
        <item sd="0" x="28"/>
        <item sd="0" x="29"/>
        <item sd="0" x="13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9"/>
        <item sd="0" x="45"/>
        <item x="47"/>
        <item x="48"/>
        <item x="49"/>
        <item x="50"/>
        <item x="51"/>
        <item x="65"/>
        <item x="66"/>
        <item x="67"/>
        <item x="68"/>
        <item x="64"/>
        <item x="52"/>
        <item x="61"/>
        <item x="57"/>
        <item x="53"/>
        <item x="56"/>
        <item m="1" x="80"/>
        <item x="54"/>
        <item x="55"/>
        <item x="62"/>
        <item x="58"/>
        <item x="60"/>
        <item x="59"/>
        <item x="63"/>
        <item x="69"/>
        <item x="70"/>
        <item x="71"/>
        <item x="72"/>
        <item x="73"/>
        <item x="74"/>
        <item m="1" x="79"/>
        <item x="75"/>
        <item x="76"/>
        <item t="default" sd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54">
        <item m="1" x="51"/>
        <item x="9"/>
        <item x="7"/>
        <item x="16"/>
        <item x="10"/>
        <item x="2"/>
        <item m="1" x="48"/>
        <item x="11"/>
        <item x="13"/>
        <item x="4"/>
        <item x="14"/>
        <item x="5"/>
        <item x="17"/>
        <item x="18"/>
        <item x="20"/>
        <item m="1" x="50"/>
        <item x="19"/>
        <item x="23"/>
        <item x="25"/>
        <item x="15"/>
        <item x="26"/>
        <item x="21"/>
        <item x="1"/>
        <item x="24"/>
        <item x="27"/>
        <item x="22"/>
        <item m="1" x="52"/>
        <item x="29"/>
        <item x="28"/>
        <item x="8"/>
        <item x="37"/>
        <item m="1" x="49"/>
        <item x="30"/>
        <item x="0"/>
        <item x="43"/>
        <item x="34"/>
        <item x="40"/>
        <item x="32"/>
        <item x="36"/>
        <item x="38"/>
        <item x="44"/>
        <item x="42"/>
        <item x="45"/>
        <item x="39"/>
        <item x="35"/>
        <item x="12"/>
        <item x="33"/>
        <item x="31"/>
        <item m="1" x="47"/>
        <item x="6"/>
        <item x="3"/>
        <item x="46"/>
        <item sd="0" x="41"/>
        <item t="default"/>
      </items>
    </pivotField>
    <pivotField showAll="0"/>
    <pivotField showAll="0"/>
    <pivotField showAll="0" defaultSubtotal="0"/>
    <pivotField showAll="0" defaultSubtotal="0"/>
  </pivotFields>
  <rowFields count="3">
    <field x="11"/>
    <field x="0"/>
    <field x="1"/>
  </rowFields>
  <rowItems count="206">
    <i>
      <x v="1"/>
    </i>
    <i r="1">
      <x v="1"/>
    </i>
    <i r="2">
      <x v="1"/>
    </i>
    <i>
      <x v="2"/>
    </i>
    <i r="1">
      <x/>
    </i>
    <i r="2">
      <x v="5"/>
    </i>
    <i>
      <x v="3"/>
    </i>
    <i r="1">
      <x v="4"/>
    </i>
    <i r="2">
      <x v="3"/>
    </i>
    <i r="1">
      <x v="11"/>
    </i>
    <i r="2">
      <x v="12"/>
    </i>
    <i>
      <x v="4"/>
    </i>
    <i r="1">
      <x v="6"/>
    </i>
    <i r="2">
      <x v="4"/>
    </i>
    <i>
      <x v="5"/>
    </i>
    <i r="1">
      <x v="5"/>
    </i>
    <i r="2">
      <x v="7"/>
    </i>
    <i>
      <x v="7"/>
    </i>
    <i r="1">
      <x v="12"/>
    </i>
    <i r="2">
      <x v="13"/>
    </i>
    <i>
      <x v="8"/>
    </i>
    <i r="1">
      <x v="13"/>
    </i>
    <i r="2">
      <x v="14"/>
    </i>
    <i>
      <x v="9"/>
    </i>
    <i r="1">
      <x v="14"/>
    </i>
    <i r="2">
      <x v="15"/>
    </i>
    <i>
      <x v="10"/>
    </i>
    <i r="1">
      <x v="2"/>
    </i>
    <i r="2">
      <x v="2"/>
    </i>
    <i>
      <x v="11"/>
    </i>
    <i r="1">
      <x v="8"/>
    </i>
    <i r="2">
      <x v="9"/>
    </i>
    <i r="1">
      <x v="9"/>
    </i>
    <i r="2">
      <x v="10"/>
    </i>
    <i>
      <x v="12"/>
    </i>
    <i r="1">
      <x v="18"/>
    </i>
    <i r="2">
      <x v="18"/>
    </i>
    <i>
      <x v="13"/>
    </i>
    <i r="1">
      <x v="17"/>
    </i>
    <i r="2">
      <x v="19"/>
    </i>
    <i>
      <x v="14"/>
    </i>
    <i r="1">
      <x v="20"/>
    </i>
    <i r="2">
      <x v="21"/>
    </i>
    <i r="1">
      <x v="21"/>
    </i>
    <i r="2">
      <x v="22"/>
    </i>
    <i>
      <x v="16"/>
    </i>
    <i r="1">
      <x v="19"/>
    </i>
    <i r="2">
      <x v="20"/>
    </i>
    <i>
      <x v="17"/>
    </i>
    <i r="1">
      <x v="28"/>
    </i>
    <i r="2">
      <x v="27"/>
    </i>
    <i>
      <x v="18"/>
    </i>
    <i r="1">
      <x v="15"/>
    </i>
    <i r="2">
      <x v="16"/>
    </i>
    <i r="1">
      <x v="34"/>
    </i>
    <i r="2">
      <x v="35"/>
    </i>
    <i r="1">
      <x v="36"/>
    </i>
    <i r="2">
      <x v="38"/>
    </i>
    <i>
      <x v="19"/>
    </i>
    <i r="1">
      <x v="29"/>
    </i>
    <i r="2">
      <x v="28"/>
    </i>
    <i r="1">
      <x v="35"/>
    </i>
    <i r="2">
      <x v="39"/>
    </i>
    <i>
      <x v="20"/>
    </i>
    <i r="1">
      <x v="37"/>
    </i>
    <i r="2">
      <x v="37"/>
    </i>
    <i r="1">
      <x v="38"/>
    </i>
    <i r="2">
      <x v="36"/>
    </i>
    <i>
      <x v="21"/>
    </i>
    <i r="1">
      <x v="23"/>
    </i>
    <i r="2">
      <x v="24"/>
    </i>
    <i r="1">
      <x v="24"/>
    </i>
    <i r="2">
      <x v="23"/>
    </i>
    <i r="1">
      <x v="32"/>
    </i>
    <i r="2">
      <x v="33"/>
    </i>
    <i r="1">
      <x v="33"/>
    </i>
    <i r="2">
      <x v="32"/>
    </i>
    <i r="1">
      <x v="49"/>
    </i>
    <i r="2">
      <x v="23"/>
    </i>
    <i r="1">
      <x v="50"/>
    </i>
    <i r="2">
      <x v="24"/>
    </i>
    <i r="1">
      <x v="53"/>
    </i>
    <i r="2">
      <x v="50"/>
    </i>
    <i r="1">
      <x v="54"/>
    </i>
    <i r="2">
      <x v="51"/>
    </i>
    <i>
      <x v="22"/>
    </i>
    <i r="1">
      <x v="22"/>
    </i>
    <i r="2">
      <x v="25"/>
    </i>
    <i r="1">
      <x v="31"/>
    </i>
    <i r="2">
      <x v="34"/>
    </i>
    <i>
      <x v="23"/>
    </i>
    <i r="1">
      <x v="25"/>
    </i>
    <i r="2">
      <x v="30"/>
    </i>
    <i r="1">
      <x v="26"/>
    </i>
    <i r="2">
      <x v="29"/>
    </i>
    <i>
      <x v="24"/>
    </i>
    <i r="1">
      <x v="39"/>
    </i>
    <i r="2">
      <x v="40"/>
    </i>
    <i>
      <x v="25"/>
    </i>
    <i r="1">
      <x v="27"/>
    </i>
    <i r="2">
      <x v="26"/>
    </i>
    <i r="1">
      <x v="42"/>
    </i>
    <i r="2">
      <x v="41"/>
    </i>
    <i r="1">
      <x v="47"/>
    </i>
    <i r="2">
      <x v="26"/>
    </i>
    <i>
      <x v="27"/>
    </i>
    <i r="1">
      <x v="41"/>
    </i>
    <i r="2">
      <x v="44"/>
    </i>
    <i>
      <x v="28"/>
    </i>
    <i r="1">
      <x v="40"/>
    </i>
    <i r="2">
      <x v="43"/>
    </i>
    <i>
      <x v="29"/>
    </i>
    <i r="1">
      <x v="43"/>
    </i>
    <i r="2">
      <x v="42"/>
    </i>
    <i r="1">
      <x v="45"/>
    </i>
    <i r="2">
      <x v="47"/>
    </i>
    <i r="1">
      <x v="46"/>
    </i>
    <i r="2">
      <x v="46"/>
    </i>
    <i r="1">
      <x v="48"/>
    </i>
    <i r="2">
      <x v="48"/>
    </i>
    <i r="1">
      <x v="62"/>
    </i>
    <i r="2">
      <x v="59"/>
    </i>
    <i>
      <x v="30"/>
    </i>
    <i r="1">
      <x v="69"/>
    </i>
    <i r="2">
      <x v="67"/>
    </i>
    <i>
      <x v="32"/>
    </i>
    <i r="1">
      <x v="44"/>
    </i>
    <i r="2">
      <x v="45"/>
    </i>
    <i>
      <x v="33"/>
    </i>
    <i r="1">
      <x v="51"/>
    </i>
    <i r="2">
      <x/>
    </i>
    <i>
      <x v="34"/>
    </i>
    <i r="1">
      <x v="75"/>
    </i>
    <i r="2">
      <x v="73"/>
    </i>
    <i>
      <x v="35"/>
    </i>
    <i r="1">
      <x v="63"/>
    </i>
    <i r="2">
      <x v="60"/>
    </i>
    <i r="1">
      <x v="65"/>
    </i>
    <i r="2">
      <x v="62"/>
    </i>
    <i r="1">
      <x v="73"/>
    </i>
    <i r="2">
      <x v="71"/>
    </i>
    <i r="1">
      <x v="77"/>
    </i>
    <i r="2">
      <x v="75"/>
    </i>
    <i>
      <x v="36"/>
    </i>
    <i r="1">
      <x v="59"/>
    </i>
    <i r="2">
      <x v="56"/>
    </i>
    <i>
      <x v="37"/>
    </i>
    <i r="1">
      <x v="55"/>
    </i>
    <i r="2">
      <x v="52"/>
    </i>
    <i r="1">
      <x v="58"/>
    </i>
    <i r="2">
      <x v="55"/>
    </i>
    <i r="1">
      <x v="70"/>
    </i>
    <i r="2">
      <x v="68"/>
    </i>
    <i>
      <x v="38"/>
    </i>
    <i r="1">
      <x v="68"/>
    </i>
    <i r="2">
      <x v="66"/>
    </i>
    <i r="1">
      <x v="80"/>
    </i>
    <i r="2">
      <x v="77"/>
    </i>
    <i>
      <x v="39"/>
    </i>
    <i r="1">
      <x v="61"/>
    </i>
    <i r="2">
      <x v="58"/>
    </i>
    <i>
      <x v="40"/>
    </i>
    <i r="1">
      <x v="76"/>
    </i>
    <i r="2">
      <x v="74"/>
    </i>
    <i>
      <x v="41"/>
    </i>
    <i r="1">
      <x v="74"/>
    </i>
    <i r="2">
      <x v="72"/>
    </i>
    <i>
      <x v="42"/>
    </i>
    <i r="1">
      <x v="79"/>
    </i>
    <i r="2">
      <x v="76"/>
    </i>
    <i>
      <x v="43"/>
    </i>
    <i r="1">
      <x v="57"/>
    </i>
    <i r="2">
      <x v="54"/>
    </i>
    <i>
      <x v="44"/>
    </i>
    <i r="1">
      <x v="67"/>
    </i>
    <i r="2">
      <x v="65"/>
    </i>
    <i>
      <x v="45"/>
    </i>
    <i r="1">
      <x v="30"/>
    </i>
    <i r="2">
      <x v="31"/>
    </i>
    <i r="1">
      <x v="66"/>
    </i>
    <i r="2">
      <x v="63"/>
    </i>
    <i r="1">
      <x v="71"/>
    </i>
    <i r="2">
      <x v="69"/>
    </i>
    <i r="1">
      <x v="72"/>
    </i>
    <i r="2">
      <x v="70"/>
    </i>
    <i>
      <x v="46"/>
    </i>
    <i r="1">
      <x v="56"/>
    </i>
    <i r="2">
      <x v="53"/>
    </i>
    <i r="1">
      <x v="64"/>
    </i>
    <i r="2">
      <x v="61"/>
    </i>
    <i>
      <x v="47"/>
    </i>
    <i r="1">
      <x v="52"/>
    </i>
    <i r="2">
      <x v="49"/>
    </i>
    <i>
      <x v="49"/>
    </i>
    <i r="1">
      <x v="3"/>
    </i>
    <i r="2">
      <x v="6"/>
    </i>
    <i>
      <x v="50"/>
    </i>
    <i r="1">
      <x v="10"/>
    </i>
    <i r="2">
      <x v="11"/>
    </i>
    <i>
      <x v="51"/>
    </i>
    <i r="1">
      <x v="81"/>
    </i>
    <i r="2">
      <x v="79"/>
    </i>
    <i r="1">
      <x v="82"/>
    </i>
    <i r="2">
      <x v="80"/>
    </i>
    <i>
      <x v="52"/>
    </i>
    <i t="grand">
      <x/>
    </i>
  </rowItems>
  <colItems count="1">
    <i/>
  </colItems>
  <formats count="1">
    <format dxfId="1">
      <pivotArea dataOnly="0" labelOnly="1" fieldPosition="0">
        <references count="1">
          <reference field="1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ela1" displayName="Tabela1" ref="A1:U456" totalsRowShown="0" headerRowDxfId="27" dataDxfId="25" headerRowBorderDxfId="26" tableBorderDxfId="24">
  <autoFilter ref="A1:U456"/>
  <sortState ref="A2:U455">
    <sortCondition ref="A2"/>
  </sortState>
  <tableColumns count="21">
    <tableColumn id="1" name="MODEL" dataDxfId="23"/>
    <tableColumn id="2" name="MSN" dataDxfId="22"/>
    <tableColumn id="18" name="STARY MSN" dataDxfId="21"/>
    <tableColumn id="3" name="KOLOR" dataDxfId="20"/>
    <tableColumn id="4" name="RODZAJ PANELA" dataDxfId="19"/>
    <tableColumn id="5" name="HDD " dataDxfId="18"/>
    <tableColumn id="6" name="RAM  " dataDxfId="17"/>
    <tableColumn id="7" name="CPU" dataDxfId="16"/>
    <tableColumn id="8" name="TAKTOWANIE" dataDxfId="15"/>
    <tableColumn id="9" name="OS" dataDxfId="14"/>
    <tableColumn id="10" name="NR SWM" dataDxfId="13"/>
    <tableColumn id="11" name="INFORMACJE O OBRAZIE" dataDxfId="12" dataCellStyle="Standard_SPECYFIKACJA"/>
    <tableColumn id="12" name="WSKAZOWKI" dataDxfId="11"/>
    <tableColumn id="15" name="MODEL OBUDOWY" dataDxfId="10"/>
    <tableColumn id="14" name="MODEL PLYTY" dataDxfId="9"/>
    <tableColumn id="17" name="PRODUCENT PLYTY" dataDxfId="8"/>
    <tableColumn id="19" name="SHIPPING" dataDxfId="7"/>
    <tableColumn id="22" name="MODEL 2" dataDxfId="6"/>
    <tableColumn id="21" name="BIOS" dataDxfId="5"/>
    <tableColumn id="16" name="Zasilacz" dataDxfId="4"/>
    <tableColumn id="13" name="Linia" dataDxfId="3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3"/>
  </sheetPr>
  <dimension ref="A1:E86"/>
  <sheetViews>
    <sheetView tabSelected="1" topLeftCell="A4" zoomScaleNormal="100" workbookViewId="0">
      <selection activeCell="B11" sqref="B11"/>
    </sheetView>
  </sheetViews>
  <sheetFormatPr defaultRowHeight="30" x14ac:dyDescent="0.4"/>
  <cols>
    <col min="1" max="1" width="44.42578125" customWidth="1"/>
    <col min="2" max="2" width="120.5703125" style="163" customWidth="1"/>
    <col min="3" max="3" width="32" style="152" customWidth="1"/>
    <col min="4" max="4" width="64.28515625" style="152" customWidth="1"/>
    <col min="5" max="5" width="61.5703125" customWidth="1"/>
  </cols>
  <sheetData>
    <row r="1" spans="1:5" ht="12.75" customHeight="1" x14ac:dyDescent="0.2">
      <c r="A1" s="182" t="s">
        <v>1150</v>
      </c>
      <c r="B1" s="182"/>
      <c r="C1" s="182"/>
      <c r="D1" s="183"/>
      <c r="E1" s="183"/>
    </row>
    <row r="2" spans="1:5" ht="12.75" customHeight="1" x14ac:dyDescent="0.2">
      <c r="A2" s="182"/>
      <c r="B2" s="182"/>
      <c r="C2" s="182"/>
      <c r="D2" s="183"/>
      <c r="E2" s="183"/>
    </row>
    <row r="3" spans="1:5" ht="12.75" customHeight="1" x14ac:dyDescent="0.2">
      <c r="A3" s="182"/>
      <c r="B3" s="182"/>
      <c r="C3" s="182"/>
      <c r="D3" s="183"/>
      <c r="E3" s="183"/>
    </row>
    <row r="4" spans="1:5" ht="39" x14ac:dyDescent="0.2">
      <c r="A4" s="145" t="s">
        <v>1149</v>
      </c>
      <c r="B4" s="158">
        <v>98964</v>
      </c>
      <c r="C4" s="148"/>
      <c r="D4" s="8"/>
      <c r="E4" s="173"/>
    </row>
    <row r="5" spans="1:5" ht="31.5" x14ac:dyDescent="0.5">
      <c r="A5" s="145" t="s">
        <v>911</v>
      </c>
      <c r="B5" s="157">
        <f>VLOOKUP($B$4,MD!1:1048576,2,0)</f>
        <v>30024593</v>
      </c>
      <c r="C5" s="149"/>
      <c r="D5" s="8"/>
      <c r="E5" s="174"/>
    </row>
    <row r="6" spans="1:5" ht="31.5" x14ac:dyDescent="0.5">
      <c r="A6" s="144" t="s">
        <v>215</v>
      </c>
      <c r="B6" s="159" t="str">
        <f>IF(VLOOKUP($B$4,MD!$A:$M,3,0) = "n/d","-",VLOOKUP($B$4,MD!$A:$M,3,0))</f>
        <v>-</v>
      </c>
      <c r="C6" s="149"/>
      <c r="D6" s="8"/>
      <c r="E6" s="174"/>
    </row>
    <row r="7" spans="1:5" ht="31.5" x14ac:dyDescent="0.5">
      <c r="A7" s="145" t="s">
        <v>910</v>
      </c>
      <c r="B7" s="157" t="str">
        <f>IF(VLOOKUP($B$4,MD!$A:$M,4,0) = "n/d","-",VLOOKUP($B$4,MD!$A:$M,4,0))</f>
        <v>Brązowy</v>
      </c>
      <c r="C7" s="149"/>
      <c r="D7" s="8"/>
      <c r="E7" s="174"/>
    </row>
    <row r="8" spans="1:5" ht="31.5" x14ac:dyDescent="0.5">
      <c r="A8" s="145" t="s">
        <v>909</v>
      </c>
      <c r="B8" s="157" t="str">
        <f>VLOOKUP($B$4,MD!$A:$M,5,0)</f>
        <v>Dotykowy 1080P</v>
      </c>
      <c r="C8" s="149"/>
      <c r="D8" s="8"/>
      <c r="E8" s="174"/>
    </row>
    <row r="9" spans="1:5" ht="31.5" x14ac:dyDescent="0.5">
      <c r="A9" s="145" t="s">
        <v>5</v>
      </c>
      <c r="B9" s="157" t="str">
        <f>VLOOKUP($B$4,MD!$A:$M,6,0)</f>
        <v>64 GB eMMc</v>
      </c>
      <c r="C9" s="149"/>
      <c r="D9" s="8"/>
      <c r="E9" s="174"/>
    </row>
    <row r="10" spans="1:5" ht="31.5" x14ac:dyDescent="0.5">
      <c r="A10" s="145" t="s">
        <v>199</v>
      </c>
      <c r="B10" s="157" t="str">
        <f>VLOOKUP($B$4,MD!$A:$M,7,0)</f>
        <v>2 GB</v>
      </c>
      <c r="C10" s="149"/>
      <c r="D10" s="8"/>
      <c r="E10" s="174"/>
    </row>
    <row r="11" spans="1:5" ht="31.5" x14ac:dyDescent="0.5">
      <c r="A11" s="146" t="s">
        <v>2</v>
      </c>
      <c r="B11" s="157" t="str">
        <f>CONCATENATE(VLOOKUP($B$4,MD!$A:$M,8,0)," @",VLOOKUP($B$4,MD!$A:$M,9,0))</f>
        <v>Celeron N2940 @1,83 GHz</v>
      </c>
      <c r="C11" s="149"/>
      <c r="D11" s="153"/>
      <c r="E11" s="174"/>
    </row>
    <row r="12" spans="1:5" ht="31.5" x14ac:dyDescent="0.5">
      <c r="A12" s="146" t="s">
        <v>851</v>
      </c>
      <c r="B12" s="157" t="str">
        <f>IF(VLOOKUP($B$4,MD!$A:$M,10,0) = "n/d","-",VLOOKUP($B$4,MD!$A:$M,10,0))</f>
        <v>Win 10</v>
      </c>
      <c r="C12" s="149"/>
      <c r="D12" s="153"/>
      <c r="E12" s="174"/>
    </row>
    <row r="13" spans="1:5" ht="31.5" x14ac:dyDescent="0.5">
      <c r="A13" s="145" t="s">
        <v>908</v>
      </c>
      <c r="B13" s="160">
        <f>IF(VLOOKUP($B$4,MD!$A:$M,11,0) = "n/d","-",VLOOKUP($B$4,MD!$A:$M,11,0))</f>
        <v>20061327</v>
      </c>
      <c r="C13" s="149"/>
      <c r="D13" s="8"/>
      <c r="E13" s="175"/>
    </row>
    <row r="14" spans="1:5" ht="31.5" x14ac:dyDescent="0.5">
      <c r="A14" s="145" t="s">
        <v>907</v>
      </c>
      <c r="B14" s="159" t="str">
        <f>IF(VLOOKUP($B$4,MD!$A:$M,12,0) = "n/d","-",VLOOKUP($B$4,MD!$A:$M,12,0))</f>
        <v>Pendrive</v>
      </c>
      <c r="C14" s="149"/>
      <c r="D14" s="8"/>
      <c r="E14" s="174"/>
    </row>
    <row r="15" spans="1:5" ht="31.5" x14ac:dyDescent="0.5">
      <c r="A15" s="145" t="s">
        <v>906</v>
      </c>
      <c r="B15" s="157" t="str">
        <f>IF(VLOOKUP($B$4,MD!$A:$M,13,0) = "n/d","-",VLOOKUP($B$4,MD!$A:$M,13,0))</f>
        <v>Dock firmware/hdd firmware</v>
      </c>
      <c r="C15" s="149"/>
      <c r="D15" s="8"/>
      <c r="E15" s="174"/>
    </row>
    <row r="16" spans="1:5" ht="31.5" x14ac:dyDescent="0.5">
      <c r="A16" s="146" t="s">
        <v>1162</v>
      </c>
      <c r="B16" s="161" t="str">
        <f>_xlfn.IFNA(VLOOKUP($B$4,naprawa!$A$1:$B51,2,0),"-")</f>
        <v>-</v>
      </c>
      <c r="C16" s="149"/>
      <c r="D16" s="8"/>
      <c r="E16" s="174"/>
    </row>
    <row r="17" spans="1:5" ht="31.5" x14ac:dyDescent="0.5">
      <c r="A17" s="145" t="s">
        <v>621</v>
      </c>
      <c r="B17" s="161" t="str">
        <f>IF(VLOOKUP($B$4,MD!$A:$U,17,0) = "TAK", "TAK","NIE")</f>
        <v>TAK</v>
      </c>
      <c r="C17" s="149"/>
      <c r="D17" s="8"/>
      <c r="E17" s="175"/>
    </row>
    <row r="18" spans="1:5" ht="31.5" x14ac:dyDescent="0.5">
      <c r="A18" s="145" t="s">
        <v>625</v>
      </c>
      <c r="B18" s="161" t="str">
        <f>_xlfn.IFNA(VLOOKUP($B$4,MD!$A:$U,14,0),"-")</f>
        <v>P2213T</v>
      </c>
      <c r="C18" s="149"/>
      <c r="D18" s="8"/>
      <c r="E18" s="176"/>
    </row>
    <row r="19" spans="1:5" ht="52.5" x14ac:dyDescent="0.5">
      <c r="A19" s="147" t="s">
        <v>1148</v>
      </c>
      <c r="B19" s="155" t="str">
        <f>CONCATENATE(IF(VLOOKUP($B$4,MD!$A:$U,15,0) = "n/d", "-",VLOOKUP($B$4,MD!$A:$U,15,0)), " ",IF(VLOOKUP($B$4,MD!$A:$U,16,0) = "n/d","-",VLOOKUP($B$4,MD!$A:$U,16,0)), " ",_xlfn.IFNA(IF($B$18 = "-", "-",VLOOKUP("*"&amp;$B$18&amp;"*",BIOS!A1:E121,4,0)),"-" ))</f>
        <v>T11M Pegatron 707</v>
      </c>
      <c r="C19" s="149"/>
      <c r="D19" s="8"/>
      <c r="E19" s="174"/>
    </row>
    <row r="20" spans="1:5" ht="31.5" x14ac:dyDescent="0.4">
      <c r="A20" s="147" t="s">
        <v>1147</v>
      </c>
      <c r="B20" s="156">
        <f>IF(VLOOKUP($B$4,MD!$A:$U,19,0) = "n/d", "-",VLOOKUP($B$4,MD!$A:$U,19,0))</f>
        <v>707</v>
      </c>
      <c r="C20" s="150"/>
      <c r="D20" s="8"/>
      <c r="E20" s="174"/>
    </row>
    <row r="21" spans="1:5" ht="31.5" x14ac:dyDescent="0.5">
      <c r="A21" s="8" t="s">
        <v>912</v>
      </c>
      <c r="B21" s="159" t="str">
        <f>_xlfn.IFNA(IF(LEN(VLOOKUP($B$4,MD!$A:$U,18,0)) &lt;= 5,"-",VLOOKUP($B$4,MD!$A:$U,18,0)),"-")</f>
        <v>-</v>
      </c>
      <c r="C21" s="149"/>
      <c r="D21" s="8"/>
      <c r="E21" s="174"/>
    </row>
    <row r="22" spans="1:5" x14ac:dyDescent="0.4">
      <c r="A22" s="8" t="s">
        <v>1371</v>
      </c>
      <c r="B22" s="162" t="str">
        <f>_xlfn.IFNA(VLOOKUP($B$5,'bledy QC'!$A$1:$C$39,2,0),"-")</f>
        <v>-</v>
      </c>
      <c r="C22" s="151"/>
    </row>
    <row r="23" spans="1:5" x14ac:dyDescent="0.4">
      <c r="A23" s="8" t="s">
        <v>1371</v>
      </c>
      <c r="B23" s="162" t="str">
        <f>_xlfn.IFNA(VLOOKUP($B$5,'bledy QC'!$E$1:$F$39,2,0),"-")</f>
        <v>-</v>
      </c>
      <c r="C23" s="151"/>
    </row>
    <row r="24" spans="1:5" x14ac:dyDescent="0.4">
      <c r="A24" s="8" t="s">
        <v>1371</v>
      </c>
      <c r="B24" s="162" t="str">
        <f>_xlfn.IFNA(VLOOKUP($B$5,'bledy QC'!$I$1:$J$39,2,0),"-")</f>
        <v>-</v>
      </c>
      <c r="C24" s="151"/>
    </row>
    <row r="25" spans="1:5" x14ac:dyDescent="0.4">
      <c r="C25" s="151"/>
    </row>
    <row r="31" spans="1:5" ht="30.75" thickBot="1" x14ac:dyDescent="0.45"/>
    <row r="32" spans="1:5" x14ac:dyDescent="0.4">
      <c r="A32" s="178" t="s">
        <v>722</v>
      </c>
      <c r="B32" s="179"/>
    </row>
    <row r="33" spans="1:2" ht="30.75" thickBot="1" x14ac:dyDescent="0.45">
      <c r="A33" s="180" t="s">
        <v>721</v>
      </c>
      <c r="B33" s="181"/>
    </row>
    <row r="34" spans="1:2" x14ac:dyDescent="0.4">
      <c r="A34" s="73"/>
      <c r="B34" s="164"/>
    </row>
    <row r="35" spans="1:2" x14ac:dyDescent="0.4">
      <c r="A35" t="s">
        <v>681</v>
      </c>
    </row>
    <row r="36" spans="1:2" x14ac:dyDescent="0.4">
      <c r="A36" t="s">
        <v>684</v>
      </c>
    </row>
    <row r="37" spans="1:2" x14ac:dyDescent="0.4">
      <c r="A37" t="s">
        <v>683</v>
      </c>
    </row>
    <row r="38" spans="1:2" x14ac:dyDescent="0.4">
      <c r="A38" s="63" t="s">
        <v>692</v>
      </c>
    </row>
    <row r="39" spans="1:2" x14ac:dyDescent="0.4">
      <c r="A39" t="s">
        <v>682</v>
      </c>
    </row>
    <row r="40" spans="1:2" x14ac:dyDescent="0.4">
      <c r="A40" t="s">
        <v>685</v>
      </c>
    </row>
    <row r="41" spans="1:2" x14ac:dyDescent="0.4">
      <c r="A41" t="s">
        <v>686</v>
      </c>
    </row>
    <row r="42" spans="1:2" x14ac:dyDescent="0.4">
      <c r="A42" t="s">
        <v>687</v>
      </c>
    </row>
    <row r="43" spans="1:2" x14ac:dyDescent="0.4">
      <c r="A43" t="s">
        <v>688</v>
      </c>
    </row>
    <row r="44" spans="1:2" x14ac:dyDescent="0.4">
      <c r="A44" t="s">
        <v>689</v>
      </c>
    </row>
    <row r="45" spans="1:2" x14ac:dyDescent="0.4">
      <c r="A45" t="s">
        <v>690</v>
      </c>
    </row>
    <row r="46" spans="1:2" x14ac:dyDescent="0.4">
      <c r="A46" s="62" t="s">
        <v>691</v>
      </c>
    </row>
    <row r="49" spans="1:1" ht="30.75" thickBot="1" x14ac:dyDescent="0.45"/>
    <row r="50" spans="1:1" ht="30.75" thickBot="1" x14ac:dyDescent="0.45">
      <c r="A50" s="71" t="s">
        <v>693</v>
      </c>
    </row>
    <row r="51" spans="1:1" x14ac:dyDescent="0.4">
      <c r="A51" s="65"/>
    </row>
    <row r="52" spans="1:1" x14ac:dyDescent="0.4">
      <c r="A52" s="67" t="s">
        <v>694</v>
      </c>
    </row>
    <row r="53" spans="1:1" x14ac:dyDescent="0.4">
      <c r="A53" s="67" t="s">
        <v>718</v>
      </c>
    </row>
    <row r="54" spans="1:1" x14ac:dyDescent="0.4">
      <c r="A54" s="67" t="s">
        <v>695</v>
      </c>
    </row>
    <row r="55" spans="1:1" x14ac:dyDescent="0.4">
      <c r="A55" s="67" t="s">
        <v>696</v>
      </c>
    </row>
    <row r="56" spans="1:1" x14ac:dyDescent="0.4">
      <c r="A56" s="67" t="s">
        <v>719</v>
      </c>
    </row>
    <row r="57" spans="1:1" x14ac:dyDescent="0.4">
      <c r="A57" s="67" t="s">
        <v>697</v>
      </c>
    </row>
    <row r="58" spans="1:1" x14ac:dyDescent="0.4">
      <c r="A58" s="67" t="s">
        <v>720</v>
      </c>
    </row>
    <row r="59" spans="1:1" ht="30.75" thickBot="1" x14ac:dyDescent="0.45"/>
    <row r="60" spans="1:1" ht="30.75" thickBot="1" x14ac:dyDescent="0.45">
      <c r="A60" s="72" t="s">
        <v>723</v>
      </c>
    </row>
    <row r="62" spans="1:1" x14ac:dyDescent="0.4">
      <c r="A62" s="63" t="s">
        <v>712</v>
      </c>
    </row>
    <row r="63" spans="1:1" x14ac:dyDescent="0.4">
      <c r="A63" s="63" t="s">
        <v>713</v>
      </c>
    </row>
    <row r="64" spans="1:1" x14ac:dyDescent="0.4">
      <c r="A64" s="63" t="s">
        <v>714</v>
      </c>
    </row>
    <row r="65" spans="1:2" x14ac:dyDescent="0.4">
      <c r="A65" s="63" t="s">
        <v>715</v>
      </c>
      <c r="B65" s="165" t="str">
        <f>VLOOKUP($B$4,MD!$A:$U,17,0)</f>
        <v>Tak</v>
      </c>
    </row>
    <row r="66" spans="1:2" x14ac:dyDescent="0.4">
      <c r="A66" s="63" t="s">
        <v>716</v>
      </c>
    </row>
    <row r="67" spans="1:2" ht="30.75" thickBot="1" x14ac:dyDescent="0.45"/>
    <row r="68" spans="1:2" ht="30.75" thickBot="1" x14ac:dyDescent="0.45">
      <c r="A68" s="71" t="s">
        <v>698</v>
      </c>
    </row>
    <row r="69" spans="1:2" ht="30.75" thickBot="1" x14ac:dyDescent="0.45">
      <c r="A69" s="64"/>
    </row>
    <row r="70" spans="1:2" ht="30.75" thickBot="1" x14ac:dyDescent="0.45">
      <c r="A70" s="70" t="s">
        <v>699</v>
      </c>
    </row>
    <row r="71" spans="1:2" x14ac:dyDescent="0.4">
      <c r="A71" s="66"/>
    </row>
    <row r="72" spans="1:2" x14ac:dyDescent="0.4">
      <c r="A72" s="67" t="s">
        <v>700</v>
      </c>
    </row>
    <row r="73" spans="1:2" x14ac:dyDescent="0.4">
      <c r="A73" s="67" t="s">
        <v>701</v>
      </c>
    </row>
    <row r="74" spans="1:2" x14ac:dyDescent="0.4">
      <c r="A74" s="67" t="s">
        <v>702</v>
      </c>
    </row>
    <row r="75" spans="1:2" x14ac:dyDescent="0.4">
      <c r="A75" s="67" t="s">
        <v>703</v>
      </c>
      <c r="B75" s="166" t="s">
        <v>724</v>
      </c>
    </row>
    <row r="76" spans="1:2" x14ac:dyDescent="0.4">
      <c r="A76" s="67" t="s">
        <v>704</v>
      </c>
    </row>
    <row r="77" spans="1:2" x14ac:dyDescent="0.4">
      <c r="A77" s="67" t="s">
        <v>710</v>
      </c>
    </row>
    <row r="78" spans="1:2" ht="30.75" thickBot="1" x14ac:dyDescent="0.45">
      <c r="A78" s="68"/>
    </row>
    <row r="79" spans="1:2" ht="30.75" thickBot="1" x14ac:dyDescent="0.45">
      <c r="A79" s="71" t="s">
        <v>705</v>
      </c>
    </row>
    <row r="80" spans="1:2" x14ac:dyDescent="0.4">
      <c r="A80" s="69"/>
    </row>
    <row r="81" spans="1:1" x14ac:dyDescent="0.4">
      <c r="A81" s="67" t="s">
        <v>706</v>
      </c>
    </row>
    <row r="82" spans="1:1" x14ac:dyDescent="0.4">
      <c r="A82" s="67" t="s">
        <v>711</v>
      </c>
    </row>
    <row r="83" spans="1:1" x14ac:dyDescent="0.4">
      <c r="A83" s="67" t="s">
        <v>707</v>
      </c>
    </row>
    <row r="84" spans="1:1" x14ac:dyDescent="0.4">
      <c r="A84" s="67" t="s">
        <v>708</v>
      </c>
    </row>
    <row r="85" spans="1:1" x14ac:dyDescent="0.4">
      <c r="A85" s="67" t="s">
        <v>709</v>
      </c>
    </row>
    <row r="86" spans="1:1" x14ac:dyDescent="0.4">
      <c r="A86" s="68"/>
    </row>
  </sheetData>
  <mergeCells count="4">
    <mergeCell ref="A32:B32"/>
    <mergeCell ref="A33:B33"/>
    <mergeCell ref="A1:C3"/>
    <mergeCell ref="D1:E3"/>
  </mergeCells>
  <conditionalFormatting sqref="B17">
    <cfRule type="cellIs" dxfId="34" priority="3" operator="equal">
      <formula>"NIE"</formula>
    </cfRule>
    <cfRule type="cellIs" dxfId="33" priority="4" operator="equal">
      <formula>"TAK"</formula>
    </cfRule>
  </conditionalFormatting>
  <conditionalFormatting sqref="E16">
    <cfRule type="cellIs" dxfId="32" priority="1" operator="equal">
      <formula>"Tak"</formula>
    </cfRule>
    <cfRule type="cellIs" dxfId="31" priority="2" operator="equal">
      <formula>"Nie"</formula>
    </cfRule>
  </conditionalFormatting>
  <pageMargins left="0.7" right="0.7" top="0.75" bottom="0.75" header="0.3" footer="0.3"/>
  <pageSetup orientation="portrait" horizontalDpi="200" verticalDpi="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MD!$A$2:$A$9999</xm:f>
          </x14:formula1>
          <xm:sqref>B4</xm:sqref>
        </x14:dataValidation>
        <x14:dataValidation type="list" allowBlank="1" showInputMessage="1" showErrorMessage="1">
          <x14:formula1>
            <xm:f>MD!$C:$C</xm:f>
          </x14:formula1>
          <xm:sqref>E4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39"/>
  <sheetViews>
    <sheetView workbookViewId="0">
      <selection activeCell="B26" sqref="B26"/>
    </sheetView>
  </sheetViews>
  <sheetFormatPr defaultRowHeight="12.75" x14ac:dyDescent="0.2"/>
  <cols>
    <col min="2" max="2" width="32.140625" bestFit="1" customWidth="1"/>
    <col min="6" max="6" width="34.85546875" bestFit="1" customWidth="1"/>
    <col min="10" max="10" width="26.85546875" bestFit="1" customWidth="1"/>
  </cols>
  <sheetData>
    <row r="1" spans="1:11" x14ac:dyDescent="0.2">
      <c r="A1" t="s">
        <v>0</v>
      </c>
      <c r="B1" t="s">
        <v>218</v>
      </c>
      <c r="C1" t="s">
        <v>337</v>
      </c>
      <c r="E1" t="s">
        <v>0</v>
      </c>
      <c r="F1" t="s">
        <v>218</v>
      </c>
      <c r="G1" t="s">
        <v>337</v>
      </c>
      <c r="I1" t="s">
        <v>0</v>
      </c>
      <c r="J1" t="s">
        <v>218</v>
      </c>
      <c r="K1" t="s">
        <v>337</v>
      </c>
    </row>
    <row r="2" spans="1:11" x14ac:dyDescent="0.2">
      <c r="A2">
        <v>30022660</v>
      </c>
      <c r="B2" t="s">
        <v>338</v>
      </c>
      <c r="C2">
        <v>1</v>
      </c>
      <c r="E2">
        <v>30017939</v>
      </c>
      <c r="F2" t="s">
        <v>382</v>
      </c>
      <c r="G2">
        <v>2</v>
      </c>
      <c r="I2">
        <v>30019354</v>
      </c>
      <c r="J2" t="s">
        <v>394</v>
      </c>
      <c r="K2">
        <v>3</v>
      </c>
    </row>
    <row r="3" spans="1:11" x14ac:dyDescent="0.2">
      <c r="A3">
        <v>30022319</v>
      </c>
      <c r="B3" t="s">
        <v>341</v>
      </c>
      <c r="C3">
        <v>1</v>
      </c>
      <c r="E3">
        <v>30018970</v>
      </c>
      <c r="F3" t="s">
        <v>387</v>
      </c>
      <c r="G3">
        <v>2</v>
      </c>
      <c r="I3">
        <v>30020998</v>
      </c>
      <c r="J3" t="s">
        <v>348</v>
      </c>
      <c r="K3">
        <v>3</v>
      </c>
    </row>
    <row r="4" spans="1:11" x14ac:dyDescent="0.2">
      <c r="A4" t="s">
        <v>344</v>
      </c>
      <c r="B4" t="s">
        <v>345</v>
      </c>
      <c r="C4">
        <v>1</v>
      </c>
      <c r="E4">
        <v>30020997</v>
      </c>
      <c r="F4" t="s">
        <v>370</v>
      </c>
      <c r="G4">
        <v>2</v>
      </c>
      <c r="I4">
        <v>30021124</v>
      </c>
      <c r="J4" t="s">
        <v>381</v>
      </c>
      <c r="K4">
        <v>3</v>
      </c>
    </row>
    <row r="5" spans="1:11" x14ac:dyDescent="0.2">
      <c r="A5" t="s">
        <v>347</v>
      </c>
      <c r="B5" t="s">
        <v>348</v>
      </c>
      <c r="C5">
        <v>1</v>
      </c>
      <c r="E5">
        <v>30021004</v>
      </c>
      <c r="F5" t="s">
        <v>377</v>
      </c>
      <c r="G5">
        <v>2</v>
      </c>
      <c r="I5">
        <v>30022638</v>
      </c>
      <c r="J5" t="s">
        <v>378</v>
      </c>
      <c r="K5">
        <v>3</v>
      </c>
    </row>
    <row r="6" spans="1:11" x14ac:dyDescent="0.2">
      <c r="A6">
        <v>30021048</v>
      </c>
      <c r="B6" t="s">
        <v>350</v>
      </c>
      <c r="C6">
        <v>1</v>
      </c>
      <c r="E6">
        <v>30022314</v>
      </c>
      <c r="F6" t="s">
        <v>362</v>
      </c>
      <c r="G6">
        <v>2</v>
      </c>
      <c r="I6">
        <v>30022661</v>
      </c>
      <c r="J6" t="s">
        <v>397</v>
      </c>
      <c r="K6">
        <v>3</v>
      </c>
    </row>
    <row r="7" spans="1:11" x14ac:dyDescent="0.2">
      <c r="A7">
        <v>30021125</v>
      </c>
      <c r="B7" t="s">
        <v>353</v>
      </c>
      <c r="C7">
        <v>1</v>
      </c>
      <c r="E7">
        <v>30022316</v>
      </c>
      <c r="F7" t="s">
        <v>346</v>
      </c>
      <c r="G7">
        <v>2</v>
      </c>
      <c r="I7">
        <v>30022776</v>
      </c>
      <c r="J7" t="s">
        <v>338</v>
      </c>
      <c r="K7">
        <v>3</v>
      </c>
    </row>
    <row r="8" spans="1:11" x14ac:dyDescent="0.2">
      <c r="A8" t="s">
        <v>356</v>
      </c>
      <c r="B8" t="s">
        <v>357</v>
      </c>
      <c r="C8">
        <v>1</v>
      </c>
      <c r="E8">
        <v>30022662</v>
      </c>
      <c r="F8" t="s">
        <v>354</v>
      </c>
      <c r="G8">
        <v>2</v>
      </c>
      <c r="I8">
        <v>30023092</v>
      </c>
      <c r="J8" t="s">
        <v>349</v>
      </c>
      <c r="K8">
        <v>3</v>
      </c>
    </row>
    <row r="9" spans="1:11" x14ac:dyDescent="0.2">
      <c r="A9" t="s">
        <v>360</v>
      </c>
      <c r="B9" t="s">
        <v>361</v>
      </c>
      <c r="C9">
        <v>1</v>
      </c>
      <c r="E9">
        <v>30022777</v>
      </c>
      <c r="F9" t="s">
        <v>364</v>
      </c>
      <c r="G9">
        <v>2</v>
      </c>
      <c r="I9">
        <v>30020997</v>
      </c>
      <c r="J9" t="s">
        <v>374</v>
      </c>
      <c r="K9">
        <v>3</v>
      </c>
    </row>
    <row r="10" spans="1:11" x14ac:dyDescent="0.2">
      <c r="A10">
        <v>30022635</v>
      </c>
      <c r="B10" t="s">
        <v>363</v>
      </c>
      <c r="C10">
        <v>1</v>
      </c>
      <c r="E10">
        <v>30019354</v>
      </c>
      <c r="F10" t="s">
        <v>392</v>
      </c>
      <c r="G10">
        <v>2</v>
      </c>
    </row>
    <row r="11" spans="1:11" x14ac:dyDescent="0.2">
      <c r="A11">
        <v>30021032</v>
      </c>
      <c r="B11" t="s">
        <v>366</v>
      </c>
      <c r="C11">
        <v>1</v>
      </c>
      <c r="E11">
        <v>30020998</v>
      </c>
      <c r="F11" t="s">
        <v>368</v>
      </c>
      <c r="G11">
        <v>2</v>
      </c>
    </row>
    <row r="12" spans="1:11" x14ac:dyDescent="0.2">
      <c r="A12">
        <v>30020996</v>
      </c>
      <c r="B12" t="s">
        <v>369</v>
      </c>
      <c r="C12">
        <v>1</v>
      </c>
      <c r="E12">
        <v>30021124</v>
      </c>
      <c r="F12" t="s">
        <v>375</v>
      </c>
      <c r="G12">
        <v>2</v>
      </c>
    </row>
    <row r="13" spans="1:11" x14ac:dyDescent="0.2">
      <c r="A13" t="s">
        <v>372</v>
      </c>
      <c r="B13" t="s">
        <v>373</v>
      </c>
      <c r="C13">
        <v>1</v>
      </c>
      <c r="E13">
        <v>30022638</v>
      </c>
      <c r="F13" t="s">
        <v>359</v>
      </c>
      <c r="G13">
        <v>2</v>
      </c>
    </row>
    <row r="14" spans="1:11" x14ac:dyDescent="0.2">
      <c r="A14">
        <v>30021033</v>
      </c>
      <c r="B14" t="s">
        <v>376</v>
      </c>
      <c r="C14">
        <v>1</v>
      </c>
      <c r="E14">
        <v>30022661</v>
      </c>
      <c r="F14" t="s">
        <v>388</v>
      </c>
      <c r="G14">
        <v>2</v>
      </c>
    </row>
    <row r="15" spans="1:11" x14ac:dyDescent="0.2">
      <c r="A15">
        <v>30019986</v>
      </c>
      <c r="B15" t="s">
        <v>379</v>
      </c>
      <c r="C15">
        <v>1</v>
      </c>
      <c r="E15">
        <v>30022776</v>
      </c>
      <c r="F15" t="s">
        <v>352</v>
      </c>
      <c r="G15">
        <v>2</v>
      </c>
    </row>
    <row r="16" spans="1:11" x14ac:dyDescent="0.2">
      <c r="A16">
        <v>30020706</v>
      </c>
      <c r="B16" t="s">
        <v>348</v>
      </c>
      <c r="C16">
        <v>1</v>
      </c>
      <c r="E16">
        <v>30023092</v>
      </c>
      <c r="F16" t="s">
        <v>338</v>
      </c>
      <c r="G16">
        <v>2</v>
      </c>
    </row>
    <row r="17" spans="1:3" x14ac:dyDescent="0.2">
      <c r="A17">
        <v>30022222</v>
      </c>
      <c r="B17" t="s">
        <v>384</v>
      </c>
      <c r="C17">
        <v>1</v>
      </c>
    </row>
    <row r="18" spans="1:3" x14ac:dyDescent="0.2">
      <c r="A18">
        <v>30021058</v>
      </c>
      <c r="B18" t="s">
        <v>386</v>
      </c>
      <c r="C18">
        <v>1</v>
      </c>
    </row>
    <row r="19" spans="1:3" x14ac:dyDescent="0.2">
      <c r="A19">
        <v>30022255</v>
      </c>
      <c r="B19" t="s">
        <v>389</v>
      </c>
      <c r="C19">
        <v>1</v>
      </c>
    </row>
    <row r="20" spans="1:3" x14ac:dyDescent="0.2">
      <c r="A20">
        <v>30020994</v>
      </c>
      <c r="B20" t="s">
        <v>391</v>
      </c>
      <c r="C20">
        <v>1</v>
      </c>
    </row>
    <row r="21" spans="1:3" x14ac:dyDescent="0.2">
      <c r="A21">
        <v>30019992</v>
      </c>
      <c r="B21" t="s">
        <v>393</v>
      </c>
      <c r="C21">
        <v>1</v>
      </c>
    </row>
    <row r="22" spans="1:3" x14ac:dyDescent="0.2">
      <c r="A22" t="s">
        <v>395</v>
      </c>
      <c r="B22" t="s">
        <v>396</v>
      </c>
      <c r="C22">
        <v>1</v>
      </c>
    </row>
    <row r="23" spans="1:3" x14ac:dyDescent="0.2">
      <c r="A23">
        <v>30021078</v>
      </c>
      <c r="B23" t="s">
        <v>365</v>
      </c>
      <c r="C23">
        <v>1</v>
      </c>
    </row>
    <row r="24" spans="1:3" x14ac:dyDescent="0.2">
      <c r="A24">
        <v>30021041</v>
      </c>
      <c r="B24" t="s">
        <v>386</v>
      </c>
      <c r="C24">
        <v>1</v>
      </c>
    </row>
    <row r="25" spans="1:3" x14ac:dyDescent="0.2">
      <c r="A25">
        <v>30017939</v>
      </c>
      <c r="B25" t="s">
        <v>380</v>
      </c>
      <c r="C25">
        <v>1</v>
      </c>
    </row>
    <row r="26" spans="1:3" x14ac:dyDescent="0.2">
      <c r="A26">
        <v>30018970</v>
      </c>
      <c r="B26" t="s">
        <v>385</v>
      </c>
      <c r="C26">
        <v>1</v>
      </c>
    </row>
    <row r="27" spans="1:3" x14ac:dyDescent="0.2">
      <c r="A27">
        <v>30020997</v>
      </c>
      <c r="B27" t="s">
        <v>358</v>
      </c>
      <c r="C27">
        <v>1</v>
      </c>
    </row>
    <row r="28" spans="1:3" x14ac:dyDescent="0.2">
      <c r="A28">
        <v>30021004</v>
      </c>
      <c r="B28" t="s">
        <v>367</v>
      </c>
      <c r="C28">
        <v>1</v>
      </c>
    </row>
    <row r="29" spans="1:3" x14ac:dyDescent="0.2">
      <c r="A29">
        <v>30022314</v>
      </c>
      <c r="B29" t="s">
        <v>338</v>
      </c>
      <c r="C29">
        <v>1</v>
      </c>
    </row>
    <row r="30" spans="1:3" x14ac:dyDescent="0.2">
      <c r="A30">
        <v>30022316</v>
      </c>
      <c r="B30" t="s">
        <v>342</v>
      </c>
      <c r="C30">
        <v>1</v>
      </c>
    </row>
    <row r="31" spans="1:3" x14ac:dyDescent="0.2">
      <c r="A31">
        <v>30022662</v>
      </c>
      <c r="B31" t="s">
        <v>351</v>
      </c>
      <c r="C31">
        <v>1</v>
      </c>
    </row>
    <row r="32" spans="1:3" x14ac:dyDescent="0.2">
      <c r="A32">
        <v>30022777</v>
      </c>
      <c r="B32" t="s">
        <v>339</v>
      </c>
      <c r="C32">
        <v>1</v>
      </c>
    </row>
    <row r="33" spans="1:3" x14ac:dyDescent="0.2">
      <c r="A33">
        <v>30019354</v>
      </c>
      <c r="B33" t="s">
        <v>390</v>
      </c>
      <c r="C33">
        <v>1</v>
      </c>
    </row>
    <row r="34" spans="1:3" x14ac:dyDescent="0.2">
      <c r="A34">
        <v>30020998</v>
      </c>
      <c r="B34" t="s">
        <v>365</v>
      </c>
      <c r="C34">
        <v>1</v>
      </c>
    </row>
    <row r="35" spans="1:3" x14ac:dyDescent="0.2">
      <c r="A35">
        <v>30021124</v>
      </c>
      <c r="B35" t="s">
        <v>371</v>
      </c>
      <c r="C35">
        <v>1</v>
      </c>
    </row>
    <row r="36" spans="1:3" x14ac:dyDescent="0.2">
      <c r="A36">
        <v>30022638</v>
      </c>
      <c r="B36" t="s">
        <v>355</v>
      </c>
      <c r="C36">
        <v>1</v>
      </c>
    </row>
    <row r="37" spans="1:3" x14ac:dyDescent="0.2">
      <c r="A37">
        <v>30022661</v>
      </c>
      <c r="B37" t="s">
        <v>383</v>
      </c>
      <c r="C37">
        <v>1</v>
      </c>
    </row>
    <row r="38" spans="1:3" x14ac:dyDescent="0.2">
      <c r="A38">
        <v>30022776</v>
      </c>
      <c r="B38" t="s">
        <v>340</v>
      </c>
      <c r="C38">
        <v>1</v>
      </c>
    </row>
    <row r="39" spans="1:3" x14ac:dyDescent="0.2">
      <c r="A39">
        <v>30023092</v>
      </c>
      <c r="B39" t="s">
        <v>343</v>
      </c>
      <c r="C3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</sheetPr>
  <dimension ref="A1:A207"/>
  <sheetViews>
    <sheetView topLeftCell="A58" workbookViewId="0">
      <selection activeCell="D12" sqref="D12"/>
    </sheetView>
  </sheetViews>
  <sheetFormatPr defaultRowHeight="12.75" x14ac:dyDescent="0.2"/>
  <cols>
    <col min="1" max="1" width="21" bestFit="1" customWidth="1"/>
  </cols>
  <sheetData>
    <row r="1" spans="1:1" x14ac:dyDescent="0.2">
      <c r="A1" s="13" t="s">
        <v>206</v>
      </c>
    </row>
    <row r="2" spans="1:1" x14ac:dyDescent="0.2">
      <c r="A2" s="17">
        <v>20058938</v>
      </c>
    </row>
    <row r="3" spans="1:1" x14ac:dyDescent="0.2">
      <c r="A3" s="15">
        <v>30018317</v>
      </c>
    </row>
    <row r="4" spans="1:1" x14ac:dyDescent="0.2">
      <c r="A4" s="16">
        <v>99091</v>
      </c>
    </row>
    <row r="5" spans="1:1" x14ac:dyDescent="0.2">
      <c r="A5" s="17">
        <v>20058982</v>
      </c>
    </row>
    <row r="6" spans="1:1" x14ac:dyDescent="0.2">
      <c r="A6" s="15">
        <v>30018316</v>
      </c>
    </row>
    <row r="7" spans="1:1" x14ac:dyDescent="0.2">
      <c r="A7" s="16">
        <v>99096</v>
      </c>
    </row>
    <row r="8" spans="1:1" x14ac:dyDescent="0.2">
      <c r="A8" s="17">
        <v>20058996</v>
      </c>
    </row>
    <row r="9" spans="1:1" x14ac:dyDescent="0.2">
      <c r="A9" s="15">
        <v>30018320</v>
      </c>
    </row>
    <row r="10" spans="1:1" x14ac:dyDescent="0.2">
      <c r="A10" s="16">
        <v>99093</v>
      </c>
    </row>
    <row r="11" spans="1:1" x14ac:dyDescent="0.2">
      <c r="A11" s="15">
        <v>30018691</v>
      </c>
    </row>
    <row r="12" spans="1:1" x14ac:dyDescent="0.2">
      <c r="A12" s="16">
        <v>99191</v>
      </c>
    </row>
    <row r="13" spans="1:1" x14ac:dyDescent="0.2">
      <c r="A13" s="17">
        <v>20059000</v>
      </c>
    </row>
    <row r="14" spans="1:1" x14ac:dyDescent="0.2">
      <c r="A14" s="15">
        <v>30018322</v>
      </c>
    </row>
    <row r="15" spans="1:1" x14ac:dyDescent="0.2">
      <c r="A15" s="16">
        <v>99094</v>
      </c>
    </row>
    <row r="16" spans="1:1" x14ac:dyDescent="0.2">
      <c r="A16" s="17">
        <v>20059025</v>
      </c>
    </row>
    <row r="17" spans="1:1" x14ac:dyDescent="0.2">
      <c r="A17" s="15">
        <v>30018321</v>
      </c>
    </row>
    <row r="18" spans="1:1" x14ac:dyDescent="0.2">
      <c r="A18" s="16">
        <v>99098</v>
      </c>
    </row>
    <row r="19" spans="1:1" x14ac:dyDescent="0.2">
      <c r="A19" s="17">
        <v>20059327</v>
      </c>
    </row>
    <row r="20" spans="1:1" x14ac:dyDescent="0.2">
      <c r="A20" s="15">
        <v>30018692</v>
      </c>
    </row>
    <row r="21" spans="1:1" x14ac:dyDescent="0.2">
      <c r="A21" s="16">
        <v>99193</v>
      </c>
    </row>
    <row r="22" spans="1:1" x14ac:dyDescent="0.2">
      <c r="A22" s="17">
        <v>20059328</v>
      </c>
    </row>
    <row r="23" spans="1:1" x14ac:dyDescent="0.2">
      <c r="A23" s="15">
        <v>30018693</v>
      </c>
    </row>
    <row r="24" spans="1:1" x14ac:dyDescent="0.2">
      <c r="A24" s="16">
        <v>99194</v>
      </c>
    </row>
    <row r="25" spans="1:1" x14ac:dyDescent="0.2">
      <c r="A25" s="17">
        <v>20059359</v>
      </c>
    </row>
    <row r="26" spans="1:1" x14ac:dyDescent="0.2">
      <c r="A26" s="15">
        <v>30018694</v>
      </c>
    </row>
    <row r="27" spans="1:1" x14ac:dyDescent="0.2">
      <c r="A27" s="16">
        <v>99197</v>
      </c>
    </row>
    <row r="28" spans="1:1" x14ac:dyDescent="0.2">
      <c r="A28" s="17">
        <v>20059371</v>
      </c>
    </row>
    <row r="29" spans="1:1" x14ac:dyDescent="0.2">
      <c r="A29" s="15">
        <v>30018318</v>
      </c>
    </row>
    <row r="30" spans="1:1" x14ac:dyDescent="0.2">
      <c r="A30" s="16">
        <v>99092</v>
      </c>
    </row>
    <row r="31" spans="1:1" x14ac:dyDescent="0.2">
      <c r="A31" s="17">
        <v>20059372</v>
      </c>
    </row>
    <row r="32" spans="1:1" x14ac:dyDescent="0.2">
      <c r="A32" s="15">
        <v>30018668</v>
      </c>
    </row>
    <row r="33" spans="1:1" x14ac:dyDescent="0.2">
      <c r="A33" s="16">
        <v>99186</v>
      </c>
    </row>
    <row r="34" spans="1:1" x14ac:dyDescent="0.2">
      <c r="A34" s="15">
        <v>30018669</v>
      </c>
    </row>
    <row r="35" spans="1:1" x14ac:dyDescent="0.2">
      <c r="A35" s="16">
        <v>99187</v>
      </c>
    </row>
    <row r="36" spans="1:1" x14ac:dyDescent="0.2">
      <c r="A36" s="17">
        <v>20059869</v>
      </c>
    </row>
    <row r="37" spans="1:1" x14ac:dyDescent="0.2">
      <c r="A37" s="15">
        <v>30019033</v>
      </c>
    </row>
    <row r="38" spans="1:1" x14ac:dyDescent="0.2">
      <c r="A38" s="16">
        <v>99291</v>
      </c>
    </row>
    <row r="39" spans="1:1" x14ac:dyDescent="0.2">
      <c r="A39" s="17">
        <v>20059872</v>
      </c>
    </row>
    <row r="40" spans="1:1" x14ac:dyDescent="0.2">
      <c r="A40" s="15">
        <v>30019032</v>
      </c>
    </row>
    <row r="41" spans="1:1" x14ac:dyDescent="0.2">
      <c r="A41" s="16">
        <v>99298</v>
      </c>
    </row>
    <row r="42" spans="1:1" x14ac:dyDescent="0.2">
      <c r="A42" s="17">
        <v>20059873</v>
      </c>
    </row>
    <row r="43" spans="1:1" x14ac:dyDescent="0.2">
      <c r="A43" s="15">
        <v>30019035</v>
      </c>
    </row>
    <row r="44" spans="1:1" x14ac:dyDescent="0.2">
      <c r="A44" s="16">
        <v>99307</v>
      </c>
    </row>
    <row r="45" spans="1:1" x14ac:dyDescent="0.2">
      <c r="A45" s="15">
        <v>30019036</v>
      </c>
    </row>
    <row r="46" spans="1:1" x14ac:dyDescent="0.2">
      <c r="A46" s="16">
        <v>99309</v>
      </c>
    </row>
    <row r="47" spans="1:1" x14ac:dyDescent="0.2">
      <c r="A47" s="17">
        <v>20060121</v>
      </c>
    </row>
    <row r="48" spans="1:1" x14ac:dyDescent="0.2">
      <c r="A48" s="15">
        <v>30019034</v>
      </c>
    </row>
    <row r="49" spans="1:1" x14ac:dyDescent="0.2">
      <c r="A49" s="16">
        <v>99306</v>
      </c>
    </row>
    <row r="50" spans="1:1" x14ac:dyDescent="0.2">
      <c r="A50" s="17">
        <v>20060170</v>
      </c>
    </row>
    <row r="51" spans="1:1" x14ac:dyDescent="0.2">
      <c r="A51" s="15">
        <v>30019150</v>
      </c>
    </row>
    <row r="52" spans="1:1" x14ac:dyDescent="0.2">
      <c r="A52" s="16">
        <v>99341</v>
      </c>
    </row>
    <row r="53" spans="1:1" x14ac:dyDescent="0.2">
      <c r="A53" s="17">
        <v>20060255</v>
      </c>
    </row>
    <row r="54" spans="1:1" x14ac:dyDescent="0.2">
      <c r="A54" s="15">
        <v>30018695</v>
      </c>
    </row>
    <row r="55" spans="1:1" x14ac:dyDescent="0.2">
      <c r="A55" s="16">
        <v>99198</v>
      </c>
    </row>
    <row r="56" spans="1:1" x14ac:dyDescent="0.2">
      <c r="A56" s="15">
        <v>30019301</v>
      </c>
    </row>
    <row r="57" spans="1:1" x14ac:dyDescent="0.2">
      <c r="A57" s="16">
        <v>99448</v>
      </c>
    </row>
    <row r="58" spans="1:1" x14ac:dyDescent="0.2">
      <c r="A58" s="15">
        <v>30019317</v>
      </c>
    </row>
    <row r="59" spans="1:1" x14ac:dyDescent="0.2">
      <c r="A59" s="16">
        <v>99468</v>
      </c>
    </row>
    <row r="60" spans="1:1" x14ac:dyDescent="0.2">
      <c r="A60" s="17">
        <v>20060470</v>
      </c>
    </row>
    <row r="61" spans="1:1" x14ac:dyDescent="0.2">
      <c r="A61" s="15">
        <v>30019151</v>
      </c>
    </row>
    <row r="62" spans="1:1" x14ac:dyDescent="0.2">
      <c r="A62" s="16">
        <v>99342</v>
      </c>
    </row>
    <row r="63" spans="1:1" x14ac:dyDescent="0.2">
      <c r="A63" s="15">
        <v>30019316</v>
      </c>
    </row>
    <row r="64" spans="1:1" x14ac:dyDescent="0.2">
      <c r="A64" s="16">
        <v>99469</v>
      </c>
    </row>
    <row r="65" spans="1:1" x14ac:dyDescent="0.2">
      <c r="A65" s="17">
        <v>20060473</v>
      </c>
    </row>
    <row r="66" spans="1:1" x14ac:dyDescent="0.2">
      <c r="A66" s="15">
        <v>30019323</v>
      </c>
    </row>
    <row r="67" spans="1:1" x14ac:dyDescent="0.2">
      <c r="A67" s="16">
        <v>99467</v>
      </c>
    </row>
    <row r="68" spans="1:1" x14ac:dyDescent="0.2">
      <c r="A68" s="15">
        <v>30019324</v>
      </c>
    </row>
    <row r="69" spans="1:1" x14ac:dyDescent="0.2">
      <c r="A69" s="16">
        <v>99464</v>
      </c>
    </row>
    <row r="70" spans="1:1" x14ac:dyDescent="0.2">
      <c r="A70" s="17">
        <v>20060526</v>
      </c>
    </row>
    <row r="71" spans="1:1" x14ac:dyDescent="0.2">
      <c r="A71" s="15">
        <v>30019135</v>
      </c>
    </row>
    <row r="72" spans="1:1" x14ac:dyDescent="0.2">
      <c r="A72" s="16">
        <v>99337</v>
      </c>
    </row>
    <row r="73" spans="1:1" x14ac:dyDescent="0.2">
      <c r="A73" s="15">
        <v>30019136</v>
      </c>
    </row>
    <row r="74" spans="1:1" x14ac:dyDescent="0.2">
      <c r="A74" s="16">
        <v>99336</v>
      </c>
    </row>
    <row r="75" spans="1:1" x14ac:dyDescent="0.2">
      <c r="A75" s="15">
        <v>30019279</v>
      </c>
    </row>
    <row r="76" spans="1:1" x14ac:dyDescent="0.2">
      <c r="A76" s="16">
        <v>99446</v>
      </c>
    </row>
    <row r="77" spans="1:1" x14ac:dyDescent="0.2">
      <c r="A77" s="15">
        <v>30019300</v>
      </c>
    </row>
    <row r="78" spans="1:1" x14ac:dyDescent="0.2">
      <c r="A78" s="16">
        <v>99442</v>
      </c>
    </row>
    <row r="79" spans="1:1" x14ac:dyDescent="0.2">
      <c r="A79" s="15">
        <v>30020222</v>
      </c>
    </row>
    <row r="80" spans="1:1" x14ac:dyDescent="0.2">
      <c r="A80" s="16">
        <v>99336</v>
      </c>
    </row>
    <row r="81" spans="1:1" x14ac:dyDescent="0.2">
      <c r="A81" s="15">
        <v>30020223</v>
      </c>
    </row>
    <row r="82" spans="1:1" x14ac:dyDescent="0.2">
      <c r="A82" s="16">
        <v>99337</v>
      </c>
    </row>
    <row r="83" spans="1:1" x14ac:dyDescent="0.2">
      <c r="A83" s="15">
        <v>30020249</v>
      </c>
    </row>
    <row r="84" spans="1:1" x14ac:dyDescent="0.2">
      <c r="A84" s="16">
        <v>99818</v>
      </c>
    </row>
    <row r="85" spans="1:1" x14ac:dyDescent="0.2">
      <c r="A85" s="15">
        <v>30020459</v>
      </c>
    </row>
    <row r="86" spans="1:1" x14ac:dyDescent="0.2">
      <c r="A86" s="16">
        <v>99909</v>
      </c>
    </row>
    <row r="87" spans="1:1" x14ac:dyDescent="0.2">
      <c r="A87" s="17">
        <v>20060527</v>
      </c>
    </row>
    <row r="88" spans="1:1" x14ac:dyDescent="0.2">
      <c r="A88" s="15">
        <v>30019134</v>
      </c>
    </row>
    <row r="89" spans="1:1" x14ac:dyDescent="0.2">
      <c r="A89" s="16">
        <v>99338</v>
      </c>
    </row>
    <row r="90" spans="1:1" x14ac:dyDescent="0.2">
      <c r="A90" s="15">
        <v>30019278</v>
      </c>
    </row>
    <row r="91" spans="1:1" x14ac:dyDescent="0.2">
      <c r="A91" s="16">
        <v>99447</v>
      </c>
    </row>
    <row r="92" spans="1:1" x14ac:dyDescent="0.2">
      <c r="A92" s="17">
        <v>20060826</v>
      </c>
    </row>
    <row r="93" spans="1:1" x14ac:dyDescent="0.2">
      <c r="A93" s="15">
        <v>30019137</v>
      </c>
    </row>
    <row r="94" spans="1:1" x14ac:dyDescent="0.2">
      <c r="A94" s="16">
        <v>99344</v>
      </c>
    </row>
    <row r="95" spans="1:1" x14ac:dyDescent="0.2">
      <c r="A95" s="15">
        <v>30019138</v>
      </c>
    </row>
    <row r="96" spans="1:1" x14ac:dyDescent="0.2">
      <c r="A96" s="16">
        <v>99343</v>
      </c>
    </row>
    <row r="97" spans="1:1" x14ac:dyDescent="0.2">
      <c r="A97" s="17">
        <v>20060855</v>
      </c>
    </row>
    <row r="98" spans="1:1" x14ac:dyDescent="0.2">
      <c r="A98" s="15">
        <v>30019463</v>
      </c>
    </row>
    <row r="99" spans="1:1" x14ac:dyDescent="0.2">
      <c r="A99" s="16">
        <v>99523</v>
      </c>
    </row>
    <row r="100" spans="1:1" x14ac:dyDescent="0.2">
      <c r="A100" s="17">
        <v>20061144</v>
      </c>
    </row>
    <row r="101" spans="1:1" x14ac:dyDescent="0.2">
      <c r="A101" s="15">
        <v>30019139</v>
      </c>
    </row>
    <row r="102" spans="1:1" x14ac:dyDescent="0.2">
      <c r="A102" s="16">
        <v>99339</v>
      </c>
    </row>
    <row r="103" spans="1:1" x14ac:dyDescent="0.2">
      <c r="A103" s="15">
        <v>30019851</v>
      </c>
    </row>
    <row r="104" spans="1:1" x14ac:dyDescent="0.2">
      <c r="A104" s="16">
        <v>99639</v>
      </c>
    </row>
    <row r="105" spans="1:1" x14ac:dyDescent="0.2">
      <c r="A105" s="15">
        <v>30020147</v>
      </c>
    </row>
    <row r="106" spans="1:1" x14ac:dyDescent="0.2">
      <c r="A106" s="16">
        <v>99339</v>
      </c>
    </row>
    <row r="107" spans="1:1" x14ac:dyDescent="0.2">
      <c r="A107" s="17">
        <v>20061252</v>
      </c>
    </row>
    <row r="108" spans="1:1" x14ac:dyDescent="0.2">
      <c r="A108" s="15">
        <v>30019849</v>
      </c>
    </row>
    <row r="109" spans="1:1" x14ac:dyDescent="0.2">
      <c r="A109" s="16">
        <v>99673</v>
      </c>
    </row>
    <row r="110" spans="1:1" x14ac:dyDescent="0.2">
      <c r="A110" s="17">
        <v>20061256</v>
      </c>
    </row>
    <row r="111" spans="1:1" x14ac:dyDescent="0.2">
      <c r="A111" s="15">
        <v>30019848</v>
      </c>
    </row>
    <row r="112" spans="1:1" x14ac:dyDescent="0.2">
      <c r="A112" s="16">
        <v>99672</v>
      </c>
    </row>
    <row r="113" spans="1:1" x14ac:dyDescent="0.2">
      <c r="A113" s="17">
        <v>20061408</v>
      </c>
    </row>
    <row r="114" spans="1:1" x14ac:dyDescent="0.2">
      <c r="A114" s="15">
        <v>30019882</v>
      </c>
    </row>
    <row r="115" spans="1:1" x14ac:dyDescent="0.2">
      <c r="A115" s="16">
        <v>99671</v>
      </c>
    </row>
    <row r="116" spans="1:1" x14ac:dyDescent="0.2">
      <c r="A116" s="15">
        <v>30019938</v>
      </c>
    </row>
    <row r="117" spans="1:1" x14ac:dyDescent="0.2">
      <c r="A117" s="16">
        <v>99688</v>
      </c>
    </row>
    <row r="118" spans="1:1" x14ac:dyDescent="0.2">
      <c r="A118" s="15">
        <v>30019959</v>
      </c>
    </row>
    <row r="119" spans="1:1" x14ac:dyDescent="0.2">
      <c r="A119" s="16">
        <v>99684</v>
      </c>
    </row>
    <row r="120" spans="1:1" x14ac:dyDescent="0.2">
      <c r="A120" s="15">
        <v>30020216</v>
      </c>
    </row>
    <row r="121" spans="1:1" x14ac:dyDescent="0.2">
      <c r="A121" s="16">
        <v>99799</v>
      </c>
    </row>
    <row r="122" spans="1:1" x14ac:dyDescent="0.2">
      <c r="A122" s="15">
        <v>30020246</v>
      </c>
    </row>
    <row r="123" spans="1:1" x14ac:dyDescent="0.2">
      <c r="A123" s="16">
        <v>99809</v>
      </c>
    </row>
    <row r="124" spans="1:1" x14ac:dyDescent="0.2">
      <c r="A124" s="17">
        <v>20061707</v>
      </c>
    </row>
    <row r="125" spans="1:1" x14ac:dyDescent="0.2">
      <c r="A125" s="15">
        <v>30020244</v>
      </c>
    </row>
    <row r="126" spans="1:1" x14ac:dyDescent="0.2">
      <c r="A126" s="16">
        <v>99808</v>
      </c>
    </row>
    <row r="127" spans="1:1" x14ac:dyDescent="0.2">
      <c r="A127" s="17">
        <v>20061773</v>
      </c>
    </row>
    <row r="128" spans="1:1" x14ac:dyDescent="0.2">
      <c r="A128" s="15">
        <v>30019900</v>
      </c>
    </row>
    <row r="129" spans="1:1" x14ac:dyDescent="0.2">
      <c r="A129" s="16">
        <v>99674</v>
      </c>
    </row>
    <row r="130" spans="1:1" x14ac:dyDescent="0.2">
      <c r="A130" s="17">
        <v>20061796</v>
      </c>
    </row>
    <row r="131" spans="1:1" x14ac:dyDescent="0.2">
      <c r="A131" s="15">
        <v>30020624</v>
      </c>
    </row>
    <row r="132" spans="1:1" x14ac:dyDescent="0.2">
      <c r="A132" s="16">
        <v>60011</v>
      </c>
    </row>
    <row r="133" spans="1:1" x14ac:dyDescent="0.2">
      <c r="A133" s="17">
        <v>20061798</v>
      </c>
    </row>
    <row r="134" spans="1:1" x14ac:dyDescent="0.2">
      <c r="A134" s="15">
        <v>30020621</v>
      </c>
    </row>
    <row r="135" spans="1:1" x14ac:dyDescent="0.2">
      <c r="A135" s="16">
        <v>99989</v>
      </c>
    </row>
    <row r="136" spans="1:1" x14ac:dyDescent="0.2">
      <c r="A136" s="17">
        <v>20061924</v>
      </c>
    </row>
    <row r="137" spans="1:1" x14ac:dyDescent="0.2">
      <c r="A137" s="15">
        <v>30020471</v>
      </c>
    </row>
    <row r="138" spans="1:1" x14ac:dyDescent="0.2">
      <c r="A138" s="16">
        <v>99912</v>
      </c>
    </row>
    <row r="139" spans="1:1" x14ac:dyDescent="0.2">
      <c r="A139" s="15">
        <v>30020247</v>
      </c>
    </row>
    <row r="140" spans="1:1" x14ac:dyDescent="0.2">
      <c r="A140" s="16">
        <v>99816</v>
      </c>
    </row>
    <row r="141" spans="1:1" x14ac:dyDescent="0.2">
      <c r="A141" s="15">
        <v>30020458</v>
      </c>
    </row>
    <row r="142" spans="1:1" x14ac:dyDescent="0.2">
      <c r="A142" s="16">
        <v>99908</v>
      </c>
    </row>
    <row r="143" spans="1:1" x14ac:dyDescent="0.2">
      <c r="A143" s="15">
        <v>30020248</v>
      </c>
    </row>
    <row r="144" spans="1:1" x14ac:dyDescent="0.2">
      <c r="A144" s="16">
        <v>99817</v>
      </c>
    </row>
    <row r="145" spans="1:1" x14ac:dyDescent="0.2">
      <c r="A145" s="17">
        <v>20062093</v>
      </c>
    </row>
    <row r="146" spans="1:1" x14ac:dyDescent="0.2">
      <c r="A146" s="15">
        <v>30020470</v>
      </c>
    </row>
    <row r="147" spans="1:1" x14ac:dyDescent="0.2">
      <c r="A147" s="16">
        <v>99911</v>
      </c>
    </row>
    <row r="148" spans="1:1" x14ac:dyDescent="0.2">
      <c r="A148" s="17">
        <v>20062248</v>
      </c>
    </row>
    <row r="149" spans="1:1" x14ac:dyDescent="0.2">
      <c r="A149" s="15">
        <v>30020662</v>
      </c>
    </row>
    <row r="150" spans="1:1" x14ac:dyDescent="0.2">
      <c r="A150" s="16">
        <v>60021</v>
      </c>
    </row>
    <row r="151" spans="1:1" x14ac:dyDescent="0.2">
      <c r="A151" s="15">
        <v>30020663</v>
      </c>
    </row>
    <row r="152" spans="1:1" x14ac:dyDescent="0.2">
      <c r="A152" s="16">
        <v>60022</v>
      </c>
    </row>
    <row r="153" spans="1:1" x14ac:dyDescent="0.2">
      <c r="A153" s="15">
        <v>30021111</v>
      </c>
    </row>
    <row r="154" spans="1:1" x14ac:dyDescent="0.2">
      <c r="A154" s="16">
        <v>60154</v>
      </c>
    </row>
    <row r="155" spans="1:1" x14ac:dyDescent="0.2">
      <c r="A155" s="17">
        <v>20062282</v>
      </c>
    </row>
    <row r="156" spans="1:1" x14ac:dyDescent="0.2">
      <c r="A156" s="15">
        <v>30020660</v>
      </c>
    </row>
    <row r="157" spans="1:1" x14ac:dyDescent="0.2">
      <c r="A157" s="16">
        <v>60018</v>
      </c>
    </row>
    <row r="158" spans="1:1" x14ac:dyDescent="0.2">
      <c r="A158" s="15">
        <v>30020665</v>
      </c>
    </row>
    <row r="159" spans="1:1" x14ac:dyDescent="0.2">
      <c r="A159" s="16">
        <v>60023</v>
      </c>
    </row>
    <row r="160" spans="1:1" x14ac:dyDescent="0.2">
      <c r="A160" s="17">
        <v>20062323</v>
      </c>
    </row>
    <row r="161" spans="1:1" x14ac:dyDescent="0.2">
      <c r="A161" s="15">
        <v>30020622</v>
      </c>
    </row>
    <row r="162" spans="1:1" x14ac:dyDescent="0.2">
      <c r="A162" s="16">
        <v>99987</v>
      </c>
    </row>
    <row r="163" spans="1:1" x14ac:dyDescent="0.2">
      <c r="A163" s="17">
        <v>20062400</v>
      </c>
    </row>
    <row r="164" spans="1:1" x14ac:dyDescent="0.2">
      <c r="A164" s="15">
        <v>30021116</v>
      </c>
    </row>
    <row r="165" spans="1:1" x14ac:dyDescent="0.2">
      <c r="A165" s="16">
        <v>60163</v>
      </c>
    </row>
    <row r="166" spans="1:1" x14ac:dyDescent="0.2">
      <c r="A166" s="17">
        <v>20062527</v>
      </c>
    </row>
    <row r="167" spans="1:1" x14ac:dyDescent="0.2">
      <c r="A167" s="15">
        <v>30021152</v>
      </c>
    </row>
    <row r="168" spans="1:1" x14ac:dyDescent="0.2">
      <c r="A168" s="16">
        <v>60085</v>
      </c>
    </row>
    <row r="169" spans="1:1" x14ac:dyDescent="0.2">
      <c r="A169" s="17">
        <v>20062529</v>
      </c>
    </row>
    <row r="170" spans="1:1" x14ac:dyDescent="0.2">
      <c r="A170" s="15">
        <v>30021119</v>
      </c>
    </row>
    <row r="171" spans="1:1" x14ac:dyDescent="0.2">
      <c r="A171" s="16">
        <v>60097</v>
      </c>
    </row>
    <row r="172" spans="1:1" x14ac:dyDescent="0.2">
      <c r="A172" s="17">
        <v>20062664</v>
      </c>
    </row>
    <row r="173" spans="1:1" x14ac:dyDescent="0.2">
      <c r="A173" s="15">
        <v>30021325</v>
      </c>
    </row>
    <row r="174" spans="1:1" x14ac:dyDescent="0.2">
      <c r="A174" s="16">
        <v>60223</v>
      </c>
    </row>
    <row r="175" spans="1:1" x14ac:dyDescent="0.2">
      <c r="A175" s="17">
        <v>20062666</v>
      </c>
    </row>
    <row r="176" spans="1:1" x14ac:dyDescent="0.2">
      <c r="A176" s="15">
        <v>30021144</v>
      </c>
    </row>
    <row r="177" spans="1:1" x14ac:dyDescent="0.2">
      <c r="A177" s="16">
        <v>60152</v>
      </c>
    </row>
    <row r="178" spans="1:1" x14ac:dyDescent="0.2">
      <c r="A178" s="17">
        <v>20062778</v>
      </c>
    </row>
    <row r="179" spans="1:1" x14ac:dyDescent="0.2">
      <c r="A179" s="15">
        <v>30019276</v>
      </c>
    </row>
    <row r="180" spans="1:1" x14ac:dyDescent="0.2">
      <c r="A180" s="16">
        <v>99439</v>
      </c>
    </row>
    <row r="181" spans="1:1" x14ac:dyDescent="0.2">
      <c r="A181" s="15">
        <v>30019277</v>
      </c>
    </row>
    <row r="182" spans="1:1" x14ac:dyDescent="0.2">
      <c r="A182" s="16">
        <v>99441</v>
      </c>
    </row>
    <row r="183" spans="1:1" x14ac:dyDescent="0.2">
      <c r="A183" s="15">
        <v>30021129</v>
      </c>
    </row>
    <row r="184" spans="1:1" x14ac:dyDescent="0.2">
      <c r="A184" s="16">
        <v>60149</v>
      </c>
    </row>
    <row r="185" spans="1:1" x14ac:dyDescent="0.2">
      <c r="A185" s="15">
        <v>30020270</v>
      </c>
    </row>
    <row r="186" spans="1:1" x14ac:dyDescent="0.2">
      <c r="A186" s="16">
        <v>99819</v>
      </c>
    </row>
    <row r="187" spans="1:1" x14ac:dyDescent="0.2">
      <c r="A187" s="17">
        <v>20063388</v>
      </c>
    </row>
    <row r="188" spans="1:1" x14ac:dyDescent="0.2">
      <c r="A188" s="15">
        <v>30020661</v>
      </c>
    </row>
    <row r="189" spans="1:1" x14ac:dyDescent="0.2">
      <c r="A189" s="16">
        <v>60019</v>
      </c>
    </row>
    <row r="190" spans="1:1" x14ac:dyDescent="0.2">
      <c r="A190" s="15">
        <v>30022160</v>
      </c>
    </row>
    <row r="191" spans="1:1" x14ac:dyDescent="0.2">
      <c r="A191" s="16">
        <v>60420</v>
      </c>
    </row>
    <row r="192" spans="1:1" x14ac:dyDescent="0.2">
      <c r="A192" s="17">
        <v>20063699</v>
      </c>
    </row>
    <row r="193" spans="1:1" x14ac:dyDescent="0.2">
      <c r="A193" s="15">
        <v>30020559</v>
      </c>
    </row>
    <row r="194" spans="1:1" x14ac:dyDescent="0.2">
      <c r="A194" s="16">
        <v>60017</v>
      </c>
    </row>
    <row r="195" spans="1:1" x14ac:dyDescent="0.2">
      <c r="A195" s="17" t="s">
        <v>100</v>
      </c>
    </row>
    <row r="196" spans="1:1" x14ac:dyDescent="0.2">
      <c r="A196" s="15">
        <v>30018319</v>
      </c>
    </row>
    <row r="197" spans="1:1" x14ac:dyDescent="0.2">
      <c r="A197" s="16">
        <v>99097</v>
      </c>
    </row>
    <row r="198" spans="1:1" x14ac:dyDescent="0.2">
      <c r="A198" s="17" t="s">
        <v>106</v>
      </c>
    </row>
    <row r="199" spans="1:1" x14ac:dyDescent="0.2">
      <c r="A199" s="15">
        <v>30018690</v>
      </c>
    </row>
    <row r="200" spans="1:1" x14ac:dyDescent="0.2">
      <c r="A200" s="16">
        <v>99188</v>
      </c>
    </row>
    <row r="201" spans="1:1" x14ac:dyDescent="0.2">
      <c r="A201" s="17" t="s">
        <v>828</v>
      </c>
    </row>
    <row r="202" spans="1:1" x14ac:dyDescent="0.2">
      <c r="A202" s="15">
        <v>30020220</v>
      </c>
    </row>
    <row r="203" spans="1:1" x14ac:dyDescent="0.2">
      <c r="A203" s="16">
        <v>99802</v>
      </c>
    </row>
    <row r="204" spans="1:1" x14ac:dyDescent="0.2">
      <c r="A204" s="15">
        <v>30020226</v>
      </c>
    </row>
    <row r="205" spans="1:1" x14ac:dyDescent="0.2">
      <c r="A205" s="16">
        <v>99801</v>
      </c>
    </row>
    <row r="206" spans="1:1" x14ac:dyDescent="0.2">
      <c r="A206" s="17" t="s">
        <v>207</v>
      </c>
    </row>
    <row r="207" spans="1:1" x14ac:dyDescent="0.2">
      <c r="A207" s="14" t="s">
        <v>208</v>
      </c>
    </row>
  </sheetData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58"/>
  <sheetViews>
    <sheetView workbookViewId="0">
      <selection activeCell="G58" sqref="G58"/>
    </sheetView>
  </sheetViews>
  <sheetFormatPr defaultRowHeight="12.75" x14ac:dyDescent="0.2"/>
  <cols>
    <col min="1" max="1" width="9" style="26" bestFit="1" customWidth="1"/>
    <col min="2" max="2" width="9.140625" style="29" bestFit="1" customWidth="1"/>
    <col min="3" max="3" width="47.140625" style="29" bestFit="1" customWidth="1"/>
    <col min="4" max="4" width="17.140625" style="29" bestFit="1" customWidth="1"/>
    <col min="5" max="5" width="34.5703125" style="29" bestFit="1" customWidth="1"/>
    <col min="6" max="6" width="13.5703125" style="29" bestFit="1" customWidth="1"/>
    <col min="7" max="7" width="124.5703125" style="29" bestFit="1" customWidth="1"/>
  </cols>
  <sheetData>
    <row r="1" spans="1:7" x14ac:dyDescent="0.2">
      <c r="A1" s="21" t="s">
        <v>215</v>
      </c>
      <c r="B1" s="22" t="s">
        <v>0</v>
      </c>
      <c r="C1" s="22" t="s">
        <v>216</v>
      </c>
      <c r="D1" s="23" t="s">
        <v>217</v>
      </c>
      <c r="E1" s="23" t="s">
        <v>218</v>
      </c>
      <c r="F1" s="24" t="s">
        <v>219</v>
      </c>
      <c r="G1" s="25" t="s">
        <v>220</v>
      </c>
    </row>
    <row r="2" spans="1:7" x14ac:dyDescent="0.2">
      <c r="A2" s="26">
        <v>30018316</v>
      </c>
      <c r="B2" s="27">
        <v>30020994</v>
      </c>
      <c r="C2" s="28" t="s">
        <v>221</v>
      </c>
      <c r="D2" s="29">
        <v>40053468</v>
      </c>
      <c r="E2" s="29" t="s">
        <v>222</v>
      </c>
      <c r="F2" s="29" t="s">
        <v>223</v>
      </c>
      <c r="G2" s="27" t="s">
        <v>224</v>
      </c>
    </row>
    <row r="3" spans="1:7" x14ac:dyDescent="0.2">
      <c r="A3" s="26">
        <v>30018318</v>
      </c>
      <c r="B3" s="30">
        <v>30021033</v>
      </c>
      <c r="C3" s="31" t="s">
        <v>225</v>
      </c>
      <c r="D3" s="29">
        <v>40053365</v>
      </c>
      <c r="E3" s="29" t="s">
        <v>226</v>
      </c>
      <c r="F3" s="29" t="s">
        <v>227</v>
      </c>
      <c r="G3" s="30" t="s">
        <v>228</v>
      </c>
    </row>
    <row r="4" spans="1:7" x14ac:dyDescent="0.2">
      <c r="A4" s="26">
        <v>30018319</v>
      </c>
      <c r="B4" s="30">
        <v>30020995</v>
      </c>
      <c r="C4" s="31" t="s">
        <v>229</v>
      </c>
      <c r="D4" s="29">
        <v>40052933</v>
      </c>
      <c r="E4" s="29" t="s">
        <v>230</v>
      </c>
      <c r="F4" s="29" t="s">
        <v>223</v>
      </c>
      <c r="G4" s="30" t="s">
        <v>224</v>
      </c>
    </row>
    <row r="5" spans="1:7" x14ac:dyDescent="0.2">
      <c r="A5" s="26">
        <v>30018320</v>
      </c>
      <c r="B5" s="32">
        <v>30021043</v>
      </c>
      <c r="C5" s="33" t="s">
        <v>231</v>
      </c>
      <c r="D5" s="29">
        <v>40054048</v>
      </c>
      <c r="E5" s="29" t="s">
        <v>232</v>
      </c>
      <c r="F5" s="29" t="s">
        <v>227</v>
      </c>
      <c r="G5" s="30" t="s">
        <v>233</v>
      </c>
    </row>
    <row r="6" spans="1:7" x14ac:dyDescent="0.2">
      <c r="A6" s="26">
        <v>30018321</v>
      </c>
      <c r="B6" s="30">
        <v>30021005</v>
      </c>
      <c r="C6" s="31" t="s">
        <v>234</v>
      </c>
      <c r="D6" s="29">
        <v>40053598</v>
      </c>
      <c r="E6" s="29" t="s">
        <v>235</v>
      </c>
      <c r="F6" s="29" t="s">
        <v>236</v>
      </c>
      <c r="G6" s="30" t="s">
        <v>237</v>
      </c>
    </row>
    <row r="7" spans="1:7" x14ac:dyDescent="0.2">
      <c r="A7" s="26">
        <v>30018322</v>
      </c>
      <c r="B7" s="30">
        <v>30021030</v>
      </c>
      <c r="C7" s="31" t="s">
        <v>238</v>
      </c>
      <c r="D7" s="29">
        <v>40054046</v>
      </c>
      <c r="E7" s="29" t="s">
        <v>239</v>
      </c>
      <c r="F7" s="29" t="s">
        <v>227</v>
      </c>
      <c r="G7" s="30" t="s">
        <v>233</v>
      </c>
    </row>
    <row r="8" spans="1:7" x14ac:dyDescent="0.2">
      <c r="A8" s="26">
        <v>30018668</v>
      </c>
      <c r="B8" s="30">
        <v>30020996</v>
      </c>
      <c r="C8" s="31" t="s">
        <v>240</v>
      </c>
      <c r="D8" s="29">
        <v>40055760</v>
      </c>
      <c r="E8" s="29" t="s">
        <v>241</v>
      </c>
      <c r="F8" s="29" t="s">
        <v>242</v>
      </c>
      <c r="G8" s="30" t="s">
        <v>243</v>
      </c>
    </row>
    <row r="9" spans="1:7" x14ac:dyDescent="0.2">
      <c r="A9" s="26">
        <v>30018669</v>
      </c>
      <c r="B9" s="30">
        <v>30020997</v>
      </c>
      <c r="C9" s="31" t="s">
        <v>244</v>
      </c>
      <c r="D9" s="29">
        <v>40055862</v>
      </c>
      <c r="E9" s="34" t="s">
        <v>245</v>
      </c>
      <c r="F9" s="29" t="s">
        <v>242</v>
      </c>
      <c r="G9" s="30" t="s">
        <v>246</v>
      </c>
    </row>
    <row r="10" spans="1:7" x14ac:dyDescent="0.2">
      <c r="A10" s="26">
        <v>30018690</v>
      </c>
      <c r="B10" s="30">
        <v>30021006</v>
      </c>
      <c r="C10" s="31" t="s">
        <v>247</v>
      </c>
      <c r="D10" s="29">
        <v>40054833</v>
      </c>
      <c r="E10" s="29" t="s">
        <v>248</v>
      </c>
      <c r="F10" s="29" t="s">
        <v>223</v>
      </c>
      <c r="G10" s="30" t="s">
        <v>224</v>
      </c>
    </row>
    <row r="11" spans="1:7" x14ac:dyDescent="0.2">
      <c r="A11" s="26">
        <v>30018691</v>
      </c>
      <c r="B11" s="30">
        <v>30021041</v>
      </c>
      <c r="C11" s="31" t="s">
        <v>249</v>
      </c>
      <c r="D11" s="29">
        <v>40054051</v>
      </c>
      <c r="E11" s="29" t="s">
        <v>250</v>
      </c>
      <c r="F11" s="29" t="s">
        <v>227</v>
      </c>
      <c r="G11" s="30" t="s">
        <v>251</v>
      </c>
    </row>
    <row r="12" spans="1:7" x14ac:dyDescent="0.2">
      <c r="A12" s="26">
        <v>30018692</v>
      </c>
      <c r="B12" s="30">
        <v>30021032</v>
      </c>
      <c r="C12" s="31" t="s">
        <v>252</v>
      </c>
      <c r="D12" s="29">
        <v>40054380</v>
      </c>
      <c r="E12" s="29" t="s">
        <v>253</v>
      </c>
      <c r="F12" s="29" t="s">
        <v>227</v>
      </c>
      <c r="G12" s="30" t="s">
        <v>228</v>
      </c>
    </row>
    <row r="13" spans="1:7" x14ac:dyDescent="0.2">
      <c r="A13" s="26">
        <v>30018693</v>
      </c>
      <c r="B13" s="30">
        <v>30021038</v>
      </c>
      <c r="C13" s="31" t="s">
        <v>254</v>
      </c>
      <c r="D13" s="29">
        <v>40053365</v>
      </c>
      <c r="E13" s="29" t="s">
        <v>226</v>
      </c>
      <c r="F13" s="29" t="s">
        <v>227</v>
      </c>
      <c r="G13" s="30" t="s">
        <v>228</v>
      </c>
    </row>
    <row r="14" spans="1:7" x14ac:dyDescent="0.2">
      <c r="A14" s="26">
        <v>30018694</v>
      </c>
      <c r="B14" s="30">
        <v>30021007</v>
      </c>
      <c r="C14" s="31" t="s">
        <v>255</v>
      </c>
      <c r="D14" s="29">
        <v>40054053</v>
      </c>
      <c r="E14" s="29" t="s">
        <v>256</v>
      </c>
      <c r="F14" s="29" t="s">
        <v>227</v>
      </c>
      <c r="G14" s="30" t="s">
        <v>233</v>
      </c>
    </row>
    <row r="15" spans="1:7" x14ac:dyDescent="0.2">
      <c r="A15" s="26">
        <v>30019032</v>
      </c>
      <c r="B15" s="30">
        <v>30022964</v>
      </c>
      <c r="C15" s="31" t="s">
        <v>257</v>
      </c>
      <c r="D15" s="29">
        <v>40053365</v>
      </c>
      <c r="E15" s="29" t="s">
        <v>226</v>
      </c>
      <c r="F15" s="29" t="s">
        <v>227</v>
      </c>
      <c r="G15" s="30" t="s">
        <v>258</v>
      </c>
    </row>
    <row r="16" spans="1:7" x14ac:dyDescent="0.2">
      <c r="A16" s="26">
        <v>30019033</v>
      </c>
      <c r="B16" s="30">
        <v>30021096</v>
      </c>
      <c r="C16" s="31" t="s">
        <v>259</v>
      </c>
      <c r="D16" s="29">
        <v>40054611</v>
      </c>
      <c r="E16" s="29" t="s">
        <v>260</v>
      </c>
      <c r="F16" s="29" t="s">
        <v>227</v>
      </c>
      <c r="G16" s="30" t="s">
        <v>233</v>
      </c>
    </row>
    <row r="17" spans="1:7" x14ac:dyDescent="0.2">
      <c r="A17" s="26">
        <v>30019034</v>
      </c>
      <c r="B17" s="30">
        <v>30021097</v>
      </c>
      <c r="C17" s="31" t="s">
        <v>261</v>
      </c>
      <c r="D17" s="29">
        <v>40054655</v>
      </c>
      <c r="E17" s="29" t="s">
        <v>262</v>
      </c>
      <c r="F17" s="29" t="s">
        <v>223</v>
      </c>
      <c r="G17" s="30" t="s">
        <v>263</v>
      </c>
    </row>
    <row r="18" spans="1:7" x14ac:dyDescent="0.2">
      <c r="A18" s="26">
        <v>30019035</v>
      </c>
      <c r="B18" s="30">
        <v>30021081</v>
      </c>
      <c r="C18" s="31" t="s">
        <v>264</v>
      </c>
      <c r="D18" s="29">
        <v>40054877</v>
      </c>
      <c r="E18" s="29" t="s">
        <v>265</v>
      </c>
      <c r="F18" s="29" t="s">
        <v>223</v>
      </c>
      <c r="G18" s="30" t="s">
        <v>266</v>
      </c>
    </row>
    <row r="19" spans="1:7" x14ac:dyDescent="0.2">
      <c r="A19" s="26">
        <v>30019036</v>
      </c>
      <c r="B19" s="30">
        <v>30021090</v>
      </c>
      <c r="C19" s="31" t="s">
        <v>267</v>
      </c>
      <c r="D19" s="29">
        <v>40054267</v>
      </c>
      <c r="E19" s="29" t="s">
        <v>268</v>
      </c>
      <c r="F19" s="29" t="s">
        <v>223</v>
      </c>
      <c r="G19" s="30" t="s">
        <v>263</v>
      </c>
    </row>
    <row r="20" spans="1:7" x14ac:dyDescent="0.2">
      <c r="A20" s="26">
        <v>30019134</v>
      </c>
      <c r="B20" s="30">
        <v>30020998</v>
      </c>
      <c r="C20" s="31" t="s">
        <v>269</v>
      </c>
      <c r="D20" s="29">
        <v>40055778</v>
      </c>
      <c r="E20" s="29" t="s">
        <v>270</v>
      </c>
      <c r="F20" s="29" t="s">
        <v>242</v>
      </c>
      <c r="G20" s="30" t="s">
        <v>271</v>
      </c>
    </row>
    <row r="21" spans="1:7" x14ac:dyDescent="0.2">
      <c r="A21" s="26">
        <v>30019135</v>
      </c>
      <c r="B21" s="30">
        <v>30022966</v>
      </c>
      <c r="C21" s="31" t="s">
        <v>272</v>
      </c>
      <c r="D21" s="29">
        <v>40055861</v>
      </c>
      <c r="E21" s="34" t="s">
        <v>273</v>
      </c>
      <c r="F21" s="29" t="s">
        <v>242</v>
      </c>
      <c r="G21" s="30" t="s">
        <v>246</v>
      </c>
    </row>
    <row r="22" spans="1:7" x14ac:dyDescent="0.2">
      <c r="A22" s="26">
        <v>30019136</v>
      </c>
      <c r="B22" s="30">
        <v>30022965</v>
      </c>
      <c r="C22" s="31" t="s">
        <v>274</v>
      </c>
      <c r="D22" s="29">
        <v>40055761</v>
      </c>
      <c r="E22" s="29" t="s">
        <v>275</v>
      </c>
      <c r="F22" s="29" t="s">
        <v>242</v>
      </c>
      <c r="G22" s="30" t="s">
        <v>243</v>
      </c>
    </row>
    <row r="23" spans="1:7" x14ac:dyDescent="0.2">
      <c r="A23" s="26">
        <v>30019137</v>
      </c>
      <c r="B23" s="30">
        <v>30021084</v>
      </c>
      <c r="C23" s="31" t="s">
        <v>276</v>
      </c>
      <c r="D23" s="29">
        <v>40056149</v>
      </c>
      <c r="E23" s="29" t="s">
        <v>277</v>
      </c>
      <c r="F23" s="29" t="s">
        <v>227</v>
      </c>
      <c r="G23" s="30" t="s">
        <v>233</v>
      </c>
    </row>
    <row r="24" spans="1:7" x14ac:dyDescent="0.2">
      <c r="A24" s="26">
        <v>30019138</v>
      </c>
      <c r="B24" s="30">
        <v>30021078</v>
      </c>
      <c r="C24" s="31" t="s">
        <v>278</v>
      </c>
      <c r="D24" s="29">
        <v>40054053</v>
      </c>
      <c r="E24" s="29" t="s">
        <v>256</v>
      </c>
      <c r="F24" s="29" t="s">
        <v>227</v>
      </c>
      <c r="G24" s="30" t="s">
        <v>233</v>
      </c>
    </row>
    <row r="25" spans="1:7" x14ac:dyDescent="0.2">
      <c r="A25" s="26">
        <v>30019139</v>
      </c>
      <c r="B25" s="30">
        <v>30022967</v>
      </c>
      <c r="C25" s="31" t="s">
        <v>279</v>
      </c>
      <c r="D25" s="29">
        <v>40054380</v>
      </c>
      <c r="E25" s="29" t="s">
        <v>253</v>
      </c>
      <c r="F25" s="29" t="s">
        <v>227</v>
      </c>
      <c r="G25" s="30" t="s">
        <v>228</v>
      </c>
    </row>
    <row r="26" spans="1:7" x14ac:dyDescent="0.2">
      <c r="A26" s="26">
        <v>30019150</v>
      </c>
      <c r="B26" s="30">
        <v>30021085</v>
      </c>
      <c r="C26" s="31" t="s">
        <v>280</v>
      </c>
      <c r="D26" s="29">
        <v>40053444</v>
      </c>
      <c r="E26" s="29" t="s">
        <v>281</v>
      </c>
      <c r="F26" s="29" t="s">
        <v>227</v>
      </c>
      <c r="G26" s="30" t="s">
        <v>228</v>
      </c>
    </row>
    <row r="27" spans="1:7" x14ac:dyDescent="0.2">
      <c r="A27" s="26">
        <v>30019151</v>
      </c>
      <c r="B27" s="30">
        <v>30021036</v>
      </c>
      <c r="C27" s="31" t="s">
        <v>282</v>
      </c>
      <c r="D27" s="29">
        <v>40054046</v>
      </c>
      <c r="E27" s="29" t="s">
        <v>239</v>
      </c>
      <c r="F27" s="29" t="s">
        <v>227</v>
      </c>
      <c r="G27" s="30" t="s">
        <v>233</v>
      </c>
    </row>
    <row r="28" spans="1:7" x14ac:dyDescent="0.2">
      <c r="A28" s="26">
        <v>30019276</v>
      </c>
      <c r="B28" s="30">
        <v>30021034</v>
      </c>
      <c r="C28" s="31" t="s">
        <v>283</v>
      </c>
      <c r="D28" s="29">
        <v>40056268</v>
      </c>
      <c r="E28" s="29" t="s">
        <v>284</v>
      </c>
      <c r="F28" s="29" t="s">
        <v>285</v>
      </c>
      <c r="G28" s="30" t="s">
        <v>286</v>
      </c>
    </row>
    <row r="29" spans="1:7" x14ac:dyDescent="0.2">
      <c r="A29" s="26">
        <v>30019278</v>
      </c>
      <c r="B29" s="30">
        <v>30021039</v>
      </c>
      <c r="C29" s="31" t="s">
        <v>287</v>
      </c>
      <c r="D29" s="29">
        <v>40055778</v>
      </c>
      <c r="E29" s="29" t="s">
        <v>270</v>
      </c>
      <c r="F29" s="29" t="s">
        <v>242</v>
      </c>
      <c r="G29" s="30" t="s">
        <v>271</v>
      </c>
    </row>
    <row r="30" spans="1:7" x14ac:dyDescent="0.2">
      <c r="A30" s="26">
        <v>30019279</v>
      </c>
      <c r="B30" s="30">
        <v>30021100</v>
      </c>
      <c r="C30" s="31" t="s">
        <v>288</v>
      </c>
      <c r="D30" s="29">
        <v>40055861</v>
      </c>
      <c r="E30" s="34" t="s">
        <v>273</v>
      </c>
      <c r="F30" s="29" t="s">
        <v>242</v>
      </c>
      <c r="G30" s="30" t="s">
        <v>246</v>
      </c>
    </row>
    <row r="31" spans="1:7" x14ac:dyDescent="0.2">
      <c r="A31" s="26">
        <v>30019300</v>
      </c>
      <c r="B31" s="30">
        <v>30021048</v>
      </c>
      <c r="C31" s="31" t="s">
        <v>289</v>
      </c>
      <c r="D31" s="29">
        <v>40055761</v>
      </c>
      <c r="E31" s="29" t="s">
        <v>275</v>
      </c>
      <c r="F31" s="29" t="s">
        <v>242</v>
      </c>
      <c r="G31" s="30" t="s">
        <v>243</v>
      </c>
    </row>
    <row r="32" spans="1:7" x14ac:dyDescent="0.2">
      <c r="A32" s="26">
        <v>30019301</v>
      </c>
      <c r="B32" s="30">
        <v>30021072</v>
      </c>
      <c r="C32" s="31" t="s">
        <v>290</v>
      </c>
      <c r="D32" s="29">
        <v>40054611</v>
      </c>
      <c r="E32" s="29" t="s">
        <v>260</v>
      </c>
      <c r="F32" s="29" t="s">
        <v>227</v>
      </c>
      <c r="G32" s="30" t="s">
        <v>233</v>
      </c>
    </row>
    <row r="33" spans="1:8" x14ac:dyDescent="0.2">
      <c r="A33" s="26">
        <v>30019316</v>
      </c>
      <c r="B33" s="30">
        <v>30021057</v>
      </c>
      <c r="C33" s="31" t="s">
        <v>291</v>
      </c>
      <c r="D33" s="29">
        <v>40056150</v>
      </c>
      <c r="E33" s="29" t="s">
        <v>292</v>
      </c>
      <c r="F33" s="29" t="s">
        <v>227</v>
      </c>
      <c r="G33" s="30" t="s">
        <v>233</v>
      </c>
    </row>
    <row r="34" spans="1:8" x14ac:dyDescent="0.2">
      <c r="A34" s="26">
        <v>30019317</v>
      </c>
      <c r="B34" s="30">
        <v>30021058</v>
      </c>
      <c r="C34" s="31" t="s">
        <v>293</v>
      </c>
      <c r="D34" s="29">
        <v>40056149</v>
      </c>
      <c r="E34" s="29" t="s">
        <v>277</v>
      </c>
      <c r="F34" s="29" t="s">
        <v>227</v>
      </c>
      <c r="G34" s="30" t="s">
        <v>233</v>
      </c>
    </row>
    <row r="35" spans="1:8" x14ac:dyDescent="0.2">
      <c r="A35" s="26">
        <v>30019323</v>
      </c>
      <c r="B35" s="30">
        <v>30021059</v>
      </c>
      <c r="C35" s="31" t="s">
        <v>294</v>
      </c>
      <c r="D35" s="29">
        <v>40054877</v>
      </c>
      <c r="E35" s="29" t="s">
        <v>265</v>
      </c>
      <c r="F35" s="29" t="s">
        <v>223</v>
      </c>
      <c r="G35" s="30" t="s">
        <v>263</v>
      </c>
    </row>
    <row r="36" spans="1:8" x14ac:dyDescent="0.2">
      <c r="A36" s="26">
        <v>30019324</v>
      </c>
      <c r="B36" s="30">
        <v>30021087</v>
      </c>
      <c r="C36" s="31" t="s">
        <v>295</v>
      </c>
      <c r="D36" s="29">
        <v>40054267</v>
      </c>
      <c r="E36" s="29" t="s">
        <v>268</v>
      </c>
      <c r="F36" s="29" t="s">
        <v>223</v>
      </c>
      <c r="G36" s="30" t="s">
        <v>266</v>
      </c>
    </row>
    <row r="37" spans="1:8" x14ac:dyDescent="0.2">
      <c r="A37" s="26">
        <v>30019463</v>
      </c>
      <c r="B37" s="30">
        <v>30021101</v>
      </c>
      <c r="C37" s="31" t="s">
        <v>296</v>
      </c>
      <c r="D37" s="29">
        <v>40056718</v>
      </c>
      <c r="E37" s="29" t="s">
        <v>297</v>
      </c>
      <c r="F37" s="29" t="s">
        <v>298</v>
      </c>
      <c r="G37" s="30" t="s">
        <v>299</v>
      </c>
    </row>
    <row r="38" spans="1:8" x14ac:dyDescent="0.2">
      <c r="A38" s="26">
        <v>30019848</v>
      </c>
      <c r="B38" s="30">
        <v>30022969</v>
      </c>
      <c r="C38" s="31" t="s">
        <v>300</v>
      </c>
      <c r="D38" s="29">
        <v>40057581</v>
      </c>
      <c r="E38" s="29" t="s">
        <v>301</v>
      </c>
      <c r="F38" s="29" t="s">
        <v>227</v>
      </c>
      <c r="G38" s="30" t="s">
        <v>251</v>
      </c>
    </row>
    <row r="39" spans="1:8" x14ac:dyDescent="0.2">
      <c r="A39" s="26">
        <v>30019849</v>
      </c>
      <c r="B39" s="30">
        <v>30023000</v>
      </c>
      <c r="C39" s="31" t="s">
        <v>302</v>
      </c>
      <c r="D39" s="29">
        <v>40057630</v>
      </c>
      <c r="E39" s="29" t="s">
        <v>303</v>
      </c>
      <c r="F39" s="29" t="s">
        <v>223</v>
      </c>
      <c r="G39" s="30" t="s">
        <v>304</v>
      </c>
    </row>
    <row r="40" spans="1:8" x14ac:dyDescent="0.2">
      <c r="A40" s="26">
        <v>30019851</v>
      </c>
      <c r="B40" s="30">
        <v>30022968</v>
      </c>
      <c r="C40" s="31" t="s">
        <v>305</v>
      </c>
      <c r="D40" s="29">
        <v>40054380</v>
      </c>
      <c r="E40" s="29" t="s">
        <v>253</v>
      </c>
      <c r="F40" s="29" t="s">
        <v>227</v>
      </c>
      <c r="G40" s="30" t="s">
        <v>258</v>
      </c>
    </row>
    <row r="41" spans="1:8" x14ac:dyDescent="0.2">
      <c r="A41" s="26">
        <v>30019882</v>
      </c>
      <c r="B41" s="30">
        <v>30021103</v>
      </c>
      <c r="C41" s="31" t="s">
        <v>306</v>
      </c>
      <c r="D41" s="29">
        <v>40056151</v>
      </c>
      <c r="E41" s="29" t="s">
        <v>307</v>
      </c>
      <c r="F41" s="29" t="s">
        <v>227</v>
      </c>
      <c r="G41" s="30" t="s">
        <v>251</v>
      </c>
    </row>
    <row r="42" spans="1:8" x14ac:dyDescent="0.2">
      <c r="A42" s="26">
        <v>30019900</v>
      </c>
      <c r="B42" s="30">
        <v>30023001</v>
      </c>
      <c r="C42" s="31" t="s">
        <v>308</v>
      </c>
      <c r="D42" s="29">
        <v>40056268</v>
      </c>
      <c r="E42" s="29" t="s">
        <v>284</v>
      </c>
      <c r="F42" s="29" t="s">
        <v>285</v>
      </c>
      <c r="G42" s="30" t="s">
        <v>286</v>
      </c>
    </row>
    <row r="43" spans="1:8" x14ac:dyDescent="0.2">
      <c r="A43" s="26">
        <v>30019938</v>
      </c>
      <c r="B43" s="35">
        <v>30021031</v>
      </c>
      <c r="C43" s="36" t="s">
        <v>309</v>
      </c>
      <c r="D43" s="29">
        <v>40058133</v>
      </c>
      <c r="E43" s="29" t="s">
        <v>310</v>
      </c>
      <c r="F43" s="29" t="s">
        <v>227</v>
      </c>
      <c r="G43" s="30" t="s">
        <v>251</v>
      </c>
    </row>
    <row r="44" spans="1:8" x14ac:dyDescent="0.2">
      <c r="A44" s="37">
        <v>30019959</v>
      </c>
      <c r="B44" s="38">
        <v>30023002</v>
      </c>
      <c r="C44" s="39" t="s">
        <v>311</v>
      </c>
      <c r="D44" s="29">
        <v>40056151</v>
      </c>
      <c r="E44" s="29" t="s">
        <v>307</v>
      </c>
      <c r="F44" s="29" t="s">
        <v>227</v>
      </c>
      <c r="G44" s="30" t="s">
        <v>233</v>
      </c>
    </row>
    <row r="45" spans="1:8" x14ac:dyDescent="0.2">
      <c r="A45" s="37">
        <v>30020216</v>
      </c>
      <c r="B45" s="38">
        <v>30023003</v>
      </c>
      <c r="C45" s="39" t="s">
        <v>312</v>
      </c>
      <c r="D45" s="29">
        <v>40058133</v>
      </c>
      <c r="E45" s="29" t="s">
        <v>310</v>
      </c>
      <c r="F45" s="29" t="s">
        <v>227</v>
      </c>
      <c r="G45" s="30" t="s">
        <v>233</v>
      </c>
    </row>
    <row r="46" spans="1:8" x14ac:dyDescent="0.2">
      <c r="A46" s="40">
        <v>30020624</v>
      </c>
      <c r="B46" s="41">
        <v>30023094</v>
      </c>
      <c r="C46" s="41" t="s">
        <v>202</v>
      </c>
      <c r="D46" s="29">
        <v>40055861</v>
      </c>
      <c r="E46" s="34" t="s">
        <v>273</v>
      </c>
      <c r="F46" s="29" t="s">
        <v>242</v>
      </c>
      <c r="G46" s="30" t="s">
        <v>246</v>
      </c>
    </row>
    <row r="47" spans="1:8" x14ac:dyDescent="0.2">
      <c r="A47" s="26">
        <v>30020222</v>
      </c>
      <c r="B47" s="29">
        <v>30022965</v>
      </c>
      <c r="C47" s="29" t="s">
        <v>157</v>
      </c>
      <c r="D47" s="29">
        <v>40055761</v>
      </c>
      <c r="E47" s="29" t="s">
        <v>275</v>
      </c>
      <c r="F47" s="29" t="s">
        <v>242</v>
      </c>
      <c r="G47" s="30" t="s">
        <v>243</v>
      </c>
      <c r="H47" s="42"/>
    </row>
    <row r="48" spans="1:8" x14ac:dyDescent="0.2">
      <c r="A48" s="26">
        <v>30020559</v>
      </c>
      <c r="B48" s="29">
        <v>30023087</v>
      </c>
      <c r="C48" s="29" t="s">
        <v>209</v>
      </c>
      <c r="D48" s="29">
        <v>40058861</v>
      </c>
      <c r="E48" s="29" t="s">
        <v>313</v>
      </c>
      <c r="F48" s="29" t="s">
        <v>242</v>
      </c>
      <c r="G48" s="29" t="s">
        <v>314</v>
      </c>
    </row>
    <row r="49" spans="1:7" x14ac:dyDescent="0.2">
      <c r="A49" s="26">
        <v>30020249</v>
      </c>
      <c r="B49" s="29">
        <v>30023110</v>
      </c>
      <c r="C49" s="29" t="s">
        <v>210</v>
      </c>
      <c r="D49" s="29">
        <v>40055861</v>
      </c>
      <c r="E49" s="34" t="s">
        <v>273</v>
      </c>
      <c r="F49" s="29" t="s">
        <v>242</v>
      </c>
      <c r="G49" s="30" t="s">
        <v>246</v>
      </c>
    </row>
    <row r="50" spans="1:7" x14ac:dyDescent="0.2">
      <c r="A50" s="26">
        <v>30020459</v>
      </c>
      <c r="B50" s="29">
        <v>30023111</v>
      </c>
      <c r="C50" s="29" t="s">
        <v>211</v>
      </c>
      <c r="D50" s="29">
        <v>40055861</v>
      </c>
      <c r="E50" s="34" t="s">
        <v>273</v>
      </c>
      <c r="F50" s="29" t="s">
        <v>242</v>
      </c>
      <c r="G50" s="30" t="s">
        <v>246</v>
      </c>
    </row>
    <row r="51" spans="1:7" x14ac:dyDescent="0.2">
      <c r="A51" s="26">
        <v>30020662</v>
      </c>
      <c r="B51" s="29">
        <v>30023089</v>
      </c>
      <c r="C51" s="29" t="s">
        <v>212</v>
      </c>
      <c r="D51" s="29">
        <v>40059668</v>
      </c>
      <c r="E51" s="29" t="s">
        <v>315</v>
      </c>
      <c r="F51" s="29" t="s">
        <v>285</v>
      </c>
      <c r="G51" s="29" t="s">
        <v>321</v>
      </c>
    </row>
    <row r="52" spans="1:7" x14ac:dyDescent="0.2">
      <c r="A52" s="37">
        <v>30020661</v>
      </c>
      <c r="B52" s="43">
        <v>30023088</v>
      </c>
      <c r="C52" s="43" t="s">
        <v>213</v>
      </c>
      <c r="D52" s="29">
        <v>40059669</v>
      </c>
      <c r="E52" s="29" t="s">
        <v>316</v>
      </c>
      <c r="F52" s="29" t="s">
        <v>285</v>
      </c>
      <c r="G52" s="29" t="s">
        <v>322</v>
      </c>
    </row>
    <row r="53" spans="1:7" x14ac:dyDescent="0.2">
      <c r="A53" s="44">
        <v>30018695</v>
      </c>
      <c r="B53" s="45">
        <v>30021054</v>
      </c>
      <c r="C53" s="46" t="s">
        <v>205</v>
      </c>
      <c r="D53" s="29">
        <v>40054049</v>
      </c>
      <c r="E53" s="29" t="s">
        <v>317</v>
      </c>
      <c r="F53" s="29" t="s">
        <v>227</v>
      </c>
      <c r="G53" s="30" t="s">
        <v>251</v>
      </c>
    </row>
    <row r="54" spans="1:7" x14ac:dyDescent="0.2">
      <c r="A54" s="7">
        <v>30018317</v>
      </c>
      <c r="B54" s="20">
        <v>30021035</v>
      </c>
      <c r="C54" s="20" t="s">
        <v>110</v>
      </c>
      <c r="D54" s="29">
        <v>40053275</v>
      </c>
      <c r="E54" s="29" t="s">
        <v>319</v>
      </c>
      <c r="F54" s="29" t="s">
        <v>227</v>
      </c>
      <c r="G54" s="29" t="s">
        <v>320</v>
      </c>
    </row>
    <row r="55" spans="1:7" x14ac:dyDescent="0.2">
      <c r="A55" s="47">
        <v>30021325</v>
      </c>
      <c r="B55" s="19">
        <v>30023202</v>
      </c>
      <c r="C55" s="19" t="s">
        <v>323</v>
      </c>
      <c r="D55">
        <v>40062544</v>
      </c>
      <c r="E55" t="s">
        <v>325</v>
      </c>
      <c r="F55" s="43" t="s">
        <v>326</v>
      </c>
      <c r="G55" t="s">
        <v>327</v>
      </c>
    </row>
    <row r="56" spans="1:7" x14ac:dyDescent="0.2">
      <c r="A56" s="47">
        <v>30020663</v>
      </c>
      <c r="B56" s="18">
        <v>30023203</v>
      </c>
      <c r="C56" s="18" t="s">
        <v>329</v>
      </c>
      <c r="D56" s="29">
        <v>40059667</v>
      </c>
      <c r="E56" s="29" t="s">
        <v>330</v>
      </c>
      <c r="F56" s="29" t="s">
        <v>285</v>
      </c>
      <c r="G56" s="29" t="s">
        <v>321</v>
      </c>
    </row>
    <row r="57" spans="1:7" x14ac:dyDescent="0.2">
      <c r="A57" s="47">
        <v>30020470</v>
      </c>
      <c r="B57" s="19">
        <v>30023326</v>
      </c>
      <c r="C57" s="19" t="s">
        <v>331</v>
      </c>
      <c r="D57" s="29">
        <v>40052934</v>
      </c>
      <c r="E57" s="29" t="s">
        <v>333</v>
      </c>
      <c r="F57" s="29" t="s">
        <v>223</v>
      </c>
      <c r="G57" s="30" t="s">
        <v>224</v>
      </c>
    </row>
    <row r="58" spans="1:7" x14ac:dyDescent="0.2">
      <c r="D58" s="29">
        <v>40054877</v>
      </c>
      <c r="E58" s="29" t="s">
        <v>265</v>
      </c>
      <c r="F58" s="29" t="s">
        <v>223</v>
      </c>
      <c r="G58" s="30" t="s">
        <v>263</v>
      </c>
    </row>
  </sheetData>
  <autoFilter ref="A1:G5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B050"/>
  </sheetPr>
  <dimension ref="D1:H21"/>
  <sheetViews>
    <sheetView zoomScale="110" zoomScaleNormal="110" workbookViewId="0">
      <selection activeCell="E4" sqref="E4"/>
    </sheetView>
  </sheetViews>
  <sheetFormatPr defaultRowHeight="12.75" x14ac:dyDescent="0.2"/>
  <cols>
    <col min="4" max="4" width="29.85546875" bestFit="1" customWidth="1"/>
    <col min="5" max="5" width="72.28515625" customWidth="1"/>
  </cols>
  <sheetData>
    <row r="1" spans="4:8" x14ac:dyDescent="0.2">
      <c r="D1" s="182" t="s">
        <v>197</v>
      </c>
      <c r="E1" s="182"/>
    </row>
    <row r="2" spans="4:8" x14ac:dyDescent="0.2">
      <c r="D2" s="182"/>
      <c r="E2" s="182"/>
    </row>
    <row r="3" spans="4:8" x14ac:dyDescent="0.2">
      <c r="D3" s="182"/>
      <c r="E3" s="182"/>
    </row>
    <row r="4" spans="4:8" ht="39" x14ac:dyDescent="0.2">
      <c r="D4" s="8" t="s">
        <v>99</v>
      </c>
      <c r="E4" s="12">
        <v>30021111</v>
      </c>
    </row>
    <row r="5" spans="4:8" ht="26.25" x14ac:dyDescent="0.2">
      <c r="D5" s="8" t="s">
        <v>1</v>
      </c>
      <c r="E5" s="10">
        <f>INDEX(MD!$A:$A,MATCH('PEAQ STARY MSN'!$E$4,MD!$C:$C,0))</f>
        <v>60154</v>
      </c>
    </row>
    <row r="6" spans="4:8" ht="26.25" x14ac:dyDescent="0.2">
      <c r="D6" s="8" t="s">
        <v>0</v>
      </c>
      <c r="E6" s="10">
        <f>INDEX(MD!$B:$B,MATCH('PEAQ STARY MSN'!$E$4,MD!$C:$C,0))</f>
        <v>30023924</v>
      </c>
    </row>
    <row r="7" spans="4:8" ht="26.25" x14ac:dyDescent="0.2">
      <c r="D7" s="8" t="s">
        <v>196</v>
      </c>
      <c r="E7" s="10" t="str">
        <f>INDEX(MD!$R:$R,MATCH('PEAQ STARY MSN'!$E$4,MD!$C:$C,0))</f>
        <v>NB PEAQ P6663 PNB P2015-I7B1 MD60154 BE</v>
      </c>
      <c r="G7" s="167"/>
      <c r="H7" s="167"/>
    </row>
    <row r="8" spans="4:8" ht="26.25" x14ac:dyDescent="0.2">
      <c r="D8" s="8" t="s">
        <v>9</v>
      </c>
      <c r="E8" s="10" t="str">
        <f>INDEX(MD!$E:$E,MATCH('PEAQ STARY MSN'!$E$4,MD!$C:$C,0))</f>
        <v>Matowy</v>
      </c>
      <c r="G8" s="167"/>
      <c r="H8" s="167"/>
    </row>
    <row r="9" spans="4:8" ht="26.25" x14ac:dyDescent="0.2">
      <c r="D9" s="8" t="s">
        <v>5</v>
      </c>
      <c r="E9" s="10" t="str">
        <f>INDEX(MD!$F:$F,MATCH('PEAQ STARY MSN'!$E$4,MD!$C:$C,0))</f>
        <v>128 GB SSD; 1500 GBHDD</v>
      </c>
    </row>
    <row r="10" spans="4:8" ht="26.25" x14ac:dyDescent="0.2">
      <c r="D10" s="8" t="s">
        <v>199</v>
      </c>
      <c r="E10" s="10" t="str">
        <f>INDEX(MD!$G:$G,MATCH('PEAQ STARY MSN'!$E$4,MD!$C:$C,0))</f>
        <v>16 GB</v>
      </c>
    </row>
    <row r="11" spans="4:8" ht="26.25" x14ac:dyDescent="0.2">
      <c r="D11" s="153" t="s">
        <v>2</v>
      </c>
      <c r="E11" s="10" t="str">
        <f>CONCATENATE(INDEX(MD!$H:$H,MATCH('PEAQ STARY MSN'!$E$4,MD!$C:$C,0))," @",INDEX(MD!$I:$I,MATCH('PEAQ STARY MSN'!$E$4,MD!$C:$C,0)))</f>
        <v>i7-6500U @2,5 - 3,1 Ghz</v>
      </c>
    </row>
    <row r="12" spans="4:8" ht="26.25" x14ac:dyDescent="0.2">
      <c r="D12" s="9" t="s">
        <v>851</v>
      </c>
      <c r="E12" s="10" t="str">
        <f>INDEX(MD!$J:$J,MATCH('PEAQ STARY MSN'!$E$4,MD!$C:$C,0))</f>
        <v>Windows 10</v>
      </c>
    </row>
    <row r="13" spans="4:8" ht="26.25" x14ac:dyDescent="0.2">
      <c r="D13" s="8" t="s">
        <v>195</v>
      </c>
      <c r="E13" s="11">
        <f>INDEX(MD!$K:$K,MATCH('PEAQ STARY MSN'!$E$4,MD!$C:$C,0))</f>
        <v>20062248</v>
      </c>
    </row>
    <row r="14" spans="4:8" ht="26.25" x14ac:dyDescent="0.2">
      <c r="D14" s="8" t="s">
        <v>61</v>
      </c>
      <c r="E14" s="10" t="str">
        <f>INDEX(MD!$L:$L,MATCH('PEAQ STARY MSN'!$E$4,MD!$C:$C,0))</f>
        <v>Pendrive</v>
      </c>
    </row>
    <row r="15" spans="4:8" ht="26.25" x14ac:dyDescent="0.2">
      <c r="D15" s="8" t="s">
        <v>198</v>
      </c>
      <c r="E15" s="10" t="str">
        <f>INDEX(MD!$M:$M,MATCH('PEAQ STARY MSN'!$E$4,MD!$C:$C,0))</f>
        <v>KB - Be</v>
      </c>
    </row>
    <row r="16" spans="4:8" ht="26.25" x14ac:dyDescent="0.2">
      <c r="D16" s="8" t="s">
        <v>621</v>
      </c>
      <c r="E16" s="10" t="str">
        <f>IF(INDEX(MD!$Q:$Q,MATCH('PEAQ STARY MSN'!$E$4,MD!$C:$C,0)) = "-","Nie","Tak")</f>
        <v>Nie</v>
      </c>
    </row>
    <row r="17" spans="4:5" ht="26.25" x14ac:dyDescent="0.2">
      <c r="D17" s="8" t="s">
        <v>318</v>
      </c>
      <c r="E17" s="177" t="str">
        <f>INDEX(MD!$S:$S,MATCH('PEAQ STARY MSN'!$E$4,MD!$C:$C,0))</f>
        <v>Bios  1.07 (P2015) w razie problemów z kb dograć EC</v>
      </c>
    </row>
    <row r="18" spans="4:5" ht="26.25" x14ac:dyDescent="0.2">
      <c r="D18" s="8" t="s">
        <v>336</v>
      </c>
      <c r="E18" s="49" t="str">
        <f>_xlfn.IFNA(VLOOKUP(E6,naprawa!$A$1:$B$51,2,0),"-")</f>
        <v>-</v>
      </c>
    </row>
    <row r="19" spans="4:5" ht="26.25" x14ac:dyDescent="0.2">
      <c r="D19" s="8" t="s">
        <v>398</v>
      </c>
      <c r="E19" s="10" t="str">
        <f>_xlfn.IFNA(VLOOKUP($E$6,'bledy QC'!$A$1:$C$39,2,0),"-")</f>
        <v>-</v>
      </c>
    </row>
    <row r="20" spans="4:5" ht="26.25" x14ac:dyDescent="0.2">
      <c r="D20" s="8" t="s">
        <v>398</v>
      </c>
      <c r="E20" s="10" t="str">
        <f>_xlfn.IFNA(VLOOKUP($E$6,'bledy QC'!$E$1:$F$39,2,0),"-")</f>
        <v>-</v>
      </c>
    </row>
    <row r="21" spans="4:5" ht="26.25" x14ac:dyDescent="0.2">
      <c r="D21" s="8" t="s">
        <v>398</v>
      </c>
      <c r="E21" s="10" t="str">
        <f>_xlfn.IFNA(VLOOKUP($E$6,'bledy QC'!$I$1:$J$39,2,0),"-")</f>
        <v>-</v>
      </c>
    </row>
  </sheetData>
  <mergeCells count="1">
    <mergeCell ref="D1:E3"/>
  </mergeCells>
  <conditionalFormatting sqref="E16">
    <cfRule type="cellIs" dxfId="30" priority="2" operator="equal">
      <formula>"Nie"</formula>
    </cfRule>
    <cfRule type="cellIs" dxfId="29" priority="1" operator="equal">
      <formula>"Tak"</formula>
    </cfRule>
  </conditionalFormatting>
  <pageMargins left="0.7" right="0.7" top="0.75" bottom="0.75" header="0.3" footer="0.3"/>
  <pageSetup orientation="portrait" horizontalDpi="200" verticalDpi="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MD!$C:$C</xm:f>
          </x14:formula1>
          <xm:sqref>E4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theme="0"/>
    <pageSetUpPr fitToPage="1"/>
  </sheetPr>
  <dimension ref="A1:U456"/>
  <sheetViews>
    <sheetView topLeftCell="A411" zoomScale="95" zoomScaleNormal="95" workbookViewId="0">
      <selection activeCell="A2" sqref="A2:A444"/>
    </sheetView>
  </sheetViews>
  <sheetFormatPr defaultColWidth="10.7109375" defaultRowHeight="12.75" x14ac:dyDescent="0.2"/>
  <cols>
    <col min="1" max="3" width="10.7109375" style="75"/>
    <col min="4" max="7" width="10.7109375" style="74"/>
    <col min="8" max="8" width="24.140625" style="74" bestFit="1" customWidth="1"/>
    <col min="9" max="12" width="10.7109375" style="74"/>
    <col min="13" max="13" width="38.85546875" style="74" customWidth="1"/>
    <col min="14" max="16384" width="10.7109375" style="74"/>
  </cols>
  <sheetData>
    <row r="1" spans="1:21" ht="25.5" x14ac:dyDescent="0.2">
      <c r="A1" s="75" t="s">
        <v>1</v>
      </c>
      <c r="B1" s="75" t="s">
        <v>0</v>
      </c>
      <c r="C1" s="75" t="s">
        <v>99</v>
      </c>
      <c r="D1" s="74" t="s">
        <v>200</v>
      </c>
      <c r="E1" s="74" t="s">
        <v>9</v>
      </c>
      <c r="F1" s="74" t="s">
        <v>5</v>
      </c>
      <c r="G1" s="74" t="s">
        <v>6</v>
      </c>
      <c r="H1" s="76" t="s">
        <v>2</v>
      </c>
      <c r="I1" s="76" t="s">
        <v>852</v>
      </c>
      <c r="J1" s="76" t="s">
        <v>851</v>
      </c>
      <c r="K1" s="74" t="s">
        <v>10</v>
      </c>
      <c r="L1" s="74" t="s">
        <v>1231</v>
      </c>
      <c r="M1" s="74" t="s">
        <v>60</v>
      </c>
      <c r="N1" s="74" t="s">
        <v>854</v>
      </c>
      <c r="O1" s="74" t="s">
        <v>853</v>
      </c>
      <c r="P1" s="74" t="s">
        <v>855</v>
      </c>
      <c r="Q1" s="74" t="s">
        <v>856</v>
      </c>
      <c r="R1" s="74" t="s">
        <v>857</v>
      </c>
      <c r="S1" s="74" t="s">
        <v>318</v>
      </c>
      <c r="T1" s="74" t="s">
        <v>715</v>
      </c>
      <c r="U1" s="74" t="s">
        <v>762</v>
      </c>
    </row>
    <row r="2" spans="1:21" ht="25.5" x14ac:dyDescent="0.2">
      <c r="A2" s="75">
        <v>60000</v>
      </c>
      <c r="B2" s="75">
        <v>30022222</v>
      </c>
      <c r="C2" s="75" t="s">
        <v>1163</v>
      </c>
      <c r="D2" s="74" t="s">
        <v>1163</v>
      </c>
      <c r="E2" s="74" t="s">
        <v>425</v>
      </c>
      <c r="F2" s="76" t="s">
        <v>864</v>
      </c>
      <c r="G2" s="76" t="s">
        <v>415</v>
      </c>
      <c r="H2" s="76" t="s">
        <v>136</v>
      </c>
      <c r="I2" s="76" t="s">
        <v>26</v>
      </c>
      <c r="J2" s="74" t="s">
        <v>137</v>
      </c>
      <c r="K2" s="76" t="s">
        <v>138</v>
      </c>
      <c r="L2" s="76" t="s">
        <v>138</v>
      </c>
      <c r="M2" s="76" t="s">
        <v>138</v>
      </c>
      <c r="N2" s="76" t="s">
        <v>471</v>
      </c>
      <c r="O2" s="76" t="s">
        <v>470</v>
      </c>
      <c r="P2" s="76" t="s">
        <v>515</v>
      </c>
      <c r="Q2" s="76" t="s">
        <v>1163</v>
      </c>
      <c r="R2" s="74">
        <v>60000</v>
      </c>
      <c r="S2" s="74" t="s">
        <v>1163</v>
      </c>
      <c r="T2" s="74">
        <v>40056750</v>
      </c>
      <c r="U2" s="74" t="s">
        <v>763</v>
      </c>
    </row>
    <row r="3" spans="1:21" x14ac:dyDescent="0.2">
      <c r="A3" s="75">
        <v>60007</v>
      </c>
      <c r="B3" s="75">
        <v>30022008</v>
      </c>
      <c r="C3" s="75" t="s">
        <v>1163</v>
      </c>
      <c r="D3" s="74" t="s">
        <v>1163</v>
      </c>
      <c r="E3" s="74" t="s">
        <v>425</v>
      </c>
      <c r="F3" s="74" t="s">
        <v>1198</v>
      </c>
      <c r="G3" s="76" t="s">
        <v>411</v>
      </c>
      <c r="H3" s="76" t="s">
        <v>1300</v>
      </c>
      <c r="I3" s="76" t="s">
        <v>13</v>
      </c>
      <c r="J3" s="74" t="s">
        <v>126</v>
      </c>
      <c r="K3" s="74" t="s">
        <v>649</v>
      </c>
      <c r="L3" s="78" t="s">
        <v>94</v>
      </c>
      <c r="M3" s="74" t="s">
        <v>334</v>
      </c>
      <c r="N3" s="74" t="s">
        <v>575</v>
      </c>
      <c r="O3" s="74" t="s">
        <v>576</v>
      </c>
      <c r="P3" s="74" t="s">
        <v>527</v>
      </c>
      <c r="Q3" s="76" t="s">
        <v>624</v>
      </c>
      <c r="R3" s="74">
        <v>60007</v>
      </c>
      <c r="S3" s="74" t="s">
        <v>1163</v>
      </c>
      <c r="T3" s="74" t="s">
        <v>1163</v>
      </c>
      <c r="U3" s="74">
        <v>3</v>
      </c>
    </row>
    <row r="4" spans="1:21" ht="25.5" x14ac:dyDescent="0.2">
      <c r="A4" s="75">
        <v>60011</v>
      </c>
      <c r="B4" s="75">
        <v>30023094</v>
      </c>
      <c r="C4" s="75">
        <v>30020624</v>
      </c>
      <c r="D4" s="74" t="s">
        <v>1163</v>
      </c>
      <c r="E4" s="74" t="s">
        <v>28</v>
      </c>
      <c r="F4" s="76" t="s">
        <v>203</v>
      </c>
      <c r="G4" s="76" t="s">
        <v>415</v>
      </c>
      <c r="H4" s="74" t="s">
        <v>1355</v>
      </c>
      <c r="I4" s="76" t="s">
        <v>66</v>
      </c>
      <c r="J4" s="74" t="s">
        <v>126</v>
      </c>
      <c r="K4" s="74">
        <v>20061796</v>
      </c>
      <c r="L4" s="78" t="s">
        <v>94</v>
      </c>
      <c r="M4" s="74" t="s">
        <v>1169</v>
      </c>
      <c r="N4" s="74" t="s">
        <v>1163</v>
      </c>
      <c r="O4" s="74" t="s">
        <v>1163</v>
      </c>
      <c r="P4" s="74" t="s">
        <v>1163</v>
      </c>
      <c r="Q4" s="74" t="s">
        <v>1163</v>
      </c>
      <c r="R4" s="74" t="s">
        <v>202</v>
      </c>
      <c r="S4" s="74" t="s">
        <v>246</v>
      </c>
      <c r="T4" s="74" t="s">
        <v>1163</v>
      </c>
      <c r="U4" s="74" t="s">
        <v>1163</v>
      </c>
    </row>
    <row r="5" spans="1:21" x14ac:dyDescent="0.2">
      <c r="A5" s="75">
        <v>60014</v>
      </c>
      <c r="B5" s="75">
        <v>30024271</v>
      </c>
      <c r="C5" s="75" t="s">
        <v>1163</v>
      </c>
      <c r="D5" s="74" t="s">
        <v>1151</v>
      </c>
      <c r="E5" s="74" t="s">
        <v>425</v>
      </c>
      <c r="F5" s="74" t="s">
        <v>1206</v>
      </c>
      <c r="G5" s="74" t="s">
        <v>417</v>
      </c>
      <c r="H5" s="74" t="s">
        <v>633</v>
      </c>
      <c r="I5" s="76" t="s">
        <v>463</v>
      </c>
      <c r="J5" s="74" t="s">
        <v>102</v>
      </c>
      <c r="K5" s="74">
        <v>20061818</v>
      </c>
      <c r="L5" s="78" t="s">
        <v>94</v>
      </c>
      <c r="M5" s="74" t="s">
        <v>1163</v>
      </c>
      <c r="N5" s="74" t="s">
        <v>578</v>
      </c>
      <c r="O5" s="74" t="s">
        <v>576</v>
      </c>
      <c r="P5" s="74" t="s">
        <v>527</v>
      </c>
      <c r="Q5" s="74" t="s">
        <v>624</v>
      </c>
      <c r="R5" s="74">
        <v>60014</v>
      </c>
      <c r="S5" s="74" t="s">
        <v>1163</v>
      </c>
      <c r="T5" s="74">
        <v>40057143</v>
      </c>
      <c r="U5" s="74">
        <v>3</v>
      </c>
    </row>
    <row r="6" spans="1:21" x14ac:dyDescent="0.2">
      <c r="A6" s="80">
        <v>60017</v>
      </c>
      <c r="B6" s="75">
        <v>30023087</v>
      </c>
      <c r="C6" s="75">
        <v>30020559</v>
      </c>
      <c r="D6" s="74" t="s">
        <v>1163</v>
      </c>
      <c r="E6" s="74" t="s">
        <v>11</v>
      </c>
      <c r="F6" s="74" t="s">
        <v>1199</v>
      </c>
      <c r="G6" s="74" t="s">
        <v>419</v>
      </c>
      <c r="H6" s="74" t="s">
        <v>1304</v>
      </c>
      <c r="I6" s="76" t="s">
        <v>149</v>
      </c>
      <c r="J6" s="74" t="s">
        <v>102</v>
      </c>
      <c r="K6" s="74">
        <v>20063699</v>
      </c>
      <c r="L6" s="74" t="s">
        <v>94</v>
      </c>
      <c r="M6" s="74" t="s">
        <v>101</v>
      </c>
      <c r="N6" s="74" t="s">
        <v>1163</v>
      </c>
      <c r="O6" s="74" t="s">
        <v>1163</v>
      </c>
      <c r="P6" s="74" t="s">
        <v>1163</v>
      </c>
      <c r="Q6" s="74" t="s">
        <v>1163</v>
      </c>
      <c r="R6" s="74" t="s">
        <v>209</v>
      </c>
      <c r="S6" s="74" t="s">
        <v>399</v>
      </c>
      <c r="T6" s="74" t="s">
        <v>1163</v>
      </c>
      <c r="U6" s="74" t="s">
        <v>1163</v>
      </c>
    </row>
    <row r="7" spans="1:21" x14ac:dyDescent="0.2">
      <c r="A7" s="80">
        <v>60018</v>
      </c>
      <c r="B7" s="75">
        <v>30023742</v>
      </c>
      <c r="C7" s="75">
        <v>30020660</v>
      </c>
      <c r="D7" s="74" t="s">
        <v>1163</v>
      </c>
      <c r="E7" s="74" t="s">
        <v>425</v>
      </c>
      <c r="F7" s="74" t="s">
        <v>1200</v>
      </c>
      <c r="G7" s="74" t="s">
        <v>426</v>
      </c>
      <c r="H7" s="74" t="s">
        <v>451</v>
      </c>
      <c r="I7" s="76" t="s">
        <v>452</v>
      </c>
      <c r="J7" s="74" t="s">
        <v>102</v>
      </c>
      <c r="K7" s="74">
        <v>20062282</v>
      </c>
      <c r="L7" s="74" t="s">
        <v>94</v>
      </c>
      <c r="M7" s="74" t="s">
        <v>101</v>
      </c>
      <c r="N7" s="74" t="s">
        <v>1163</v>
      </c>
      <c r="O7" s="74" t="s">
        <v>1163</v>
      </c>
      <c r="P7" s="74" t="s">
        <v>1163</v>
      </c>
      <c r="Q7" s="81" t="s">
        <v>1163</v>
      </c>
      <c r="R7" s="74" t="s">
        <v>450</v>
      </c>
      <c r="S7" s="81" t="s">
        <v>651</v>
      </c>
      <c r="T7" s="74" t="s">
        <v>1163</v>
      </c>
      <c r="U7" s="74" t="s">
        <v>1163</v>
      </c>
    </row>
    <row r="8" spans="1:21" x14ac:dyDescent="0.2">
      <c r="A8" s="80">
        <v>60019</v>
      </c>
      <c r="B8" s="75">
        <v>30023088</v>
      </c>
      <c r="C8" s="75">
        <v>30020661</v>
      </c>
      <c r="D8" s="74" t="s">
        <v>1163</v>
      </c>
      <c r="E8" s="74" t="s">
        <v>11</v>
      </c>
      <c r="F8" s="74" t="s">
        <v>881</v>
      </c>
      <c r="G8" s="74" t="s">
        <v>426</v>
      </c>
      <c r="H8" s="74" t="s">
        <v>1301</v>
      </c>
      <c r="I8" s="74" t="s">
        <v>182</v>
      </c>
      <c r="J8" s="74" t="s">
        <v>102</v>
      </c>
      <c r="K8" s="74">
        <v>20063388</v>
      </c>
      <c r="L8" s="74" t="s">
        <v>94</v>
      </c>
      <c r="M8" s="74" t="s">
        <v>1166</v>
      </c>
      <c r="N8" s="74" t="s">
        <v>1163</v>
      </c>
      <c r="O8" s="74" t="s">
        <v>1163</v>
      </c>
      <c r="P8" s="74" t="s">
        <v>1163</v>
      </c>
      <c r="Q8" s="74" t="s">
        <v>1163</v>
      </c>
      <c r="R8" s="74" t="s">
        <v>213</v>
      </c>
      <c r="S8" s="81" t="s">
        <v>651</v>
      </c>
      <c r="T8" s="74" t="s">
        <v>1163</v>
      </c>
      <c r="U8" s="74" t="s">
        <v>1163</v>
      </c>
    </row>
    <row r="9" spans="1:21" x14ac:dyDescent="0.2">
      <c r="A9" s="80">
        <v>60021</v>
      </c>
      <c r="B9" s="75">
        <v>30023089</v>
      </c>
      <c r="C9" s="75">
        <v>30020662</v>
      </c>
      <c r="D9" s="74" t="s">
        <v>1163</v>
      </c>
      <c r="E9" s="74" t="s">
        <v>11</v>
      </c>
      <c r="F9" s="74" t="s">
        <v>881</v>
      </c>
      <c r="G9" s="74" t="s">
        <v>759</v>
      </c>
      <c r="H9" s="74" t="s">
        <v>1301</v>
      </c>
      <c r="I9" s="74" t="s">
        <v>182</v>
      </c>
      <c r="J9" s="74" t="s">
        <v>102</v>
      </c>
      <c r="K9" s="74">
        <v>20062248</v>
      </c>
      <c r="L9" s="74" t="s">
        <v>94</v>
      </c>
      <c r="M9" s="74" t="s">
        <v>101</v>
      </c>
      <c r="N9" s="74" t="s">
        <v>1163</v>
      </c>
      <c r="O9" s="74" t="s">
        <v>1163</v>
      </c>
      <c r="P9" s="74" t="s">
        <v>1163</v>
      </c>
      <c r="Q9" s="74" t="s">
        <v>1163</v>
      </c>
      <c r="R9" s="74" t="s">
        <v>212</v>
      </c>
      <c r="S9" s="81" t="s">
        <v>651</v>
      </c>
      <c r="T9" s="74" t="s">
        <v>1163</v>
      </c>
      <c r="U9" s="74" t="s">
        <v>1163</v>
      </c>
    </row>
    <row r="10" spans="1:21" x14ac:dyDescent="0.2">
      <c r="A10" s="80">
        <v>60022</v>
      </c>
      <c r="B10" s="75">
        <v>30023203</v>
      </c>
      <c r="C10" s="75">
        <v>30020663</v>
      </c>
      <c r="D10" s="74" t="s">
        <v>1163</v>
      </c>
      <c r="E10" s="74" t="s">
        <v>11</v>
      </c>
      <c r="F10" s="74" t="s">
        <v>1201</v>
      </c>
      <c r="G10" s="74" t="s">
        <v>759</v>
      </c>
      <c r="H10" s="74" t="s">
        <v>1302</v>
      </c>
      <c r="I10" s="74" t="s">
        <v>193</v>
      </c>
      <c r="J10" s="74" t="s">
        <v>102</v>
      </c>
      <c r="K10" s="74">
        <v>20062248</v>
      </c>
      <c r="L10" s="74" t="s">
        <v>94</v>
      </c>
      <c r="M10" s="74" t="s">
        <v>101</v>
      </c>
      <c r="N10" s="74" t="s">
        <v>1163</v>
      </c>
      <c r="O10" s="74" t="s">
        <v>1163</v>
      </c>
      <c r="P10" s="74" t="s">
        <v>1163</v>
      </c>
      <c r="Q10" s="74" t="s">
        <v>1163</v>
      </c>
      <c r="R10" s="74" t="s">
        <v>329</v>
      </c>
      <c r="S10" s="81" t="s">
        <v>651</v>
      </c>
      <c r="T10" s="74" t="s">
        <v>1163</v>
      </c>
      <c r="U10" s="74" t="s">
        <v>1163</v>
      </c>
    </row>
    <row r="11" spans="1:21" x14ac:dyDescent="0.2">
      <c r="A11" s="80">
        <v>60023</v>
      </c>
      <c r="B11" s="75">
        <v>30024272</v>
      </c>
      <c r="C11" s="75">
        <v>30020665</v>
      </c>
      <c r="D11" s="74" t="s">
        <v>1163</v>
      </c>
      <c r="E11" s="74" t="s">
        <v>425</v>
      </c>
      <c r="F11" s="74" t="s">
        <v>882</v>
      </c>
      <c r="G11" s="74" t="s">
        <v>759</v>
      </c>
      <c r="H11" s="74" t="s">
        <v>435</v>
      </c>
      <c r="I11" s="76" t="s">
        <v>459</v>
      </c>
      <c r="J11" s="74" t="s">
        <v>102</v>
      </c>
      <c r="K11" s="74">
        <v>20062282</v>
      </c>
      <c r="L11" s="74" t="s">
        <v>94</v>
      </c>
      <c r="M11" s="74" t="s">
        <v>817</v>
      </c>
      <c r="N11" s="74" t="s">
        <v>1163</v>
      </c>
      <c r="O11" s="74" t="s">
        <v>1163</v>
      </c>
      <c r="P11" s="74" t="s">
        <v>1163</v>
      </c>
      <c r="Q11" s="74" t="s">
        <v>1163</v>
      </c>
      <c r="R11" s="74" t="s">
        <v>815</v>
      </c>
      <c r="S11" s="81" t="s">
        <v>816</v>
      </c>
      <c r="T11" s="74" t="s">
        <v>1163</v>
      </c>
      <c r="U11" s="74" t="s">
        <v>1163</v>
      </c>
    </row>
    <row r="12" spans="1:21" x14ac:dyDescent="0.2">
      <c r="A12" s="75">
        <v>60025</v>
      </c>
      <c r="B12" s="75">
        <v>30022962</v>
      </c>
      <c r="C12" s="75" t="s">
        <v>1163</v>
      </c>
      <c r="D12" s="74" t="s">
        <v>1163</v>
      </c>
      <c r="E12" s="74" t="s">
        <v>425</v>
      </c>
      <c r="F12" s="74" t="s">
        <v>868</v>
      </c>
      <c r="G12" s="76" t="s">
        <v>417</v>
      </c>
      <c r="H12" s="74" t="s">
        <v>1303</v>
      </c>
      <c r="I12" s="74" t="s">
        <v>47</v>
      </c>
      <c r="J12" s="74" t="s">
        <v>126</v>
      </c>
      <c r="K12" s="74">
        <v>20062458</v>
      </c>
      <c r="L12" s="78" t="s">
        <v>94</v>
      </c>
      <c r="M12" s="74" t="s">
        <v>334</v>
      </c>
      <c r="N12" s="74" t="s">
        <v>577</v>
      </c>
      <c r="O12" s="74" t="s">
        <v>576</v>
      </c>
      <c r="P12" s="74" t="s">
        <v>527</v>
      </c>
      <c r="Q12" s="76" t="s">
        <v>624</v>
      </c>
      <c r="R12" s="74">
        <v>60025</v>
      </c>
      <c r="S12" s="74" t="s">
        <v>1163</v>
      </c>
      <c r="T12" s="74" t="s">
        <v>1163</v>
      </c>
      <c r="U12" s="74">
        <v>3</v>
      </c>
    </row>
    <row r="13" spans="1:21" x14ac:dyDescent="0.2">
      <c r="A13" s="75">
        <v>60027</v>
      </c>
      <c r="B13" s="75">
        <v>30023164</v>
      </c>
      <c r="C13" s="75" t="s">
        <v>1163</v>
      </c>
      <c r="D13" s="74" t="s">
        <v>1163</v>
      </c>
      <c r="E13" s="74" t="s">
        <v>425</v>
      </c>
      <c r="F13" s="74" t="s">
        <v>4</v>
      </c>
      <c r="G13" s="76" t="s">
        <v>419</v>
      </c>
      <c r="H13" s="74" t="s">
        <v>888</v>
      </c>
      <c r="I13" s="76" t="s">
        <v>407</v>
      </c>
      <c r="J13" s="74" t="s">
        <v>126</v>
      </c>
      <c r="K13" s="74">
        <v>20063219</v>
      </c>
      <c r="L13" s="78" t="s">
        <v>94</v>
      </c>
      <c r="M13" s="74" t="s">
        <v>654</v>
      </c>
      <c r="N13" s="74" t="s">
        <v>498</v>
      </c>
      <c r="O13" s="74" t="s">
        <v>499</v>
      </c>
      <c r="P13" s="76" t="s">
        <v>518</v>
      </c>
      <c r="Q13" s="76" t="s">
        <v>1163</v>
      </c>
      <c r="R13" s="74">
        <v>60027</v>
      </c>
      <c r="S13" s="74" t="s">
        <v>1163</v>
      </c>
      <c r="T13" s="74" t="s">
        <v>1163</v>
      </c>
      <c r="U13" s="74">
        <v>4</v>
      </c>
    </row>
    <row r="14" spans="1:21" x14ac:dyDescent="0.2">
      <c r="A14" s="75">
        <v>60028</v>
      </c>
      <c r="B14" s="75">
        <v>30022773</v>
      </c>
      <c r="C14" s="75" t="s">
        <v>1163</v>
      </c>
      <c r="D14" s="74" t="s">
        <v>1163</v>
      </c>
      <c r="E14" s="74" t="s">
        <v>425</v>
      </c>
      <c r="F14" s="76" t="s">
        <v>4</v>
      </c>
      <c r="G14" s="76" t="s">
        <v>415</v>
      </c>
      <c r="H14" s="74" t="s">
        <v>1304</v>
      </c>
      <c r="I14" s="74" t="s">
        <v>149</v>
      </c>
      <c r="J14" s="74" t="s">
        <v>126</v>
      </c>
      <c r="K14" s="74">
        <v>20062207</v>
      </c>
      <c r="L14" s="76" t="s">
        <v>94</v>
      </c>
      <c r="M14" s="74" t="s">
        <v>654</v>
      </c>
      <c r="N14" s="74" t="s">
        <v>524</v>
      </c>
      <c r="O14" s="74" t="s">
        <v>523</v>
      </c>
      <c r="P14" s="76" t="s">
        <v>518</v>
      </c>
      <c r="Q14" s="74" t="s">
        <v>1163</v>
      </c>
      <c r="R14" s="74">
        <v>60028</v>
      </c>
      <c r="S14" s="74" t="s">
        <v>1163</v>
      </c>
      <c r="T14" s="74" t="s">
        <v>1163</v>
      </c>
      <c r="U14" s="74">
        <v>4</v>
      </c>
    </row>
    <row r="15" spans="1:21" x14ac:dyDescent="0.2">
      <c r="A15" s="77">
        <v>60075</v>
      </c>
      <c r="B15" s="75">
        <v>30022774</v>
      </c>
      <c r="C15" s="75" t="s">
        <v>1163</v>
      </c>
      <c r="D15" s="76" t="s">
        <v>1163</v>
      </c>
      <c r="E15" s="74" t="s">
        <v>28</v>
      </c>
      <c r="F15" s="76" t="s">
        <v>124</v>
      </c>
      <c r="G15" s="76" t="s">
        <v>415</v>
      </c>
      <c r="H15" s="74" t="s">
        <v>1356</v>
      </c>
      <c r="I15" s="76" t="s">
        <v>125</v>
      </c>
      <c r="J15" s="74" t="s">
        <v>126</v>
      </c>
      <c r="K15" s="74">
        <v>20062524</v>
      </c>
      <c r="L15" s="76" t="s">
        <v>94</v>
      </c>
      <c r="M15" s="76" t="s">
        <v>1170</v>
      </c>
      <c r="N15" s="76" t="s">
        <v>472</v>
      </c>
      <c r="O15" s="76" t="s">
        <v>505</v>
      </c>
      <c r="P15" s="76" t="s">
        <v>494</v>
      </c>
      <c r="Q15" s="76" t="s">
        <v>1163</v>
      </c>
      <c r="R15" s="76">
        <v>60075</v>
      </c>
      <c r="S15" s="74" t="s">
        <v>1163</v>
      </c>
      <c r="T15" s="74">
        <v>40058940</v>
      </c>
      <c r="U15" s="74">
        <v>2</v>
      </c>
    </row>
    <row r="16" spans="1:21" ht="25.5" x14ac:dyDescent="0.2">
      <c r="A16" s="75">
        <v>60077</v>
      </c>
      <c r="B16" s="75">
        <v>30022221</v>
      </c>
      <c r="C16" s="75" t="s">
        <v>1163</v>
      </c>
      <c r="D16" s="74" t="s">
        <v>1163</v>
      </c>
      <c r="E16" s="74" t="s">
        <v>425</v>
      </c>
      <c r="F16" s="76" t="s">
        <v>864</v>
      </c>
      <c r="G16" s="76" t="s">
        <v>415</v>
      </c>
      <c r="H16" s="76" t="s">
        <v>136</v>
      </c>
      <c r="I16" s="76" t="s">
        <v>26</v>
      </c>
      <c r="J16" s="74" t="s">
        <v>137</v>
      </c>
      <c r="K16" s="76" t="s">
        <v>138</v>
      </c>
      <c r="L16" s="76" t="s">
        <v>138</v>
      </c>
      <c r="M16" s="76" t="s">
        <v>138</v>
      </c>
      <c r="N16" s="76" t="s">
        <v>473</v>
      </c>
      <c r="O16" s="76" t="s">
        <v>474</v>
      </c>
      <c r="P16" s="76" t="s">
        <v>515</v>
      </c>
      <c r="Q16" s="76" t="s">
        <v>1163</v>
      </c>
      <c r="R16" s="74">
        <v>60077</v>
      </c>
      <c r="S16" s="74" t="s">
        <v>1163</v>
      </c>
      <c r="T16" s="74" t="s">
        <v>1163</v>
      </c>
      <c r="U16" s="74" t="s">
        <v>763</v>
      </c>
    </row>
    <row r="17" spans="1:21" ht="38.25" x14ac:dyDescent="0.2">
      <c r="A17" s="77">
        <v>60078</v>
      </c>
      <c r="B17" s="75">
        <v>30022649</v>
      </c>
      <c r="C17" s="75" t="s">
        <v>1163</v>
      </c>
      <c r="D17" s="76" t="s">
        <v>1163</v>
      </c>
      <c r="E17" s="74" t="s">
        <v>425</v>
      </c>
      <c r="F17" s="76" t="s">
        <v>135</v>
      </c>
      <c r="G17" s="76" t="s">
        <v>415</v>
      </c>
      <c r="H17" s="74" t="s">
        <v>1305</v>
      </c>
      <c r="I17" s="76" t="s">
        <v>20</v>
      </c>
      <c r="J17" s="74" t="s">
        <v>126</v>
      </c>
      <c r="K17" s="74">
        <v>20062411</v>
      </c>
      <c r="L17" s="76" t="s">
        <v>94</v>
      </c>
      <c r="M17" s="76" t="s">
        <v>1171</v>
      </c>
      <c r="N17" s="76" t="s">
        <v>525</v>
      </c>
      <c r="O17" s="76" t="s">
        <v>526</v>
      </c>
      <c r="P17" s="76" t="s">
        <v>518</v>
      </c>
      <c r="Q17" s="76" t="s">
        <v>1163</v>
      </c>
      <c r="R17" s="76">
        <v>60078</v>
      </c>
      <c r="S17" s="74" t="s">
        <v>1163</v>
      </c>
      <c r="T17" s="74" t="s">
        <v>1163</v>
      </c>
      <c r="U17" s="74">
        <v>4</v>
      </c>
    </row>
    <row r="18" spans="1:21" ht="25.5" x14ac:dyDescent="0.2">
      <c r="A18" s="80">
        <v>60085</v>
      </c>
      <c r="B18" s="75">
        <v>30024164</v>
      </c>
      <c r="C18" s="75">
        <v>30021152</v>
      </c>
      <c r="D18" s="74" t="s">
        <v>1163</v>
      </c>
      <c r="E18" s="74" t="s">
        <v>414</v>
      </c>
      <c r="F18" s="76" t="s">
        <v>103</v>
      </c>
      <c r="G18" s="74" t="s">
        <v>415</v>
      </c>
      <c r="H18" s="74" t="s">
        <v>794</v>
      </c>
      <c r="I18" s="76" t="s">
        <v>324</v>
      </c>
      <c r="J18" s="74" t="s">
        <v>102</v>
      </c>
      <c r="K18" s="74">
        <v>20062527</v>
      </c>
      <c r="L18" s="74" t="s">
        <v>94</v>
      </c>
      <c r="M18" s="74" t="s">
        <v>793</v>
      </c>
      <c r="N18" s="74" t="s">
        <v>1163</v>
      </c>
      <c r="O18" s="74" t="s">
        <v>1163</v>
      </c>
      <c r="P18" s="74" t="s">
        <v>1163</v>
      </c>
      <c r="Q18" s="74" t="s">
        <v>1163</v>
      </c>
      <c r="R18" s="74" t="s">
        <v>792</v>
      </c>
      <c r="S18" s="81" t="s">
        <v>795</v>
      </c>
      <c r="T18" s="74" t="s">
        <v>1163</v>
      </c>
      <c r="U18" s="74" t="s">
        <v>1163</v>
      </c>
    </row>
    <row r="19" spans="1:21" x14ac:dyDescent="0.2">
      <c r="A19" s="75">
        <v>60091</v>
      </c>
      <c r="B19" s="75">
        <v>30022406</v>
      </c>
      <c r="C19" s="75" t="s">
        <v>1163</v>
      </c>
      <c r="D19" s="74" t="s">
        <v>1163</v>
      </c>
      <c r="E19" s="74" t="s">
        <v>425</v>
      </c>
      <c r="F19" s="74" t="s">
        <v>132</v>
      </c>
      <c r="G19" s="76" t="s">
        <v>417</v>
      </c>
      <c r="H19" s="76" t="s">
        <v>1306</v>
      </c>
      <c r="I19" s="76" t="s">
        <v>86</v>
      </c>
      <c r="J19" s="74" t="s">
        <v>126</v>
      </c>
      <c r="K19" s="74">
        <v>20062441</v>
      </c>
      <c r="L19" s="78" t="s">
        <v>94</v>
      </c>
      <c r="M19" s="74" t="s">
        <v>334</v>
      </c>
      <c r="N19" s="74" t="s">
        <v>578</v>
      </c>
      <c r="O19" s="74" t="s">
        <v>576</v>
      </c>
      <c r="P19" s="74" t="s">
        <v>527</v>
      </c>
      <c r="Q19" s="76" t="s">
        <v>624</v>
      </c>
      <c r="R19" s="74">
        <v>60091</v>
      </c>
      <c r="S19" s="74" t="s">
        <v>1163</v>
      </c>
      <c r="T19" s="74" t="s">
        <v>1163</v>
      </c>
      <c r="U19" s="74">
        <v>3</v>
      </c>
    </row>
    <row r="20" spans="1:21" x14ac:dyDescent="0.2">
      <c r="A20" s="75">
        <v>60092</v>
      </c>
      <c r="B20" s="75">
        <v>30022898</v>
      </c>
      <c r="C20" s="75" t="s">
        <v>1163</v>
      </c>
      <c r="D20" s="74" t="s">
        <v>1163</v>
      </c>
      <c r="E20" s="74" t="s">
        <v>425</v>
      </c>
      <c r="F20" s="74" t="s">
        <v>1202</v>
      </c>
      <c r="G20" s="76" t="s">
        <v>426</v>
      </c>
      <c r="H20" s="76" t="s">
        <v>1307</v>
      </c>
      <c r="I20" s="76" t="s">
        <v>150</v>
      </c>
      <c r="J20" s="74" t="s">
        <v>126</v>
      </c>
      <c r="K20" s="74">
        <v>20062458</v>
      </c>
      <c r="L20" s="78" t="s">
        <v>94</v>
      </c>
      <c r="M20" s="74" t="s">
        <v>334</v>
      </c>
      <c r="N20" s="74" t="s">
        <v>579</v>
      </c>
      <c r="O20" s="74" t="s">
        <v>576</v>
      </c>
      <c r="P20" s="74" t="s">
        <v>527</v>
      </c>
      <c r="Q20" s="76" t="s">
        <v>624</v>
      </c>
      <c r="R20" s="74">
        <v>60092</v>
      </c>
      <c r="S20" s="74" t="s">
        <v>1163</v>
      </c>
      <c r="T20" s="74" t="s">
        <v>1163</v>
      </c>
      <c r="U20" s="74">
        <v>3</v>
      </c>
    </row>
    <row r="21" spans="1:21" ht="38.25" x14ac:dyDescent="0.2">
      <c r="A21" s="75">
        <v>60093</v>
      </c>
      <c r="B21" s="75">
        <v>30023316</v>
      </c>
      <c r="C21" s="75" t="s">
        <v>1163</v>
      </c>
      <c r="D21" s="74" t="s">
        <v>1163</v>
      </c>
      <c r="E21" s="74" t="s">
        <v>425</v>
      </c>
      <c r="F21" s="76" t="s">
        <v>1203</v>
      </c>
      <c r="G21" s="76" t="s">
        <v>426</v>
      </c>
      <c r="H21" s="74" t="s">
        <v>1308</v>
      </c>
      <c r="I21" s="76" t="s">
        <v>409</v>
      </c>
      <c r="J21" s="74" t="s">
        <v>126</v>
      </c>
      <c r="K21" s="74">
        <v>20062441</v>
      </c>
      <c r="L21" s="78" t="s">
        <v>94</v>
      </c>
      <c r="M21" s="74" t="s">
        <v>334</v>
      </c>
      <c r="N21" s="74" t="s">
        <v>578</v>
      </c>
      <c r="O21" s="74" t="s">
        <v>576</v>
      </c>
      <c r="P21" s="74" t="s">
        <v>527</v>
      </c>
      <c r="Q21" s="76" t="s">
        <v>624</v>
      </c>
      <c r="R21" s="74">
        <v>60093</v>
      </c>
      <c r="S21" s="74" t="s">
        <v>1163</v>
      </c>
      <c r="T21" s="74" t="s">
        <v>1163</v>
      </c>
      <c r="U21" s="74">
        <v>3</v>
      </c>
    </row>
    <row r="22" spans="1:21" x14ac:dyDescent="0.2">
      <c r="A22" s="75">
        <v>60094</v>
      </c>
      <c r="B22" s="75">
        <v>30022961</v>
      </c>
      <c r="C22" s="75" t="s">
        <v>1163</v>
      </c>
      <c r="D22" s="74" t="s">
        <v>1163</v>
      </c>
      <c r="E22" s="74" t="s">
        <v>425</v>
      </c>
      <c r="F22" s="74" t="s">
        <v>1204</v>
      </c>
      <c r="G22" s="76" t="s">
        <v>417</v>
      </c>
      <c r="H22" s="76" t="s">
        <v>1300</v>
      </c>
      <c r="I22" s="76" t="s">
        <v>13</v>
      </c>
      <c r="J22" s="74" t="s">
        <v>126</v>
      </c>
      <c r="K22" s="74">
        <v>20062441</v>
      </c>
      <c r="L22" s="78" t="s">
        <v>94</v>
      </c>
      <c r="M22" s="74" t="s">
        <v>334</v>
      </c>
      <c r="N22" s="74" t="s">
        <v>578</v>
      </c>
      <c r="O22" s="74" t="s">
        <v>576</v>
      </c>
      <c r="P22" s="74" t="s">
        <v>527</v>
      </c>
      <c r="Q22" s="76" t="s">
        <v>624</v>
      </c>
      <c r="R22" s="74">
        <v>60094</v>
      </c>
      <c r="S22" s="74" t="s">
        <v>1163</v>
      </c>
      <c r="T22" s="74" t="s">
        <v>1163</v>
      </c>
      <c r="U22" s="74">
        <v>3</v>
      </c>
    </row>
    <row r="23" spans="1:21" x14ac:dyDescent="0.2">
      <c r="A23" s="75">
        <v>60095</v>
      </c>
      <c r="B23" s="75">
        <v>30023901</v>
      </c>
      <c r="C23" s="75" t="s">
        <v>1163</v>
      </c>
      <c r="D23" s="74" t="s">
        <v>747</v>
      </c>
      <c r="E23" s="74" t="s">
        <v>425</v>
      </c>
      <c r="F23" s="74" t="s">
        <v>188</v>
      </c>
      <c r="G23" s="74" t="s">
        <v>415</v>
      </c>
      <c r="H23" s="74" t="s">
        <v>444</v>
      </c>
      <c r="I23" s="76" t="s">
        <v>416</v>
      </c>
      <c r="J23" s="74" t="s">
        <v>126</v>
      </c>
      <c r="K23" s="74">
        <v>20060376</v>
      </c>
      <c r="L23" s="78" t="s">
        <v>94</v>
      </c>
      <c r="M23" s="74" t="s">
        <v>1172</v>
      </c>
      <c r="N23" s="74" t="s">
        <v>510</v>
      </c>
      <c r="O23" s="74" t="s">
        <v>511</v>
      </c>
      <c r="P23" s="74" t="s">
        <v>285</v>
      </c>
      <c r="Q23" s="74" t="s">
        <v>1163</v>
      </c>
      <c r="R23" s="74">
        <v>60095</v>
      </c>
      <c r="S23" s="74" t="s">
        <v>1163</v>
      </c>
      <c r="T23" s="74" t="s">
        <v>1163</v>
      </c>
      <c r="U23" s="74" t="s">
        <v>764</v>
      </c>
    </row>
    <row r="24" spans="1:21" ht="25.5" x14ac:dyDescent="0.2">
      <c r="A24" s="80">
        <v>60097</v>
      </c>
      <c r="B24" s="75">
        <v>30024309</v>
      </c>
      <c r="C24" s="75">
        <v>30021119</v>
      </c>
      <c r="D24" s="74" t="s">
        <v>1163</v>
      </c>
      <c r="E24" s="74" t="s">
        <v>414</v>
      </c>
      <c r="F24" s="74" t="s">
        <v>189</v>
      </c>
      <c r="G24" s="74" t="s">
        <v>415</v>
      </c>
      <c r="H24" s="74" t="s">
        <v>444</v>
      </c>
      <c r="I24" s="76" t="s">
        <v>445</v>
      </c>
      <c r="J24" s="74" t="s">
        <v>102</v>
      </c>
      <c r="K24" s="74">
        <v>20062529</v>
      </c>
      <c r="L24" s="74" t="s">
        <v>94</v>
      </c>
      <c r="M24" s="74" t="s">
        <v>793</v>
      </c>
      <c r="N24" s="74" t="s">
        <v>1163</v>
      </c>
      <c r="O24" s="74" t="s">
        <v>1163</v>
      </c>
      <c r="P24" s="74" t="s">
        <v>1163</v>
      </c>
      <c r="Q24" s="74" t="s">
        <v>1163</v>
      </c>
      <c r="R24" s="74" t="s">
        <v>802</v>
      </c>
      <c r="S24" s="81" t="s">
        <v>803</v>
      </c>
      <c r="T24" s="74" t="s">
        <v>1163</v>
      </c>
      <c r="U24" s="74" t="s">
        <v>1163</v>
      </c>
    </row>
    <row r="25" spans="1:21" x14ac:dyDescent="0.2">
      <c r="A25" s="75">
        <v>60100</v>
      </c>
      <c r="B25" s="75">
        <v>30023092</v>
      </c>
      <c r="C25" s="75" t="s">
        <v>1163</v>
      </c>
      <c r="D25" s="74" t="s">
        <v>1163</v>
      </c>
      <c r="E25" s="74" t="s">
        <v>28</v>
      </c>
      <c r="F25" s="76" t="s">
        <v>124</v>
      </c>
      <c r="G25" s="76" t="s">
        <v>415</v>
      </c>
      <c r="H25" s="76" t="s">
        <v>1356</v>
      </c>
      <c r="I25" s="76" t="s">
        <v>125</v>
      </c>
      <c r="J25" s="74" t="s">
        <v>126</v>
      </c>
      <c r="K25" s="76">
        <v>20063544</v>
      </c>
      <c r="L25" s="76" t="s">
        <v>94</v>
      </c>
      <c r="M25" s="76" t="s">
        <v>1170</v>
      </c>
      <c r="N25" s="76" t="s">
        <v>475</v>
      </c>
      <c r="O25" s="76" t="s">
        <v>505</v>
      </c>
      <c r="P25" s="76" t="s">
        <v>494</v>
      </c>
      <c r="Q25" s="76" t="s">
        <v>1163</v>
      </c>
      <c r="R25" s="74">
        <v>60100</v>
      </c>
      <c r="S25" s="74" t="s">
        <v>1163</v>
      </c>
      <c r="T25" s="74" t="s">
        <v>1163</v>
      </c>
      <c r="U25" s="74">
        <v>2</v>
      </c>
    </row>
    <row r="26" spans="1:21" x14ac:dyDescent="0.2">
      <c r="A26" s="77">
        <v>60101</v>
      </c>
      <c r="B26" s="75">
        <v>30022262</v>
      </c>
      <c r="C26" s="75" t="s">
        <v>1163</v>
      </c>
      <c r="D26" s="76" t="s">
        <v>1163</v>
      </c>
      <c r="E26" s="74" t="s">
        <v>425</v>
      </c>
      <c r="F26" s="76" t="s">
        <v>4</v>
      </c>
      <c r="G26" s="76" t="s">
        <v>415</v>
      </c>
      <c r="H26" s="74" t="s">
        <v>134</v>
      </c>
      <c r="I26" s="76" t="s">
        <v>20</v>
      </c>
      <c r="J26" s="74" t="s">
        <v>126</v>
      </c>
      <c r="K26" s="74">
        <v>20063219</v>
      </c>
      <c r="L26" s="76" t="s">
        <v>94</v>
      </c>
      <c r="M26" s="74" t="s">
        <v>840</v>
      </c>
      <c r="N26" s="76" t="s">
        <v>498</v>
      </c>
      <c r="O26" s="74" t="s">
        <v>1281</v>
      </c>
      <c r="P26" s="76" t="s">
        <v>518</v>
      </c>
      <c r="Q26" s="76" t="s">
        <v>1163</v>
      </c>
      <c r="R26" s="76">
        <v>60101</v>
      </c>
      <c r="S26" s="74" t="s">
        <v>1163</v>
      </c>
      <c r="T26" s="74" t="s">
        <v>1163</v>
      </c>
      <c r="U26" s="74">
        <v>4</v>
      </c>
    </row>
    <row r="27" spans="1:21" x14ac:dyDescent="0.2">
      <c r="A27" s="77">
        <v>60103</v>
      </c>
      <c r="B27" s="75">
        <v>30022552</v>
      </c>
      <c r="C27" s="75" t="s">
        <v>1163</v>
      </c>
      <c r="D27" s="76" t="s">
        <v>1163</v>
      </c>
      <c r="E27" s="74" t="s">
        <v>425</v>
      </c>
      <c r="F27" s="76" t="s">
        <v>4</v>
      </c>
      <c r="G27" s="76" t="s">
        <v>419</v>
      </c>
      <c r="H27" s="74" t="s">
        <v>134</v>
      </c>
      <c r="I27" s="76" t="s">
        <v>20</v>
      </c>
      <c r="J27" s="74" t="s">
        <v>126</v>
      </c>
      <c r="K27" s="74">
        <v>20063219</v>
      </c>
      <c r="L27" s="76" t="s">
        <v>94</v>
      </c>
      <c r="M27" s="74" t="s">
        <v>840</v>
      </c>
      <c r="N27" s="76" t="s">
        <v>498</v>
      </c>
      <c r="O27" s="74" t="s">
        <v>1281</v>
      </c>
      <c r="P27" s="76" t="s">
        <v>518</v>
      </c>
      <c r="Q27" s="76" t="s">
        <v>1163</v>
      </c>
      <c r="R27" s="76">
        <v>60103</v>
      </c>
      <c r="S27" s="74" t="s">
        <v>1163</v>
      </c>
      <c r="T27" s="74" t="s">
        <v>1163</v>
      </c>
      <c r="U27" s="74">
        <v>4</v>
      </c>
    </row>
    <row r="28" spans="1:21" x14ac:dyDescent="0.2">
      <c r="A28" s="75">
        <v>60106</v>
      </c>
      <c r="B28" s="75">
        <v>30024273</v>
      </c>
      <c r="C28" s="75" t="s">
        <v>1163</v>
      </c>
      <c r="D28" s="74" t="s">
        <v>747</v>
      </c>
      <c r="E28" s="74" t="s">
        <v>425</v>
      </c>
      <c r="F28" s="74" t="s">
        <v>146</v>
      </c>
      <c r="G28" s="74" t="s">
        <v>417</v>
      </c>
      <c r="H28" s="74" t="s">
        <v>435</v>
      </c>
      <c r="I28" s="76" t="s">
        <v>776</v>
      </c>
      <c r="J28" s="74" t="s">
        <v>102</v>
      </c>
      <c r="K28" s="74">
        <v>20062447</v>
      </c>
      <c r="L28" s="78" t="s">
        <v>94</v>
      </c>
      <c r="M28" s="74" t="s">
        <v>1163</v>
      </c>
      <c r="N28" s="74" t="s">
        <v>812</v>
      </c>
      <c r="O28" s="74" t="s">
        <v>492</v>
      </c>
      <c r="P28" s="74" t="s">
        <v>527</v>
      </c>
      <c r="Q28" s="74" t="s">
        <v>1163</v>
      </c>
      <c r="R28" s="74">
        <v>60106</v>
      </c>
      <c r="S28" s="74" t="s">
        <v>1163</v>
      </c>
      <c r="T28" s="74" t="s">
        <v>1163</v>
      </c>
      <c r="U28" s="74">
        <v>3</v>
      </c>
    </row>
    <row r="29" spans="1:21" x14ac:dyDescent="0.2">
      <c r="A29" s="75">
        <v>60107</v>
      </c>
      <c r="B29" s="75">
        <v>30024433</v>
      </c>
      <c r="C29" s="75" t="s">
        <v>1163</v>
      </c>
      <c r="D29" s="74" t="s">
        <v>747</v>
      </c>
      <c r="E29" s="74" t="s">
        <v>843</v>
      </c>
      <c r="F29" s="74" t="s">
        <v>1206</v>
      </c>
      <c r="G29" s="74" t="s">
        <v>417</v>
      </c>
      <c r="H29" s="74" t="s">
        <v>435</v>
      </c>
      <c r="I29" s="76" t="s">
        <v>436</v>
      </c>
      <c r="J29" s="74" t="s">
        <v>102</v>
      </c>
      <c r="K29" s="74">
        <v>20062447</v>
      </c>
      <c r="L29" s="78" t="s">
        <v>94</v>
      </c>
      <c r="M29" s="74" t="s">
        <v>1163</v>
      </c>
      <c r="N29" s="74" t="s">
        <v>812</v>
      </c>
      <c r="O29" s="74" t="s">
        <v>492</v>
      </c>
      <c r="P29" s="74" t="s">
        <v>527</v>
      </c>
      <c r="Q29" s="74" t="s">
        <v>1163</v>
      </c>
      <c r="R29" s="74">
        <v>60107</v>
      </c>
      <c r="S29" s="74" t="s">
        <v>1163</v>
      </c>
      <c r="T29" s="74" t="s">
        <v>1163</v>
      </c>
      <c r="U29" s="74">
        <v>3</v>
      </c>
    </row>
    <row r="30" spans="1:21" x14ac:dyDescent="0.2">
      <c r="A30" s="75">
        <v>60108</v>
      </c>
      <c r="B30" s="75">
        <v>30024274</v>
      </c>
      <c r="C30" s="75" t="s">
        <v>1163</v>
      </c>
      <c r="D30" s="74" t="s">
        <v>1151</v>
      </c>
      <c r="E30" s="74" t="s">
        <v>425</v>
      </c>
      <c r="F30" s="74" t="s">
        <v>868</v>
      </c>
      <c r="G30" s="74" t="s">
        <v>417</v>
      </c>
      <c r="H30" s="74" t="s">
        <v>435</v>
      </c>
      <c r="I30" s="76" t="s">
        <v>776</v>
      </c>
      <c r="J30" s="74" t="s">
        <v>102</v>
      </c>
      <c r="K30" s="74" t="s">
        <v>752</v>
      </c>
      <c r="L30" s="78" t="s">
        <v>94</v>
      </c>
      <c r="M30" s="74" t="s">
        <v>1163</v>
      </c>
      <c r="N30" s="74" t="s">
        <v>640</v>
      </c>
      <c r="O30" s="74" t="s">
        <v>492</v>
      </c>
      <c r="P30" s="74" t="s">
        <v>527</v>
      </c>
      <c r="Q30" s="74" t="s">
        <v>1163</v>
      </c>
      <c r="R30" s="74">
        <v>60108</v>
      </c>
      <c r="S30" s="74" t="s">
        <v>1163</v>
      </c>
      <c r="T30" s="74">
        <v>40056401</v>
      </c>
      <c r="U30" s="74">
        <v>3</v>
      </c>
    </row>
    <row r="31" spans="1:21" x14ac:dyDescent="0.2">
      <c r="A31" s="75">
        <v>60109</v>
      </c>
      <c r="B31" s="75">
        <v>30024094</v>
      </c>
      <c r="C31" s="75" t="s">
        <v>1163</v>
      </c>
      <c r="D31" s="74" t="s">
        <v>747</v>
      </c>
      <c r="E31" s="74" t="s">
        <v>425</v>
      </c>
      <c r="F31" s="74" t="s">
        <v>1200</v>
      </c>
      <c r="G31" s="74" t="s">
        <v>426</v>
      </c>
      <c r="H31" s="74" t="s">
        <v>735</v>
      </c>
      <c r="I31" s="76" t="s">
        <v>736</v>
      </c>
      <c r="J31" s="74" t="s">
        <v>102</v>
      </c>
      <c r="K31" s="74">
        <v>20062447</v>
      </c>
      <c r="L31" s="78" t="s">
        <v>94</v>
      </c>
      <c r="M31" s="74" t="s">
        <v>737</v>
      </c>
      <c r="N31" s="74" t="s">
        <v>738</v>
      </c>
      <c r="O31" s="74" t="s">
        <v>492</v>
      </c>
      <c r="P31" s="74" t="s">
        <v>527</v>
      </c>
      <c r="Q31" s="74" t="s">
        <v>1163</v>
      </c>
      <c r="R31" s="74">
        <v>60109</v>
      </c>
      <c r="S31" s="74" t="s">
        <v>1163</v>
      </c>
      <c r="T31" s="74">
        <v>40056401</v>
      </c>
      <c r="U31" s="74">
        <v>3</v>
      </c>
    </row>
    <row r="32" spans="1:21" x14ac:dyDescent="0.2">
      <c r="A32" s="75">
        <v>60111</v>
      </c>
      <c r="B32" s="75">
        <v>30024095</v>
      </c>
      <c r="C32" s="75" t="s">
        <v>1163</v>
      </c>
      <c r="D32" s="74" t="s">
        <v>1151</v>
      </c>
      <c r="E32" s="74" t="s">
        <v>425</v>
      </c>
      <c r="F32" s="74" t="s">
        <v>1206</v>
      </c>
      <c r="G32" s="74" t="s">
        <v>417</v>
      </c>
      <c r="H32" s="74" t="s">
        <v>633</v>
      </c>
      <c r="I32" s="76" t="s">
        <v>193</v>
      </c>
      <c r="J32" s="74" t="s">
        <v>102</v>
      </c>
      <c r="K32" s="74" t="s">
        <v>752</v>
      </c>
      <c r="L32" s="78" t="s">
        <v>94</v>
      </c>
      <c r="M32" s="74" t="s">
        <v>1163</v>
      </c>
      <c r="N32" s="74" t="s">
        <v>753</v>
      </c>
      <c r="O32" s="74" t="s">
        <v>492</v>
      </c>
      <c r="P32" s="74" t="s">
        <v>527</v>
      </c>
      <c r="Q32" s="74" t="s">
        <v>1163</v>
      </c>
      <c r="R32" s="74">
        <v>60111</v>
      </c>
      <c r="S32" s="74" t="s">
        <v>1163</v>
      </c>
      <c r="T32" s="74">
        <v>40056401</v>
      </c>
      <c r="U32" s="74">
        <v>3</v>
      </c>
    </row>
    <row r="33" spans="1:21" x14ac:dyDescent="0.2">
      <c r="A33" s="75">
        <v>60112</v>
      </c>
      <c r="B33" s="75">
        <v>30024096</v>
      </c>
      <c r="C33" s="75" t="s">
        <v>1163</v>
      </c>
      <c r="D33" s="74" t="s">
        <v>747</v>
      </c>
      <c r="E33" s="74" t="s">
        <v>425</v>
      </c>
      <c r="F33" s="74" t="s">
        <v>1200</v>
      </c>
      <c r="G33" s="74" t="s">
        <v>417</v>
      </c>
      <c r="H33" s="74" t="s">
        <v>748</v>
      </c>
      <c r="I33" s="76" t="s">
        <v>749</v>
      </c>
      <c r="J33" s="74" t="s">
        <v>102</v>
      </c>
      <c r="K33" s="74">
        <v>20062447</v>
      </c>
      <c r="L33" s="78" t="s">
        <v>94</v>
      </c>
      <c r="M33" s="74" t="s">
        <v>1163</v>
      </c>
      <c r="N33" s="74" t="s">
        <v>738</v>
      </c>
      <c r="O33" s="74" t="s">
        <v>492</v>
      </c>
      <c r="P33" s="74" t="s">
        <v>527</v>
      </c>
      <c r="Q33" s="74" t="s">
        <v>1163</v>
      </c>
      <c r="R33" s="74">
        <v>60112</v>
      </c>
      <c r="S33" s="74" t="s">
        <v>1163</v>
      </c>
      <c r="T33" s="74">
        <v>40056401</v>
      </c>
      <c r="U33" s="74">
        <v>3</v>
      </c>
    </row>
    <row r="34" spans="1:21" x14ac:dyDescent="0.2">
      <c r="A34" s="75">
        <v>60117</v>
      </c>
      <c r="B34" s="75">
        <v>30022611</v>
      </c>
      <c r="C34" s="75" t="s">
        <v>1163</v>
      </c>
      <c r="D34" s="74" t="s">
        <v>1152</v>
      </c>
      <c r="E34" s="74" t="s">
        <v>425</v>
      </c>
      <c r="F34" s="74" t="s">
        <v>868</v>
      </c>
      <c r="G34" s="74" t="s">
        <v>417</v>
      </c>
      <c r="H34" s="74" t="s">
        <v>435</v>
      </c>
      <c r="I34" s="76" t="s">
        <v>776</v>
      </c>
      <c r="J34" s="74" t="s">
        <v>102</v>
      </c>
      <c r="K34" s="74">
        <v>20063241</v>
      </c>
      <c r="L34" s="78" t="s">
        <v>94</v>
      </c>
      <c r="M34" s="74" t="s">
        <v>765</v>
      </c>
      <c r="N34" s="74" t="s">
        <v>491</v>
      </c>
      <c r="O34" s="74" t="s">
        <v>496</v>
      </c>
      <c r="P34" s="74" t="s">
        <v>527</v>
      </c>
      <c r="Q34" s="74" t="s">
        <v>624</v>
      </c>
      <c r="R34" s="74">
        <v>60117</v>
      </c>
      <c r="S34" s="74" t="s">
        <v>1163</v>
      </c>
      <c r="T34" s="74">
        <v>40057143</v>
      </c>
      <c r="U34" s="74">
        <v>3</v>
      </c>
    </row>
    <row r="35" spans="1:21" x14ac:dyDescent="0.2">
      <c r="A35" s="75">
        <v>60120</v>
      </c>
      <c r="B35" s="75">
        <v>30024097</v>
      </c>
      <c r="C35" s="75" t="s">
        <v>1163</v>
      </c>
      <c r="D35" s="74" t="s">
        <v>1151</v>
      </c>
      <c r="E35" s="74" t="s">
        <v>732</v>
      </c>
      <c r="F35" s="74" t="s">
        <v>868</v>
      </c>
      <c r="G35" s="74" t="s">
        <v>417</v>
      </c>
      <c r="H35" s="74" t="s">
        <v>435</v>
      </c>
      <c r="I35" s="76" t="s">
        <v>436</v>
      </c>
      <c r="J35" s="74" t="s">
        <v>102</v>
      </c>
      <c r="K35" s="74">
        <v>20062665</v>
      </c>
      <c r="L35" s="78" t="s">
        <v>94</v>
      </c>
      <c r="M35" s="74" t="s">
        <v>765</v>
      </c>
      <c r="N35" s="74" t="s">
        <v>785</v>
      </c>
      <c r="O35" s="74" t="s">
        <v>496</v>
      </c>
      <c r="P35" s="74" t="s">
        <v>527</v>
      </c>
      <c r="Q35" s="74" t="s">
        <v>624</v>
      </c>
      <c r="R35" s="74">
        <v>60120</v>
      </c>
      <c r="S35" s="74" t="s">
        <v>1163</v>
      </c>
      <c r="T35" s="74">
        <v>40057149</v>
      </c>
      <c r="U35" s="74">
        <v>3</v>
      </c>
    </row>
    <row r="36" spans="1:21" x14ac:dyDescent="0.2">
      <c r="A36" s="75">
        <v>60126</v>
      </c>
      <c r="B36" s="75">
        <v>30024341</v>
      </c>
      <c r="C36" s="75" t="s">
        <v>1163</v>
      </c>
      <c r="D36" s="74" t="s">
        <v>747</v>
      </c>
      <c r="E36" s="74" t="s">
        <v>425</v>
      </c>
      <c r="F36" s="74" t="s">
        <v>1206</v>
      </c>
      <c r="G36" s="74" t="s">
        <v>417</v>
      </c>
      <c r="H36" s="74" t="s">
        <v>451</v>
      </c>
      <c r="I36" s="76" t="s">
        <v>452</v>
      </c>
      <c r="J36" s="74" t="s">
        <v>102</v>
      </c>
      <c r="K36" s="74">
        <v>20062458</v>
      </c>
      <c r="L36" s="78" t="s">
        <v>94</v>
      </c>
      <c r="M36" s="74" t="s">
        <v>765</v>
      </c>
      <c r="N36" s="74" t="s">
        <v>535</v>
      </c>
      <c r="O36" s="74" t="s">
        <v>496</v>
      </c>
      <c r="P36" s="74" t="s">
        <v>527</v>
      </c>
      <c r="Q36" s="74" t="s">
        <v>624</v>
      </c>
      <c r="R36" s="74">
        <v>60126</v>
      </c>
      <c r="S36" s="74" t="s">
        <v>1163</v>
      </c>
      <c r="T36" s="74" t="s">
        <v>1163</v>
      </c>
      <c r="U36" s="74">
        <v>3</v>
      </c>
    </row>
    <row r="37" spans="1:21" x14ac:dyDescent="0.2">
      <c r="A37" s="75">
        <v>60128</v>
      </c>
      <c r="B37" s="75">
        <v>30023902</v>
      </c>
      <c r="C37" s="75" t="s">
        <v>1163</v>
      </c>
      <c r="D37" s="74" t="s">
        <v>1151</v>
      </c>
      <c r="E37" s="74" t="s">
        <v>425</v>
      </c>
      <c r="F37" s="74" t="s">
        <v>1200</v>
      </c>
      <c r="G37" s="74" t="s">
        <v>417</v>
      </c>
      <c r="H37" s="74" t="s">
        <v>435</v>
      </c>
      <c r="I37" s="76" t="s">
        <v>182</v>
      </c>
      <c r="J37" s="74" t="s">
        <v>1163</v>
      </c>
      <c r="K37" s="74" t="s">
        <v>1163</v>
      </c>
      <c r="L37" s="78" t="s">
        <v>1164</v>
      </c>
      <c r="M37" s="74" t="s">
        <v>1163</v>
      </c>
      <c r="N37" s="74" t="s">
        <v>640</v>
      </c>
      <c r="O37" s="74" t="s">
        <v>492</v>
      </c>
      <c r="P37" s="74" t="s">
        <v>527</v>
      </c>
      <c r="Q37" s="74" t="s">
        <v>1163</v>
      </c>
      <c r="R37" s="74">
        <v>60128</v>
      </c>
      <c r="S37" s="74" t="s">
        <v>1163</v>
      </c>
      <c r="T37" s="74" t="s">
        <v>1163</v>
      </c>
      <c r="U37" s="74">
        <v>3</v>
      </c>
    </row>
    <row r="38" spans="1:21" x14ac:dyDescent="0.2">
      <c r="A38" s="75">
        <v>60138</v>
      </c>
      <c r="B38" s="75">
        <v>30024098</v>
      </c>
      <c r="C38" s="75" t="s">
        <v>1163</v>
      </c>
      <c r="D38" s="74" t="s">
        <v>1151</v>
      </c>
      <c r="E38" s="74" t="s">
        <v>732</v>
      </c>
      <c r="F38" s="74" t="s">
        <v>1206</v>
      </c>
      <c r="G38" s="74" t="s">
        <v>426</v>
      </c>
      <c r="H38" s="74" t="s">
        <v>435</v>
      </c>
      <c r="I38" s="76" t="s">
        <v>436</v>
      </c>
      <c r="J38" s="74" t="s">
        <v>102</v>
      </c>
      <c r="K38" s="74">
        <v>20062665</v>
      </c>
      <c r="L38" s="78" t="s">
        <v>94</v>
      </c>
      <c r="M38" s="74" t="s">
        <v>765</v>
      </c>
      <c r="N38" s="74" t="s">
        <v>785</v>
      </c>
      <c r="O38" s="74" t="s">
        <v>496</v>
      </c>
      <c r="P38" s="74" t="s">
        <v>527</v>
      </c>
      <c r="Q38" s="74" t="s">
        <v>624</v>
      </c>
      <c r="R38" s="74">
        <v>60138</v>
      </c>
      <c r="S38" s="74" t="s">
        <v>1163</v>
      </c>
      <c r="T38" s="74">
        <v>40057149</v>
      </c>
      <c r="U38" s="74">
        <v>3</v>
      </c>
    </row>
    <row r="39" spans="1:21" x14ac:dyDescent="0.2">
      <c r="A39" s="75">
        <v>60142</v>
      </c>
      <c r="B39" s="75">
        <v>30024099</v>
      </c>
      <c r="C39" s="75" t="s">
        <v>1163</v>
      </c>
      <c r="D39" s="74" t="s">
        <v>747</v>
      </c>
      <c r="E39" s="74" t="s">
        <v>824</v>
      </c>
      <c r="F39" s="74" t="s">
        <v>1283</v>
      </c>
      <c r="G39" s="74" t="s">
        <v>419</v>
      </c>
      <c r="H39" s="74" t="s">
        <v>666</v>
      </c>
      <c r="I39" s="76" t="s">
        <v>822</v>
      </c>
      <c r="J39" s="74" t="s">
        <v>102</v>
      </c>
      <c r="K39" s="74">
        <v>20062393</v>
      </c>
      <c r="L39" s="78" t="s">
        <v>94</v>
      </c>
      <c r="M39" s="74" t="s">
        <v>839</v>
      </c>
      <c r="N39" s="74" t="s">
        <v>498</v>
      </c>
      <c r="O39" s="74" t="s">
        <v>1281</v>
      </c>
      <c r="P39" s="74" t="s">
        <v>518</v>
      </c>
      <c r="Q39" s="74" t="s">
        <v>1163</v>
      </c>
      <c r="R39" s="74">
        <v>60142</v>
      </c>
      <c r="S39" s="74" t="s">
        <v>1163</v>
      </c>
      <c r="T39" s="74" t="s">
        <v>1163</v>
      </c>
      <c r="U39" s="74">
        <v>4</v>
      </c>
    </row>
    <row r="40" spans="1:21" ht="25.5" x14ac:dyDescent="0.2">
      <c r="A40" s="80">
        <v>60149</v>
      </c>
      <c r="B40" s="75">
        <v>30023903</v>
      </c>
      <c r="C40" s="75">
        <v>30021129</v>
      </c>
      <c r="D40" s="74" t="s">
        <v>1163</v>
      </c>
      <c r="E40" s="74" t="s">
        <v>425</v>
      </c>
      <c r="F40" s="74" t="s">
        <v>189</v>
      </c>
      <c r="G40" s="74" t="s">
        <v>415</v>
      </c>
      <c r="H40" s="74" t="s">
        <v>444</v>
      </c>
      <c r="I40" s="76" t="s">
        <v>445</v>
      </c>
      <c r="J40" s="74" t="s">
        <v>102</v>
      </c>
      <c r="K40" s="74">
        <v>20062778</v>
      </c>
      <c r="L40" s="74" t="s">
        <v>94</v>
      </c>
      <c r="M40" s="74" t="s">
        <v>429</v>
      </c>
      <c r="N40" s="74" t="s">
        <v>1163</v>
      </c>
      <c r="O40" s="74" t="s">
        <v>1163</v>
      </c>
      <c r="P40" s="74" t="s">
        <v>1163</v>
      </c>
      <c r="Q40" s="81" t="s">
        <v>1163</v>
      </c>
      <c r="R40" s="74" t="s">
        <v>635</v>
      </c>
      <c r="S40" s="81" t="s">
        <v>446</v>
      </c>
      <c r="T40" s="74" t="s">
        <v>1163</v>
      </c>
      <c r="U40" s="74" t="s">
        <v>1163</v>
      </c>
    </row>
    <row r="41" spans="1:21" ht="25.5" x14ac:dyDescent="0.2">
      <c r="A41" s="80">
        <v>60149</v>
      </c>
      <c r="B41" s="75">
        <v>30023903</v>
      </c>
      <c r="C41" s="75">
        <v>30021129</v>
      </c>
      <c r="D41" s="74" t="s">
        <v>1163</v>
      </c>
      <c r="E41" s="74" t="s">
        <v>425</v>
      </c>
      <c r="F41" s="74" t="s">
        <v>189</v>
      </c>
      <c r="G41" s="74" t="s">
        <v>415</v>
      </c>
      <c r="H41" s="74" t="s">
        <v>444</v>
      </c>
      <c r="I41" s="76" t="s">
        <v>445</v>
      </c>
      <c r="J41" s="74" t="s">
        <v>102</v>
      </c>
      <c r="K41" s="74">
        <v>20062778</v>
      </c>
      <c r="L41" s="74" t="s">
        <v>94</v>
      </c>
      <c r="M41" s="74" t="s">
        <v>429</v>
      </c>
      <c r="N41" s="74" t="s">
        <v>1163</v>
      </c>
      <c r="O41" s="74" t="s">
        <v>1163</v>
      </c>
      <c r="P41" s="74" t="s">
        <v>1163</v>
      </c>
      <c r="Q41" s="81" t="s">
        <v>1163</v>
      </c>
      <c r="R41" s="74" t="s">
        <v>635</v>
      </c>
      <c r="S41" s="81" t="s">
        <v>446</v>
      </c>
      <c r="T41" s="74" t="s">
        <v>1163</v>
      </c>
      <c r="U41" s="74" t="s">
        <v>1163</v>
      </c>
    </row>
    <row r="42" spans="1:21" ht="38.25" x14ac:dyDescent="0.2">
      <c r="A42" s="77">
        <v>60150</v>
      </c>
      <c r="B42" s="75">
        <v>30023093</v>
      </c>
      <c r="C42" s="75" t="s">
        <v>1163</v>
      </c>
      <c r="D42" s="76" t="s">
        <v>1163</v>
      </c>
      <c r="E42" s="74" t="s">
        <v>425</v>
      </c>
      <c r="F42" s="76" t="s">
        <v>879</v>
      </c>
      <c r="G42" s="76" t="s">
        <v>419</v>
      </c>
      <c r="H42" s="74" t="s">
        <v>1309</v>
      </c>
      <c r="I42" s="74" t="s">
        <v>149</v>
      </c>
      <c r="J42" s="74" t="s">
        <v>126</v>
      </c>
      <c r="K42" s="74">
        <v>20063525</v>
      </c>
      <c r="L42" s="78" t="s">
        <v>94</v>
      </c>
      <c r="M42" s="74" t="s">
        <v>657</v>
      </c>
      <c r="N42" s="74" t="s">
        <v>533</v>
      </c>
      <c r="O42" s="74" t="s">
        <v>534</v>
      </c>
      <c r="P42" s="74" t="s">
        <v>527</v>
      </c>
      <c r="Q42" s="76" t="s">
        <v>624</v>
      </c>
      <c r="R42" s="76">
        <v>60150</v>
      </c>
      <c r="S42" s="74" t="s">
        <v>1163</v>
      </c>
      <c r="T42" s="74" t="s">
        <v>1163</v>
      </c>
      <c r="U42" s="74">
        <v>3</v>
      </c>
    </row>
    <row r="43" spans="1:21" x14ac:dyDescent="0.2">
      <c r="A43" s="80">
        <v>60152</v>
      </c>
      <c r="B43" s="75">
        <v>30023743</v>
      </c>
      <c r="C43" s="75">
        <v>30021144</v>
      </c>
      <c r="D43" s="74" t="s">
        <v>1163</v>
      </c>
      <c r="E43" s="74" t="s">
        <v>425</v>
      </c>
      <c r="F43" s="74" t="s">
        <v>1200</v>
      </c>
      <c r="G43" s="74" t="s">
        <v>426</v>
      </c>
      <c r="H43" s="74" t="s">
        <v>427</v>
      </c>
      <c r="I43" s="76" t="s">
        <v>428</v>
      </c>
      <c r="J43" s="74" t="s">
        <v>102</v>
      </c>
      <c r="K43" s="74">
        <v>20062666</v>
      </c>
      <c r="L43" s="74" t="s">
        <v>94</v>
      </c>
      <c r="M43" s="74" t="s">
        <v>448</v>
      </c>
      <c r="N43" s="74" t="s">
        <v>1163</v>
      </c>
      <c r="O43" s="74" t="s">
        <v>1163</v>
      </c>
      <c r="P43" s="74" t="s">
        <v>1163</v>
      </c>
      <c r="Q43" s="81" t="s">
        <v>624</v>
      </c>
      <c r="R43" s="74" t="s">
        <v>447</v>
      </c>
      <c r="S43" s="81" t="s">
        <v>449</v>
      </c>
      <c r="T43" s="74" t="s">
        <v>1163</v>
      </c>
      <c r="U43" s="74" t="s">
        <v>1163</v>
      </c>
    </row>
    <row r="44" spans="1:21" x14ac:dyDescent="0.2">
      <c r="A44" s="80">
        <v>60154</v>
      </c>
      <c r="B44" s="75">
        <v>30023924</v>
      </c>
      <c r="C44" s="75">
        <v>30021111</v>
      </c>
      <c r="D44" s="74" t="s">
        <v>1163</v>
      </c>
      <c r="E44" s="74" t="s">
        <v>425</v>
      </c>
      <c r="F44" s="74" t="s">
        <v>1200</v>
      </c>
      <c r="G44" s="74" t="s">
        <v>411</v>
      </c>
      <c r="H44" s="74" t="s">
        <v>633</v>
      </c>
      <c r="I44" s="76" t="s">
        <v>459</v>
      </c>
      <c r="J44" s="74" t="s">
        <v>102</v>
      </c>
      <c r="K44" s="74">
        <v>20062248</v>
      </c>
      <c r="L44" s="74" t="s">
        <v>94</v>
      </c>
      <c r="M44" s="74" t="s">
        <v>634</v>
      </c>
      <c r="N44" s="74" t="s">
        <v>1163</v>
      </c>
      <c r="O44" s="74" t="s">
        <v>1163</v>
      </c>
      <c r="P44" s="74" t="s">
        <v>1163</v>
      </c>
      <c r="Q44" s="81" t="s">
        <v>1163</v>
      </c>
      <c r="R44" s="74" t="s">
        <v>632</v>
      </c>
      <c r="S44" s="81" t="s">
        <v>652</v>
      </c>
      <c r="T44" s="74" t="s">
        <v>1163</v>
      </c>
      <c r="U44" s="74" t="s">
        <v>1163</v>
      </c>
    </row>
    <row r="45" spans="1:21" x14ac:dyDescent="0.2">
      <c r="A45" s="80">
        <v>60163</v>
      </c>
      <c r="B45" s="75">
        <v>30024165</v>
      </c>
      <c r="C45" s="75">
        <v>30021116</v>
      </c>
      <c r="D45" s="74" t="s">
        <v>1163</v>
      </c>
      <c r="E45" s="74" t="s">
        <v>425</v>
      </c>
      <c r="F45" s="74" t="s">
        <v>188</v>
      </c>
      <c r="G45" s="74" t="s">
        <v>415</v>
      </c>
      <c r="H45" s="74" t="s">
        <v>750</v>
      </c>
      <c r="I45" s="76" t="s">
        <v>800</v>
      </c>
      <c r="J45" s="74" t="s">
        <v>102</v>
      </c>
      <c r="K45" s="74">
        <v>20062400</v>
      </c>
      <c r="L45" s="74" t="s">
        <v>94</v>
      </c>
      <c r="M45" s="74" t="s">
        <v>793</v>
      </c>
      <c r="N45" s="74" t="s">
        <v>1163</v>
      </c>
      <c r="O45" s="74" t="s">
        <v>1163</v>
      </c>
      <c r="P45" s="74" t="s">
        <v>1163</v>
      </c>
      <c r="Q45" s="74" t="s">
        <v>1163</v>
      </c>
      <c r="R45" s="74" t="s">
        <v>799</v>
      </c>
      <c r="S45" s="81" t="s">
        <v>469</v>
      </c>
      <c r="T45" s="74" t="s">
        <v>1163</v>
      </c>
      <c r="U45" s="74" t="s">
        <v>1163</v>
      </c>
    </row>
    <row r="46" spans="1:21" x14ac:dyDescent="0.2">
      <c r="A46" s="75">
        <v>60167</v>
      </c>
      <c r="B46" s="75">
        <v>30024110</v>
      </c>
      <c r="C46" s="75" t="s">
        <v>1163</v>
      </c>
      <c r="D46" s="74" t="s">
        <v>747</v>
      </c>
      <c r="E46" s="74" t="s">
        <v>425</v>
      </c>
      <c r="F46" s="74" t="s">
        <v>868</v>
      </c>
      <c r="G46" s="74" t="s">
        <v>419</v>
      </c>
      <c r="H46" s="74" t="s">
        <v>810</v>
      </c>
      <c r="I46" s="76" t="s">
        <v>811</v>
      </c>
      <c r="J46" s="74" t="s">
        <v>102</v>
      </c>
      <c r="K46" s="74">
        <v>20062189</v>
      </c>
      <c r="L46" s="78" t="s">
        <v>94</v>
      </c>
      <c r="M46" s="74" t="s">
        <v>765</v>
      </c>
      <c r="N46" s="74" t="s">
        <v>502</v>
      </c>
      <c r="O46" s="74" t="s">
        <v>537</v>
      </c>
      <c r="P46" s="74" t="s">
        <v>527</v>
      </c>
      <c r="Q46" s="74" t="s">
        <v>624</v>
      </c>
      <c r="R46" s="74">
        <v>60167</v>
      </c>
      <c r="S46" s="74" t="s">
        <v>1163</v>
      </c>
      <c r="T46" s="74" t="s">
        <v>1163</v>
      </c>
      <c r="U46" s="74">
        <v>3</v>
      </c>
    </row>
    <row r="47" spans="1:21" x14ac:dyDescent="0.2">
      <c r="A47" s="77">
        <v>60172</v>
      </c>
      <c r="B47" s="75">
        <v>30022188</v>
      </c>
      <c r="C47" s="75" t="s">
        <v>1163</v>
      </c>
      <c r="D47" s="76" t="s">
        <v>1163</v>
      </c>
      <c r="E47" s="74" t="s">
        <v>425</v>
      </c>
      <c r="F47" s="76" t="s">
        <v>141</v>
      </c>
      <c r="G47" s="76" t="s">
        <v>419</v>
      </c>
      <c r="H47" s="74" t="s">
        <v>142</v>
      </c>
      <c r="I47" s="76" t="s">
        <v>143</v>
      </c>
      <c r="J47" s="74" t="s">
        <v>126</v>
      </c>
      <c r="K47" s="74">
        <v>20060809</v>
      </c>
      <c r="L47" s="76" t="s">
        <v>94</v>
      </c>
      <c r="M47" s="74" t="s">
        <v>765</v>
      </c>
      <c r="N47" s="76" t="s">
        <v>535</v>
      </c>
      <c r="O47" s="76" t="s">
        <v>496</v>
      </c>
      <c r="P47" s="76" t="s">
        <v>527</v>
      </c>
      <c r="Q47" s="76" t="s">
        <v>624</v>
      </c>
      <c r="R47" s="76">
        <v>60172</v>
      </c>
      <c r="S47" s="74" t="s">
        <v>1163</v>
      </c>
      <c r="T47" s="74" t="s">
        <v>1163</v>
      </c>
      <c r="U47" s="74">
        <v>3</v>
      </c>
    </row>
    <row r="48" spans="1:21" x14ac:dyDescent="0.2">
      <c r="A48" s="77">
        <v>60178</v>
      </c>
      <c r="B48" s="75">
        <v>30022775</v>
      </c>
      <c r="C48" s="75" t="s">
        <v>1163</v>
      </c>
      <c r="D48" s="76" t="s">
        <v>1163</v>
      </c>
      <c r="E48" s="74" t="s">
        <v>425</v>
      </c>
      <c r="F48" s="74" t="s">
        <v>868</v>
      </c>
      <c r="G48" s="76" t="s">
        <v>417</v>
      </c>
      <c r="H48" s="74" t="s">
        <v>728</v>
      </c>
      <c r="I48" s="76" t="s">
        <v>181</v>
      </c>
      <c r="J48" s="74" t="s">
        <v>126</v>
      </c>
      <c r="K48" s="74">
        <v>20063432</v>
      </c>
      <c r="L48" s="76" t="s">
        <v>94</v>
      </c>
      <c r="M48" s="74" t="s">
        <v>765</v>
      </c>
      <c r="N48" s="76" t="s">
        <v>536</v>
      </c>
      <c r="O48" s="76" t="s">
        <v>537</v>
      </c>
      <c r="P48" s="76" t="s">
        <v>527</v>
      </c>
      <c r="Q48" s="76" t="s">
        <v>624</v>
      </c>
      <c r="R48" s="76">
        <v>60178</v>
      </c>
      <c r="S48" s="74" t="s">
        <v>1163</v>
      </c>
      <c r="T48" s="74" t="s">
        <v>1163</v>
      </c>
      <c r="U48" s="74">
        <v>3</v>
      </c>
    </row>
    <row r="49" spans="1:21" x14ac:dyDescent="0.2">
      <c r="A49" s="75">
        <v>60179</v>
      </c>
      <c r="B49" s="75">
        <v>30024111</v>
      </c>
      <c r="C49" s="75" t="s">
        <v>1163</v>
      </c>
      <c r="D49" s="74" t="s">
        <v>1158</v>
      </c>
      <c r="E49" s="74" t="s">
        <v>425</v>
      </c>
      <c r="F49" s="74" t="s">
        <v>4</v>
      </c>
      <c r="G49" s="74" t="s">
        <v>419</v>
      </c>
      <c r="H49" s="74" t="s">
        <v>427</v>
      </c>
      <c r="I49" s="76" t="s">
        <v>428</v>
      </c>
      <c r="J49" s="74" t="s">
        <v>102</v>
      </c>
      <c r="K49" s="74">
        <v>20062398</v>
      </c>
      <c r="L49" s="78" t="s">
        <v>94</v>
      </c>
      <c r="M49" s="74" t="s">
        <v>1163</v>
      </c>
      <c r="N49" s="74" t="s">
        <v>783</v>
      </c>
      <c r="O49" s="74" t="s">
        <v>597</v>
      </c>
      <c r="P49" s="74" t="s">
        <v>527</v>
      </c>
      <c r="Q49" s="74" t="s">
        <v>624</v>
      </c>
      <c r="R49" s="74">
        <v>60179</v>
      </c>
      <c r="S49" s="74" t="s">
        <v>1163</v>
      </c>
      <c r="T49" s="74">
        <v>40056401</v>
      </c>
      <c r="U49" s="74">
        <v>3</v>
      </c>
    </row>
    <row r="50" spans="1:21" ht="25.5" x14ac:dyDescent="0.2">
      <c r="A50" s="75">
        <v>60186</v>
      </c>
      <c r="B50" s="75">
        <v>30024112</v>
      </c>
      <c r="C50" s="75" t="s">
        <v>1163</v>
      </c>
      <c r="D50" s="74" t="s">
        <v>1155</v>
      </c>
      <c r="E50" s="74" t="s">
        <v>862</v>
      </c>
      <c r="F50" s="74" t="s">
        <v>420</v>
      </c>
      <c r="G50" s="74" t="s">
        <v>415</v>
      </c>
      <c r="H50" s="74" t="s">
        <v>779</v>
      </c>
      <c r="I50" s="76" t="s">
        <v>461</v>
      </c>
      <c r="J50" s="74" t="s">
        <v>102</v>
      </c>
      <c r="K50" s="74">
        <v>20062667</v>
      </c>
      <c r="L50" s="78" t="s">
        <v>94</v>
      </c>
      <c r="M50" s="74" t="s">
        <v>844</v>
      </c>
      <c r="N50" s="74" t="s">
        <v>478</v>
      </c>
      <c r="O50" s="74" t="s">
        <v>477</v>
      </c>
      <c r="P50" s="74" t="s">
        <v>622</v>
      </c>
      <c r="Q50" s="74" t="s">
        <v>1163</v>
      </c>
      <c r="R50" s="74">
        <v>60186</v>
      </c>
      <c r="S50" s="74" t="s">
        <v>1163</v>
      </c>
      <c r="T50" s="74" t="s">
        <v>1163</v>
      </c>
      <c r="U50" s="74">
        <v>2</v>
      </c>
    </row>
    <row r="51" spans="1:21" ht="25.5" x14ac:dyDescent="0.2">
      <c r="A51" s="75">
        <v>60187</v>
      </c>
      <c r="B51" s="75">
        <v>30024113</v>
      </c>
      <c r="C51" s="75" t="s">
        <v>1163</v>
      </c>
      <c r="D51" s="74" t="s">
        <v>1153</v>
      </c>
      <c r="E51" s="74" t="s">
        <v>862</v>
      </c>
      <c r="F51" s="74" t="s">
        <v>420</v>
      </c>
      <c r="G51" s="74" t="s">
        <v>415</v>
      </c>
      <c r="H51" s="74" t="s">
        <v>779</v>
      </c>
      <c r="I51" s="76" t="s">
        <v>461</v>
      </c>
      <c r="J51" s="74" t="s">
        <v>102</v>
      </c>
      <c r="K51" s="74">
        <v>20062667</v>
      </c>
      <c r="L51" s="78" t="s">
        <v>94</v>
      </c>
      <c r="M51" s="74" t="s">
        <v>844</v>
      </c>
      <c r="N51" s="74" t="s">
        <v>478</v>
      </c>
      <c r="O51" s="74" t="s">
        <v>477</v>
      </c>
      <c r="P51" s="74" t="s">
        <v>622</v>
      </c>
      <c r="Q51" s="74" t="s">
        <v>1163</v>
      </c>
      <c r="R51" s="74">
        <v>60187</v>
      </c>
      <c r="S51" s="74" t="s">
        <v>1163</v>
      </c>
      <c r="T51" s="74" t="s">
        <v>1163</v>
      </c>
      <c r="U51" s="74">
        <v>2</v>
      </c>
    </row>
    <row r="52" spans="1:21" x14ac:dyDescent="0.2">
      <c r="A52" s="75">
        <v>60193</v>
      </c>
      <c r="B52" s="75">
        <v>30024114</v>
      </c>
      <c r="C52" s="75" t="s">
        <v>1163</v>
      </c>
      <c r="D52" s="74" t="s">
        <v>1153</v>
      </c>
      <c r="E52" s="74" t="s">
        <v>425</v>
      </c>
      <c r="F52" s="74" t="s">
        <v>188</v>
      </c>
      <c r="G52" s="74" t="s">
        <v>415</v>
      </c>
      <c r="H52" s="74" t="s">
        <v>750</v>
      </c>
      <c r="I52" s="76" t="s">
        <v>646</v>
      </c>
      <c r="J52" s="74" t="s">
        <v>102</v>
      </c>
      <c r="K52" s="74">
        <v>20062490</v>
      </c>
      <c r="L52" s="78" t="s">
        <v>94</v>
      </c>
      <c r="M52" s="74" t="s">
        <v>1163</v>
      </c>
      <c r="N52" s="74" t="s">
        <v>751</v>
      </c>
      <c r="O52" s="74" t="s">
        <v>504</v>
      </c>
      <c r="P52" s="74" t="s">
        <v>285</v>
      </c>
      <c r="Q52" s="74" t="s">
        <v>1163</v>
      </c>
      <c r="R52" s="74">
        <v>60193</v>
      </c>
      <c r="S52" s="74" t="s">
        <v>1163</v>
      </c>
      <c r="T52" s="74">
        <v>40057296</v>
      </c>
      <c r="U52" s="74">
        <v>4</v>
      </c>
    </row>
    <row r="53" spans="1:21" x14ac:dyDescent="0.2">
      <c r="A53" s="75">
        <v>60194</v>
      </c>
      <c r="B53" s="75">
        <v>30022660</v>
      </c>
      <c r="C53" s="75" t="s">
        <v>1163</v>
      </c>
      <c r="D53" s="74" t="s">
        <v>1163</v>
      </c>
      <c r="E53" s="74" t="s">
        <v>28</v>
      </c>
      <c r="F53" s="76" t="s">
        <v>124</v>
      </c>
      <c r="G53" s="76" t="s">
        <v>415</v>
      </c>
      <c r="H53" s="74" t="s">
        <v>1356</v>
      </c>
      <c r="I53" s="76" t="s">
        <v>125</v>
      </c>
      <c r="J53" s="74" t="s">
        <v>126</v>
      </c>
      <c r="K53" s="74">
        <v>20063544</v>
      </c>
      <c r="L53" s="76" t="s">
        <v>94</v>
      </c>
      <c r="M53" s="76" t="s">
        <v>1170</v>
      </c>
      <c r="N53" s="76" t="s">
        <v>472</v>
      </c>
      <c r="O53" s="76" t="s">
        <v>505</v>
      </c>
      <c r="P53" s="76" t="s">
        <v>494</v>
      </c>
      <c r="Q53" s="76" t="s">
        <v>1163</v>
      </c>
      <c r="R53" s="74">
        <v>60194</v>
      </c>
      <c r="S53" s="74" t="s">
        <v>1163</v>
      </c>
      <c r="T53" s="74" t="s">
        <v>1163</v>
      </c>
      <c r="U53" s="74">
        <v>2</v>
      </c>
    </row>
    <row r="54" spans="1:21" x14ac:dyDescent="0.2">
      <c r="A54" s="75">
        <v>60195</v>
      </c>
      <c r="B54" s="75">
        <v>30022776</v>
      </c>
      <c r="C54" s="75" t="s">
        <v>1163</v>
      </c>
      <c r="D54" s="74" t="s">
        <v>1163</v>
      </c>
      <c r="E54" s="74" t="s">
        <v>28</v>
      </c>
      <c r="F54" s="76" t="s">
        <v>179</v>
      </c>
      <c r="G54" s="76" t="s">
        <v>415</v>
      </c>
      <c r="H54" s="74" t="s">
        <v>1356</v>
      </c>
      <c r="I54" s="76" t="s">
        <v>125</v>
      </c>
      <c r="J54" s="74" t="s">
        <v>126</v>
      </c>
      <c r="K54" s="74">
        <v>20062524</v>
      </c>
      <c r="L54" s="76" t="s">
        <v>94</v>
      </c>
      <c r="M54" s="76" t="s">
        <v>1170</v>
      </c>
      <c r="N54" s="76" t="s">
        <v>476</v>
      </c>
      <c r="O54" s="76" t="s">
        <v>505</v>
      </c>
      <c r="P54" s="76" t="s">
        <v>494</v>
      </c>
      <c r="Q54" s="76" t="s">
        <v>1163</v>
      </c>
      <c r="R54" s="74">
        <v>60195</v>
      </c>
      <c r="S54" s="74" t="s">
        <v>1163</v>
      </c>
      <c r="T54" s="74" t="s">
        <v>1163</v>
      </c>
      <c r="U54" s="74">
        <v>2</v>
      </c>
    </row>
    <row r="55" spans="1:21" x14ac:dyDescent="0.2">
      <c r="A55" s="77">
        <v>60196</v>
      </c>
      <c r="B55" s="75">
        <v>30022666</v>
      </c>
      <c r="C55" s="75" t="s">
        <v>1163</v>
      </c>
      <c r="D55" s="76" t="s">
        <v>1163</v>
      </c>
      <c r="E55" s="74" t="s">
        <v>425</v>
      </c>
      <c r="F55" s="76" t="s">
        <v>180</v>
      </c>
      <c r="G55" s="76" t="s">
        <v>417</v>
      </c>
      <c r="H55" s="74" t="s">
        <v>1310</v>
      </c>
      <c r="I55" s="76" t="s">
        <v>82</v>
      </c>
      <c r="J55" s="74" t="s">
        <v>126</v>
      </c>
      <c r="K55" s="74">
        <v>20063241</v>
      </c>
      <c r="L55" s="76" t="s">
        <v>94</v>
      </c>
      <c r="M55" s="74" t="s">
        <v>765</v>
      </c>
      <c r="N55" s="76" t="s">
        <v>491</v>
      </c>
      <c r="O55" s="76" t="s">
        <v>496</v>
      </c>
      <c r="P55" s="76" t="s">
        <v>527</v>
      </c>
      <c r="Q55" s="76" t="s">
        <v>624</v>
      </c>
      <c r="R55" s="76">
        <v>60196</v>
      </c>
      <c r="S55" s="74" t="s">
        <v>1163</v>
      </c>
      <c r="T55" s="74" t="s">
        <v>1163</v>
      </c>
      <c r="U55" s="74">
        <v>3</v>
      </c>
    </row>
    <row r="56" spans="1:21" x14ac:dyDescent="0.2">
      <c r="A56" s="75">
        <v>60198</v>
      </c>
      <c r="B56" s="75" t="s">
        <v>1384</v>
      </c>
      <c r="C56" s="75" t="s">
        <v>1163</v>
      </c>
      <c r="D56" s="74" t="s">
        <v>1163</v>
      </c>
      <c r="E56" s="74" t="s">
        <v>28</v>
      </c>
      <c r="F56" s="76" t="s">
        <v>135</v>
      </c>
      <c r="G56" s="76" t="s">
        <v>415</v>
      </c>
      <c r="H56" s="74" t="s">
        <v>1356</v>
      </c>
      <c r="I56" s="76" t="s">
        <v>125</v>
      </c>
      <c r="J56" s="74" t="s">
        <v>126</v>
      </c>
      <c r="K56" s="74">
        <v>20062667</v>
      </c>
      <c r="L56" s="76" t="s">
        <v>94</v>
      </c>
      <c r="M56" s="74" t="s">
        <v>844</v>
      </c>
      <c r="N56" s="74" t="s">
        <v>478</v>
      </c>
      <c r="O56" s="74" t="s">
        <v>477</v>
      </c>
      <c r="P56" s="76" t="s">
        <v>622</v>
      </c>
      <c r="Q56" s="76" t="s">
        <v>1163</v>
      </c>
      <c r="R56" s="74">
        <v>60198</v>
      </c>
      <c r="S56" s="74" t="s">
        <v>1163</v>
      </c>
      <c r="T56" s="74" t="s">
        <v>1163</v>
      </c>
      <c r="U56" s="74">
        <v>2</v>
      </c>
    </row>
    <row r="57" spans="1:21" x14ac:dyDescent="0.2">
      <c r="A57" s="75">
        <v>60200</v>
      </c>
      <c r="B57" s="75" t="s">
        <v>1382</v>
      </c>
      <c r="C57" s="75" t="s">
        <v>1163</v>
      </c>
      <c r="D57" s="74" t="s">
        <v>1156</v>
      </c>
      <c r="E57" s="74" t="s">
        <v>414</v>
      </c>
      <c r="F57" s="74" t="s">
        <v>189</v>
      </c>
      <c r="G57" s="74" t="s">
        <v>419</v>
      </c>
      <c r="H57" s="74" t="s">
        <v>889</v>
      </c>
      <c r="I57" s="76" t="s">
        <v>125</v>
      </c>
      <c r="J57" s="74" t="s">
        <v>126</v>
      </c>
      <c r="K57" s="74">
        <v>20063240</v>
      </c>
      <c r="L57" s="78" t="s">
        <v>94</v>
      </c>
      <c r="M57" s="74" t="s">
        <v>844</v>
      </c>
      <c r="N57" s="74" t="s">
        <v>506</v>
      </c>
      <c r="O57" s="74" t="s">
        <v>477</v>
      </c>
      <c r="P57" s="74" t="s">
        <v>622</v>
      </c>
      <c r="Q57" s="74" t="s">
        <v>1163</v>
      </c>
      <c r="R57" s="74">
        <v>60200</v>
      </c>
      <c r="S57" s="74" t="s">
        <v>1163</v>
      </c>
      <c r="T57" s="74" t="s">
        <v>1163</v>
      </c>
      <c r="U57" s="74">
        <v>2</v>
      </c>
    </row>
    <row r="58" spans="1:21" x14ac:dyDescent="0.2">
      <c r="A58" s="77">
        <v>60213</v>
      </c>
      <c r="B58" s="75" t="s">
        <v>1381</v>
      </c>
      <c r="C58" s="75" t="s">
        <v>1163</v>
      </c>
      <c r="D58" s="76" t="s">
        <v>1155</v>
      </c>
      <c r="E58" s="74" t="s">
        <v>414</v>
      </c>
      <c r="F58" s="76" t="s">
        <v>420</v>
      </c>
      <c r="G58" s="76" t="s">
        <v>415</v>
      </c>
      <c r="H58" s="74" t="s">
        <v>1356</v>
      </c>
      <c r="I58" s="76" t="s">
        <v>125</v>
      </c>
      <c r="J58" s="74" t="s">
        <v>126</v>
      </c>
      <c r="K58" s="74">
        <v>20062667</v>
      </c>
      <c r="L58" s="76" t="s">
        <v>94</v>
      </c>
      <c r="M58" s="74" t="s">
        <v>844</v>
      </c>
      <c r="N58" s="76" t="s">
        <v>478</v>
      </c>
      <c r="O58" s="74" t="s">
        <v>477</v>
      </c>
      <c r="P58" s="74" t="s">
        <v>622</v>
      </c>
      <c r="Q58" s="74" t="s">
        <v>1163</v>
      </c>
      <c r="R58" s="76">
        <v>60213</v>
      </c>
      <c r="S58" s="74" t="s">
        <v>1163</v>
      </c>
      <c r="T58" s="74" t="s">
        <v>1163</v>
      </c>
      <c r="U58" s="74">
        <v>2</v>
      </c>
    </row>
    <row r="59" spans="1:21" x14ac:dyDescent="0.2">
      <c r="A59" s="77">
        <v>60214</v>
      </c>
      <c r="B59" s="75" t="s">
        <v>1383</v>
      </c>
      <c r="C59" s="75" t="s">
        <v>1163</v>
      </c>
      <c r="D59" s="76" t="s">
        <v>1153</v>
      </c>
      <c r="E59" s="74" t="s">
        <v>414</v>
      </c>
      <c r="F59" s="76" t="s">
        <v>420</v>
      </c>
      <c r="G59" s="76" t="s">
        <v>415</v>
      </c>
      <c r="H59" s="74" t="s">
        <v>1356</v>
      </c>
      <c r="I59" s="76" t="s">
        <v>125</v>
      </c>
      <c r="J59" s="74" t="s">
        <v>126</v>
      </c>
      <c r="K59" s="74">
        <v>20062667</v>
      </c>
      <c r="L59" s="76" t="s">
        <v>94</v>
      </c>
      <c r="M59" s="74" t="s">
        <v>844</v>
      </c>
      <c r="N59" s="76" t="s">
        <v>478</v>
      </c>
      <c r="O59" s="74" t="s">
        <v>477</v>
      </c>
      <c r="P59" s="74" t="s">
        <v>622</v>
      </c>
      <c r="Q59" s="74" t="s">
        <v>1163</v>
      </c>
      <c r="R59" s="76">
        <v>60214</v>
      </c>
      <c r="S59" s="74" t="s">
        <v>1163</v>
      </c>
      <c r="T59" s="74" t="s">
        <v>1163</v>
      </c>
      <c r="U59" s="74">
        <v>2</v>
      </c>
    </row>
    <row r="60" spans="1:21" x14ac:dyDescent="0.2">
      <c r="A60" s="75">
        <v>60218</v>
      </c>
      <c r="B60" s="75">
        <v>30024042</v>
      </c>
      <c r="C60" s="75" t="s">
        <v>1163</v>
      </c>
      <c r="D60" s="74" t="s">
        <v>747</v>
      </c>
      <c r="E60" s="74" t="s">
        <v>425</v>
      </c>
      <c r="F60" s="74" t="s">
        <v>180</v>
      </c>
      <c r="G60" s="74" t="s">
        <v>419</v>
      </c>
      <c r="H60" s="74" t="s">
        <v>679</v>
      </c>
      <c r="I60" s="76" t="s">
        <v>680</v>
      </c>
      <c r="J60" s="74" t="s">
        <v>102</v>
      </c>
      <c r="K60" s="74">
        <v>20062393</v>
      </c>
      <c r="L60" s="76" t="s">
        <v>94</v>
      </c>
      <c r="M60" s="74" t="s">
        <v>839</v>
      </c>
      <c r="N60" s="74" t="s">
        <v>498</v>
      </c>
      <c r="O60" s="74" t="s">
        <v>1281</v>
      </c>
      <c r="P60" s="74" t="s">
        <v>518</v>
      </c>
      <c r="Q60" s="74" t="s">
        <v>1163</v>
      </c>
      <c r="R60" s="74">
        <v>60218</v>
      </c>
      <c r="S60" s="74" t="s">
        <v>1163</v>
      </c>
      <c r="T60" s="74" t="s">
        <v>1163</v>
      </c>
      <c r="U60" s="74">
        <v>4</v>
      </c>
    </row>
    <row r="61" spans="1:21" x14ac:dyDescent="0.2">
      <c r="A61" s="75">
        <v>60219</v>
      </c>
      <c r="B61" s="75">
        <v>30023555</v>
      </c>
      <c r="C61" s="75" t="s">
        <v>1163</v>
      </c>
      <c r="D61" s="74" t="s">
        <v>1163</v>
      </c>
      <c r="E61" s="74" t="s">
        <v>425</v>
      </c>
      <c r="F61" s="74" t="s">
        <v>146</v>
      </c>
      <c r="G61" s="76" t="s">
        <v>417</v>
      </c>
      <c r="H61" s="74" t="s">
        <v>890</v>
      </c>
      <c r="I61" s="76" t="s">
        <v>147</v>
      </c>
      <c r="J61" s="74" t="s">
        <v>126</v>
      </c>
      <c r="K61" s="74">
        <v>20063442</v>
      </c>
      <c r="L61" s="78" t="s">
        <v>1193</v>
      </c>
      <c r="M61" s="74" t="s">
        <v>410</v>
      </c>
      <c r="N61" s="74" t="s">
        <v>497</v>
      </c>
      <c r="O61" s="74" t="s">
        <v>493</v>
      </c>
      <c r="P61" s="74" t="s">
        <v>527</v>
      </c>
      <c r="Q61" s="76" t="s">
        <v>624</v>
      </c>
      <c r="R61" s="74">
        <v>60219</v>
      </c>
      <c r="S61" s="74" t="s">
        <v>1163</v>
      </c>
      <c r="T61" s="74" t="s">
        <v>1163</v>
      </c>
      <c r="U61" s="74">
        <v>3</v>
      </c>
    </row>
    <row r="62" spans="1:21" ht="25.5" x14ac:dyDescent="0.2">
      <c r="A62" s="80">
        <v>60223</v>
      </c>
      <c r="B62" s="75">
        <v>30023202</v>
      </c>
      <c r="C62" s="75">
        <v>30021325</v>
      </c>
      <c r="D62" s="74" t="s">
        <v>1163</v>
      </c>
      <c r="E62" s="74" t="s">
        <v>861</v>
      </c>
      <c r="F62" s="74" t="s">
        <v>189</v>
      </c>
      <c r="G62" s="74" t="s">
        <v>415</v>
      </c>
      <c r="H62" s="74" t="s">
        <v>1357</v>
      </c>
      <c r="I62" s="76" t="s">
        <v>324</v>
      </c>
      <c r="J62" s="74" t="s">
        <v>102</v>
      </c>
      <c r="K62" s="74">
        <v>20062664</v>
      </c>
      <c r="L62" s="74" t="s">
        <v>94</v>
      </c>
      <c r="M62" s="74" t="s">
        <v>1173</v>
      </c>
      <c r="N62" s="74" t="s">
        <v>1163</v>
      </c>
      <c r="O62" s="74" t="s">
        <v>1163</v>
      </c>
      <c r="P62" s="74" t="s">
        <v>1163</v>
      </c>
      <c r="Q62" s="81" t="s">
        <v>1163</v>
      </c>
      <c r="R62" s="74" t="s">
        <v>323</v>
      </c>
      <c r="S62" s="81" t="s">
        <v>328</v>
      </c>
      <c r="T62" s="74" t="s">
        <v>1163</v>
      </c>
      <c r="U62" s="74" t="s">
        <v>1163</v>
      </c>
    </row>
    <row r="63" spans="1:21" ht="25.5" x14ac:dyDescent="0.2">
      <c r="A63" s="75">
        <v>60224</v>
      </c>
      <c r="B63" s="75">
        <v>30024342</v>
      </c>
      <c r="C63" s="75" t="s">
        <v>1163</v>
      </c>
      <c r="D63" s="74" t="s">
        <v>1153</v>
      </c>
      <c r="E63" s="74" t="s">
        <v>862</v>
      </c>
      <c r="F63" s="74" t="s">
        <v>420</v>
      </c>
      <c r="G63" s="74" t="s">
        <v>415</v>
      </c>
      <c r="H63" s="74" t="s">
        <v>779</v>
      </c>
      <c r="I63" s="76" t="s">
        <v>461</v>
      </c>
      <c r="J63" s="74" t="s">
        <v>102</v>
      </c>
      <c r="K63" s="74">
        <v>20062667</v>
      </c>
      <c r="L63" s="78" t="s">
        <v>94</v>
      </c>
      <c r="M63" s="74" t="s">
        <v>844</v>
      </c>
      <c r="N63" s="74" t="s">
        <v>478</v>
      </c>
      <c r="O63" s="74" t="s">
        <v>477</v>
      </c>
      <c r="P63" s="74" t="s">
        <v>622</v>
      </c>
      <c r="Q63" s="74" t="s">
        <v>1163</v>
      </c>
      <c r="R63" s="74">
        <v>60224</v>
      </c>
      <c r="S63" s="74" t="s">
        <v>1163</v>
      </c>
      <c r="T63" s="74" t="s">
        <v>1163</v>
      </c>
      <c r="U63" s="74">
        <v>2</v>
      </c>
    </row>
    <row r="64" spans="1:21" x14ac:dyDescent="0.2">
      <c r="A64" s="75">
        <v>60226</v>
      </c>
      <c r="B64" s="75">
        <v>30024115</v>
      </c>
      <c r="C64" s="75" t="s">
        <v>1163</v>
      </c>
      <c r="D64" s="74" t="s">
        <v>747</v>
      </c>
      <c r="E64" s="74" t="s">
        <v>425</v>
      </c>
      <c r="F64" s="74" t="s">
        <v>668</v>
      </c>
      <c r="G64" s="74" t="s">
        <v>730</v>
      </c>
      <c r="H64" s="74" t="s">
        <v>641</v>
      </c>
      <c r="I64" s="76" t="s">
        <v>642</v>
      </c>
      <c r="J64" s="74" t="s">
        <v>102</v>
      </c>
      <c r="K64" s="74">
        <v>20062822</v>
      </c>
      <c r="L64" s="78" t="s">
        <v>94</v>
      </c>
      <c r="M64" s="74" t="s">
        <v>1163</v>
      </c>
      <c r="N64" s="74" t="s">
        <v>497</v>
      </c>
      <c r="O64" s="74" t="s">
        <v>493</v>
      </c>
      <c r="P64" s="74" t="s">
        <v>527</v>
      </c>
      <c r="Q64" s="74" t="s">
        <v>624</v>
      </c>
      <c r="R64" s="74">
        <v>60226</v>
      </c>
      <c r="S64" s="74" t="s">
        <v>1163</v>
      </c>
      <c r="T64" s="74">
        <v>40060198</v>
      </c>
      <c r="U64" s="74">
        <v>3</v>
      </c>
    </row>
    <row r="65" spans="1:21" x14ac:dyDescent="0.2">
      <c r="A65" s="75">
        <v>60229</v>
      </c>
      <c r="B65" s="75">
        <v>30023830</v>
      </c>
      <c r="C65" s="75" t="s">
        <v>1163</v>
      </c>
      <c r="D65" s="74" t="s">
        <v>1159</v>
      </c>
      <c r="E65" s="74" t="s">
        <v>414</v>
      </c>
      <c r="F65" s="74" t="s">
        <v>188</v>
      </c>
      <c r="G65" s="74" t="s">
        <v>415</v>
      </c>
      <c r="H65" s="74" t="s">
        <v>460</v>
      </c>
      <c r="I65" s="76" t="s">
        <v>125</v>
      </c>
      <c r="J65" s="74" t="s">
        <v>126</v>
      </c>
      <c r="K65" s="74">
        <v>20062667</v>
      </c>
      <c r="L65" s="78" t="s">
        <v>94</v>
      </c>
      <c r="M65" s="74" t="s">
        <v>844</v>
      </c>
      <c r="N65" s="74" t="s">
        <v>478</v>
      </c>
      <c r="O65" s="74" t="s">
        <v>477</v>
      </c>
      <c r="P65" s="74" t="s">
        <v>622</v>
      </c>
      <c r="Q65" s="74" t="s">
        <v>1163</v>
      </c>
      <c r="R65" s="74">
        <v>60229</v>
      </c>
      <c r="S65" s="74" t="s">
        <v>1163</v>
      </c>
      <c r="T65" s="74" t="s">
        <v>1163</v>
      </c>
      <c r="U65" s="74">
        <v>2</v>
      </c>
    </row>
    <row r="66" spans="1:21" x14ac:dyDescent="0.2">
      <c r="A66" s="75">
        <v>60230</v>
      </c>
      <c r="B66" s="75">
        <v>30023831</v>
      </c>
      <c r="C66" s="75" t="s">
        <v>1163</v>
      </c>
      <c r="D66" s="74" t="s">
        <v>1154</v>
      </c>
      <c r="E66" s="74" t="s">
        <v>414</v>
      </c>
      <c r="F66" s="74" t="s">
        <v>188</v>
      </c>
      <c r="G66" s="74" t="s">
        <v>415</v>
      </c>
      <c r="H66" s="74" t="s">
        <v>460</v>
      </c>
      <c r="I66" s="76" t="s">
        <v>125</v>
      </c>
      <c r="J66" s="74" t="s">
        <v>126</v>
      </c>
      <c r="K66" s="74">
        <v>20062667</v>
      </c>
      <c r="L66" s="78" t="s">
        <v>94</v>
      </c>
      <c r="M66" s="74" t="s">
        <v>844</v>
      </c>
      <c r="N66" s="74" t="s">
        <v>478</v>
      </c>
      <c r="O66" s="74" t="s">
        <v>477</v>
      </c>
      <c r="P66" s="74" t="s">
        <v>622</v>
      </c>
      <c r="Q66" s="74" t="s">
        <v>1163</v>
      </c>
      <c r="R66" s="74">
        <v>60230</v>
      </c>
      <c r="S66" s="74" t="s">
        <v>1163</v>
      </c>
      <c r="T66" s="74" t="s">
        <v>1163</v>
      </c>
      <c r="U66" s="74">
        <v>2</v>
      </c>
    </row>
    <row r="67" spans="1:21" ht="25.5" x14ac:dyDescent="0.2">
      <c r="A67" s="75">
        <v>60233</v>
      </c>
      <c r="B67" s="75">
        <v>30024116</v>
      </c>
      <c r="C67" s="75" t="s">
        <v>1163</v>
      </c>
      <c r="D67" s="74" t="s">
        <v>747</v>
      </c>
      <c r="E67" s="74" t="s">
        <v>863</v>
      </c>
      <c r="F67" s="74" t="s">
        <v>124</v>
      </c>
      <c r="G67" s="74" t="s">
        <v>415</v>
      </c>
      <c r="H67" s="74" t="s">
        <v>779</v>
      </c>
      <c r="I67" s="76" t="s">
        <v>461</v>
      </c>
      <c r="J67" s="74" t="s">
        <v>102</v>
      </c>
      <c r="K67" s="74">
        <v>20062667</v>
      </c>
      <c r="L67" s="78" t="s">
        <v>94</v>
      </c>
      <c r="M67" s="74" t="s">
        <v>844</v>
      </c>
      <c r="N67" s="74" t="s">
        <v>478</v>
      </c>
      <c r="O67" s="74" t="s">
        <v>477</v>
      </c>
      <c r="P67" s="74" t="s">
        <v>622</v>
      </c>
      <c r="Q67" s="74" t="s">
        <v>1163</v>
      </c>
      <c r="R67" s="74">
        <v>60233</v>
      </c>
      <c r="S67" s="74" t="s">
        <v>1163</v>
      </c>
      <c r="T67" s="74" t="s">
        <v>1163</v>
      </c>
      <c r="U67" s="74">
        <v>2</v>
      </c>
    </row>
    <row r="68" spans="1:21" x14ac:dyDescent="0.2">
      <c r="A68" s="75">
        <v>60234</v>
      </c>
      <c r="B68" s="75">
        <v>30024117</v>
      </c>
      <c r="C68" s="75" t="s">
        <v>1163</v>
      </c>
      <c r="D68" s="74" t="s">
        <v>747</v>
      </c>
      <c r="E68" s="74" t="s">
        <v>732</v>
      </c>
      <c r="F68" s="74" t="s">
        <v>668</v>
      </c>
      <c r="G68" s="74" t="s">
        <v>417</v>
      </c>
      <c r="H68" s="74" t="s">
        <v>641</v>
      </c>
      <c r="I68" s="76" t="s">
        <v>642</v>
      </c>
      <c r="J68" s="74" t="s">
        <v>102</v>
      </c>
      <c r="K68" s="74">
        <v>20062822</v>
      </c>
      <c r="L68" s="78" t="s">
        <v>94</v>
      </c>
      <c r="M68" s="74" t="s">
        <v>1163</v>
      </c>
      <c r="N68" s="74" t="s">
        <v>497</v>
      </c>
      <c r="O68" s="74" t="s">
        <v>493</v>
      </c>
      <c r="P68" s="74" t="s">
        <v>527</v>
      </c>
      <c r="Q68" s="74" t="s">
        <v>624</v>
      </c>
      <c r="R68" s="74">
        <v>60234</v>
      </c>
      <c r="S68" s="74" t="s">
        <v>1163</v>
      </c>
      <c r="T68" s="74">
        <v>40060198</v>
      </c>
      <c r="U68" s="74">
        <v>3</v>
      </c>
    </row>
    <row r="69" spans="1:21" x14ac:dyDescent="0.2">
      <c r="A69" s="75">
        <v>60244</v>
      </c>
      <c r="B69" s="75">
        <v>30024118</v>
      </c>
      <c r="C69" s="75" t="s">
        <v>1163</v>
      </c>
      <c r="D69" s="74" t="s">
        <v>1153</v>
      </c>
      <c r="E69" s="74" t="s">
        <v>425</v>
      </c>
      <c r="F69" s="74" t="s">
        <v>1284</v>
      </c>
      <c r="G69" s="74" t="s">
        <v>417</v>
      </c>
      <c r="H69" s="74" t="s">
        <v>758</v>
      </c>
      <c r="I69" s="76" t="s">
        <v>182</v>
      </c>
      <c r="J69" s="74" t="s">
        <v>102</v>
      </c>
      <c r="K69" s="74">
        <v>20062423</v>
      </c>
      <c r="L69" s="78" t="s">
        <v>94</v>
      </c>
      <c r="M69" s="74" t="s">
        <v>1163</v>
      </c>
      <c r="N69" s="74" t="s">
        <v>757</v>
      </c>
      <c r="O69" s="74" t="s">
        <v>756</v>
      </c>
      <c r="P69" s="74" t="s">
        <v>604</v>
      </c>
      <c r="Q69" s="74" t="s">
        <v>1163</v>
      </c>
      <c r="R69" s="74">
        <v>60244</v>
      </c>
      <c r="S69" s="74" t="s">
        <v>1163</v>
      </c>
      <c r="T69" s="74">
        <v>40060155</v>
      </c>
      <c r="U69" s="74">
        <v>3</v>
      </c>
    </row>
    <row r="70" spans="1:21" x14ac:dyDescent="0.2">
      <c r="A70" s="75">
        <v>60249</v>
      </c>
      <c r="B70" s="75">
        <v>30024119</v>
      </c>
      <c r="C70" s="75" t="s">
        <v>1163</v>
      </c>
      <c r="D70" s="74" t="s">
        <v>747</v>
      </c>
      <c r="E70" s="74" t="s">
        <v>425</v>
      </c>
      <c r="F70" s="74" t="s">
        <v>877</v>
      </c>
      <c r="G70" s="74" t="s">
        <v>419</v>
      </c>
      <c r="H70" s="74" t="s">
        <v>666</v>
      </c>
      <c r="I70" s="76" t="s">
        <v>784</v>
      </c>
      <c r="J70" s="74" t="s">
        <v>102</v>
      </c>
      <c r="K70" s="74">
        <v>20062393</v>
      </c>
      <c r="L70" s="78" t="s">
        <v>94</v>
      </c>
      <c r="M70" s="74" t="s">
        <v>839</v>
      </c>
      <c r="N70" s="74" t="s">
        <v>498</v>
      </c>
      <c r="O70" s="74" t="s">
        <v>1281</v>
      </c>
      <c r="P70" s="74" t="s">
        <v>518</v>
      </c>
      <c r="Q70" s="74" t="s">
        <v>1163</v>
      </c>
      <c r="R70" s="74">
        <v>60249</v>
      </c>
      <c r="S70" s="74" t="s">
        <v>1163</v>
      </c>
      <c r="T70" s="74">
        <v>40057145</v>
      </c>
      <c r="U70" s="74">
        <v>4</v>
      </c>
    </row>
    <row r="71" spans="1:21" x14ac:dyDescent="0.2">
      <c r="A71" s="75">
        <v>60250</v>
      </c>
      <c r="B71" s="75" t="s">
        <v>441</v>
      </c>
      <c r="C71" s="75" t="s">
        <v>1163</v>
      </c>
      <c r="D71" s="74" t="s">
        <v>1160</v>
      </c>
      <c r="E71" s="74" t="s">
        <v>27</v>
      </c>
      <c r="F71" s="74" t="s">
        <v>189</v>
      </c>
      <c r="G71" s="76" t="s">
        <v>419</v>
      </c>
      <c r="H71" s="74" t="s">
        <v>891</v>
      </c>
      <c r="I71" s="76" t="s">
        <v>125</v>
      </c>
      <c r="J71" s="74" t="s">
        <v>126</v>
      </c>
      <c r="K71" s="74">
        <v>20064511</v>
      </c>
      <c r="L71" s="78" t="s">
        <v>94</v>
      </c>
      <c r="M71" s="74" t="s">
        <v>844</v>
      </c>
      <c r="N71" s="74" t="s">
        <v>617</v>
      </c>
      <c r="O71" s="74" t="s">
        <v>477</v>
      </c>
      <c r="P71" s="74" t="s">
        <v>622</v>
      </c>
      <c r="Q71" s="74" t="s">
        <v>1163</v>
      </c>
      <c r="R71" s="74">
        <v>60250</v>
      </c>
      <c r="S71" s="74" t="s">
        <v>1163</v>
      </c>
      <c r="T71" s="74" t="s">
        <v>1163</v>
      </c>
      <c r="U71" s="74">
        <v>2</v>
      </c>
    </row>
    <row r="72" spans="1:21" x14ac:dyDescent="0.2">
      <c r="A72" s="75">
        <v>60251</v>
      </c>
      <c r="B72" s="75">
        <v>30023362</v>
      </c>
      <c r="C72" s="75" t="s">
        <v>1163</v>
      </c>
      <c r="D72" s="74" t="s">
        <v>1163</v>
      </c>
      <c r="E72" s="74" t="s">
        <v>859</v>
      </c>
      <c r="F72" s="74" t="s">
        <v>43</v>
      </c>
      <c r="G72" s="74" t="s">
        <v>415</v>
      </c>
      <c r="H72" s="74" t="s">
        <v>1356</v>
      </c>
      <c r="I72" s="76" t="s">
        <v>125</v>
      </c>
      <c r="J72" s="74" t="s">
        <v>126</v>
      </c>
      <c r="K72" s="74">
        <v>20062667</v>
      </c>
      <c r="L72" s="76" t="s">
        <v>94</v>
      </c>
      <c r="M72" s="74" t="s">
        <v>844</v>
      </c>
      <c r="N72" s="76" t="s">
        <v>478</v>
      </c>
      <c r="O72" s="74" t="s">
        <v>477</v>
      </c>
      <c r="P72" s="74" t="s">
        <v>622</v>
      </c>
      <c r="Q72" s="76" t="s">
        <v>1163</v>
      </c>
      <c r="R72" s="74">
        <v>60251</v>
      </c>
      <c r="S72" s="74" t="s">
        <v>1163</v>
      </c>
      <c r="T72" s="74" t="s">
        <v>1163</v>
      </c>
      <c r="U72" s="74">
        <v>2</v>
      </c>
    </row>
    <row r="73" spans="1:21" x14ac:dyDescent="0.2">
      <c r="A73" s="75">
        <v>60252</v>
      </c>
      <c r="B73" s="75">
        <v>30023165</v>
      </c>
      <c r="C73" s="75" t="s">
        <v>1163</v>
      </c>
      <c r="D73" s="74" t="s">
        <v>1163</v>
      </c>
      <c r="E73" s="74" t="s">
        <v>859</v>
      </c>
      <c r="F73" s="74" t="s">
        <v>44</v>
      </c>
      <c r="G73" s="76" t="s">
        <v>415</v>
      </c>
      <c r="H73" s="74" t="s">
        <v>1356</v>
      </c>
      <c r="I73" s="76" t="s">
        <v>125</v>
      </c>
      <c r="J73" s="74" t="s">
        <v>126</v>
      </c>
      <c r="K73" s="74">
        <v>20062667</v>
      </c>
      <c r="L73" s="76" t="s">
        <v>94</v>
      </c>
      <c r="M73" s="74" t="s">
        <v>844</v>
      </c>
      <c r="N73" s="76" t="s">
        <v>478</v>
      </c>
      <c r="O73" s="74" t="s">
        <v>477</v>
      </c>
      <c r="P73" s="74" t="s">
        <v>622</v>
      </c>
      <c r="Q73" s="76" t="s">
        <v>1163</v>
      </c>
      <c r="R73" s="74">
        <v>60252</v>
      </c>
      <c r="S73" s="74" t="s">
        <v>1163</v>
      </c>
      <c r="T73" s="74" t="s">
        <v>1163</v>
      </c>
      <c r="U73" s="74">
        <v>2</v>
      </c>
    </row>
    <row r="74" spans="1:21" x14ac:dyDescent="0.2">
      <c r="A74" s="75">
        <v>60253</v>
      </c>
      <c r="B74" s="75">
        <v>30024120</v>
      </c>
      <c r="C74" s="75" t="s">
        <v>1163</v>
      </c>
      <c r="D74" s="74" t="s">
        <v>1151</v>
      </c>
      <c r="E74" s="74" t="s">
        <v>425</v>
      </c>
      <c r="F74" s="74" t="s">
        <v>1284</v>
      </c>
      <c r="G74" s="74" t="s">
        <v>417</v>
      </c>
      <c r="H74" s="74" t="s">
        <v>435</v>
      </c>
      <c r="I74" s="76" t="s">
        <v>182</v>
      </c>
      <c r="J74" s="74" t="s">
        <v>102</v>
      </c>
      <c r="K74" s="74" t="s">
        <v>752</v>
      </c>
      <c r="L74" s="78" t="s">
        <v>94</v>
      </c>
      <c r="M74" s="74" t="s">
        <v>755</v>
      </c>
      <c r="N74" s="74" t="s">
        <v>640</v>
      </c>
      <c r="O74" s="74" t="s">
        <v>492</v>
      </c>
      <c r="P74" s="74" t="s">
        <v>527</v>
      </c>
      <c r="Q74" s="74" t="s">
        <v>1163</v>
      </c>
      <c r="R74" s="74">
        <v>60253</v>
      </c>
      <c r="S74" s="74" t="s">
        <v>1163</v>
      </c>
      <c r="T74" s="74">
        <v>40056401</v>
      </c>
      <c r="U74" s="74">
        <v>3</v>
      </c>
    </row>
    <row r="75" spans="1:21" x14ac:dyDescent="0.2">
      <c r="A75" s="77">
        <v>60254</v>
      </c>
      <c r="B75" s="75">
        <v>30022777</v>
      </c>
      <c r="C75" s="75" t="s">
        <v>1163</v>
      </c>
      <c r="D75" s="76" t="s">
        <v>1163</v>
      </c>
      <c r="E75" s="74" t="s">
        <v>28</v>
      </c>
      <c r="F75" s="76" t="s">
        <v>124</v>
      </c>
      <c r="G75" s="76" t="s">
        <v>415</v>
      </c>
      <c r="H75" s="74" t="s">
        <v>1356</v>
      </c>
      <c r="I75" s="76" t="s">
        <v>125</v>
      </c>
      <c r="J75" s="74" t="s">
        <v>126</v>
      </c>
      <c r="K75" s="74">
        <v>20062524</v>
      </c>
      <c r="L75" s="76" t="s">
        <v>94</v>
      </c>
      <c r="M75" s="76" t="s">
        <v>1170</v>
      </c>
      <c r="N75" s="76" t="s">
        <v>476</v>
      </c>
      <c r="O75" s="76" t="s">
        <v>505</v>
      </c>
      <c r="P75" s="76" t="s">
        <v>494</v>
      </c>
      <c r="Q75" s="76" t="s">
        <v>1163</v>
      </c>
      <c r="R75" s="76">
        <v>60254</v>
      </c>
      <c r="S75" s="74" t="s">
        <v>1163</v>
      </c>
      <c r="T75" s="74" t="s">
        <v>1163</v>
      </c>
      <c r="U75" s="74">
        <v>2</v>
      </c>
    </row>
    <row r="76" spans="1:21" x14ac:dyDescent="0.2">
      <c r="A76" s="77">
        <v>60256</v>
      </c>
      <c r="B76" s="75">
        <v>30022667</v>
      </c>
      <c r="C76" s="75" t="s">
        <v>1163</v>
      </c>
      <c r="D76" s="76" t="s">
        <v>1163</v>
      </c>
      <c r="E76" s="74" t="s">
        <v>28</v>
      </c>
      <c r="F76" s="76" t="s">
        <v>124</v>
      </c>
      <c r="G76" s="76" t="s">
        <v>415</v>
      </c>
      <c r="H76" s="74" t="s">
        <v>1356</v>
      </c>
      <c r="I76" s="76" t="s">
        <v>125</v>
      </c>
      <c r="J76" s="74" t="s">
        <v>126</v>
      </c>
      <c r="K76" s="74">
        <v>20062667</v>
      </c>
      <c r="L76" s="76" t="s">
        <v>94</v>
      </c>
      <c r="M76" s="74" t="s">
        <v>844</v>
      </c>
      <c r="N76" s="76" t="s">
        <v>478</v>
      </c>
      <c r="O76" s="74" t="s">
        <v>477</v>
      </c>
      <c r="P76" s="74" t="s">
        <v>622</v>
      </c>
      <c r="Q76" s="76" t="s">
        <v>1163</v>
      </c>
      <c r="R76" s="76">
        <v>60256</v>
      </c>
      <c r="S76" s="74" t="s">
        <v>1163</v>
      </c>
      <c r="T76" s="74" t="s">
        <v>1163</v>
      </c>
      <c r="U76" s="74">
        <v>2</v>
      </c>
    </row>
    <row r="77" spans="1:21" ht="25.5" x14ac:dyDescent="0.2">
      <c r="A77" s="77">
        <v>60257</v>
      </c>
      <c r="B77" s="75">
        <v>30022664</v>
      </c>
      <c r="C77" s="75" t="s">
        <v>1163</v>
      </c>
      <c r="D77" s="76" t="s">
        <v>1163</v>
      </c>
      <c r="E77" s="74" t="s">
        <v>425</v>
      </c>
      <c r="F77" s="76" t="s">
        <v>146</v>
      </c>
      <c r="G77" s="76" t="s">
        <v>417</v>
      </c>
      <c r="H77" s="74" t="s">
        <v>1311</v>
      </c>
      <c r="I77" s="76" t="s">
        <v>147</v>
      </c>
      <c r="J77" s="74" t="s">
        <v>126</v>
      </c>
      <c r="K77" s="74">
        <v>20063442</v>
      </c>
      <c r="L77" s="76" t="s">
        <v>1193</v>
      </c>
      <c r="M77" s="76" t="s">
        <v>145</v>
      </c>
      <c r="N77" s="76" t="s">
        <v>497</v>
      </c>
      <c r="O77" s="76" t="s">
        <v>493</v>
      </c>
      <c r="P77" s="76" t="s">
        <v>527</v>
      </c>
      <c r="Q77" s="76" t="s">
        <v>624</v>
      </c>
      <c r="R77" s="76">
        <v>60257</v>
      </c>
      <c r="S77" s="74" t="s">
        <v>1163</v>
      </c>
      <c r="T77" s="74" t="s">
        <v>1163</v>
      </c>
      <c r="U77" s="74">
        <v>3</v>
      </c>
    </row>
    <row r="78" spans="1:21" ht="38.25" x14ac:dyDescent="0.2">
      <c r="A78" s="77">
        <v>60258</v>
      </c>
      <c r="B78" s="75">
        <v>30022663</v>
      </c>
      <c r="C78" s="75" t="s">
        <v>1163</v>
      </c>
      <c r="D78" s="76" t="s">
        <v>1163</v>
      </c>
      <c r="E78" s="74" t="s">
        <v>425</v>
      </c>
      <c r="F78" s="76" t="s">
        <v>144</v>
      </c>
      <c r="G78" s="76" t="s">
        <v>419</v>
      </c>
      <c r="H78" s="74" t="s">
        <v>134</v>
      </c>
      <c r="I78" s="76" t="s">
        <v>20</v>
      </c>
      <c r="J78" s="74" t="s">
        <v>126</v>
      </c>
      <c r="K78" s="74">
        <v>20063219</v>
      </c>
      <c r="L78" s="76" t="s">
        <v>94</v>
      </c>
      <c r="M78" s="74" t="s">
        <v>654</v>
      </c>
      <c r="N78" s="76" t="s">
        <v>498</v>
      </c>
      <c r="O78" s="76" t="s">
        <v>499</v>
      </c>
      <c r="P78" s="76" t="s">
        <v>518</v>
      </c>
      <c r="Q78" s="76" t="s">
        <v>1163</v>
      </c>
      <c r="R78" s="76">
        <v>60258</v>
      </c>
      <c r="S78" s="74" t="s">
        <v>1163</v>
      </c>
      <c r="T78" s="74" t="s">
        <v>1163</v>
      </c>
      <c r="U78" s="74">
        <v>4</v>
      </c>
    </row>
    <row r="79" spans="1:21" x14ac:dyDescent="0.2">
      <c r="A79" s="75">
        <v>60259</v>
      </c>
      <c r="B79" s="75">
        <v>30024275</v>
      </c>
      <c r="C79" s="75" t="s">
        <v>1163</v>
      </c>
      <c r="D79" s="74" t="s">
        <v>747</v>
      </c>
      <c r="E79" s="74" t="s">
        <v>425</v>
      </c>
      <c r="F79" s="74" t="s">
        <v>1285</v>
      </c>
      <c r="G79" s="74" t="s">
        <v>419</v>
      </c>
      <c r="H79" s="74" t="s">
        <v>813</v>
      </c>
      <c r="I79" s="76" t="s">
        <v>814</v>
      </c>
      <c r="J79" s="74" t="s">
        <v>102</v>
      </c>
      <c r="K79" s="74">
        <v>20062393</v>
      </c>
      <c r="L79" s="78" t="s">
        <v>94</v>
      </c>
      <c r="M79" s="74" t="s">
        <v>839</v>
      </c>
      <c r="N79" s="74" t="s">
        <v>498</v>
      </c>
      <c r="O79" s="74" t="s">
        <v>1281</v>
      </c>
      <c r="P79" s="74" t="s">
        <v>518</v>
      </c>
      <c r="Q79" s="74" t="s">
        <v>1163</v>
      </c>
      <c r="R79" s="74">
        <v>60259</v>
      </c>
      <c r="S79" s="74" t="s">
        <v>1163</v>
      </c>
      <c r="T79" s="74" t="s">
        <v>1163</v>
      </c>
      <c r="U79" s="74">
        <v>4</v>
      </c>
    </row>
    <row r="80" spans="1:21" x14ac:dyDescent="0.2">
      <c r="A80" s="75">
        <v>60260</v>
      </c>
      <c r="B80" s="75">
        <v>30024121</v>
      </c>
      <c r="C80" s="75" t="s">
        <v>1163</v>
      </c>
      <c r="D80" s="74" t="s">
        <v>747</v>
      </c>
      <c r="E80" s="74" t="s">
        <v>425</v>
      </c>
      <c r="F80" s="74" t="s">
        <v>4</v>
      </c>
      <c r="G80" s="74" t="s">
        <v>419</v>
      </c>
      <c r="H80" s="74" t="s">
        <v>731</v>
      </c>
      <c r="I80" s="76" t="s">
        <v>646</v>
      </c>
      <c r="J80" s="74" t="s">
        <v>102</v>
      </c>
      <c r="K80" s="74">
        <v>20062458</v>
      </c>
      <c r="L80" s="78" t="s">
        <v>94</v>
      </c>
      <c r="M80" s="74" t="s">
        <v>1163</v>
      </c>
      <c r="N80" s="74" t="s">
        <v>577</v>
      </c>
      <c r="O80" s="74" t="s">
        <v>576</v>
      </c>
      <c r="P80" s="74" t="s">
        <v>527</v>
      </c>
      <c r="Q80" s="74" t="s">
        <v>624</v>
      </c>
      <c r="R80" s="74">
        <v>60260</v>
      </c>
      <c r="S80" s="74" t="s">
        <v>1163</v>
      </c>
      <c r="T80" s="74">
        <v>40056401</v>
      </c>
      <c r="U80" s="74">
        <v>3</v>
      </c>
    </row>
    <row r="81" spans="1:21" x14ac:dyDescent="0.2">
      <c r="A81" s="75">
        <v>60261</v>
      </c>
      <c r="B81" s="75">
        <v>30024122</v>
      </c>
      <c r="C81" s="75" t="s">
        <v>1163</v>
      </c>
      <c r="D81" s="74" t="s">
        <v>1152</v>
      </c>
      <c r="E81" s="74" t="s">
        <v>425</v>
      </c>
      <c r="F81" s="74" t="s">
        <v>146</v>
      </c>
      <c r="G81" s="74" t="s">
        <v>417</v>
      </c>
      <c r="H81" s="74" t="s">
        <v>458</v>
      </c>
      <c r="I81" s="74" t="s">
        <v>463</v>
      </c>
      <c r="J81" s="74" t="s">
        <v>102</v>
      </c>
      <c r="K81" s="74">
        <v>20062955</v>
      </c>
      <c r="L81" s="78" t="s">
        <v>94</v>
      </c>
      <c r="M81" s="74" t="s">
        <v>820</v>
      </c>
      <c r="N81" s="74" t="s">
        <v>809</v>
      </c>
      <c r="O81" s="74" t="s">
        <v>677</v>
      </c>
      <c r="P81" s="74" t="s">
        <v>527</v>
      </c>
      <c r="Q81" s="74" t="s">
        <v>624</v>
      </c>
      <c r="R81" s="74">
        <v>60261</v>
      </c>
      <c r="S81" s="74" t="s">
        <v>1163</v>
      </c>
      <c r="T81" s="74" t="s">
        <v>1163</v>
      </c>
      <c r="U81" s="74">
        <v>3</v>
      </c>
    </row>
    <row r="82" spans="1:21" x14ac:dyDescent="0.2">
      <c r="A82" s="75">
        <v>60262</v>
      </c>
      <c r="B82" s="75">
        <v>30024060</v>
      </c>
      <c r="C82" s="75" t="s">
        <v>1163</v>
      </c>
      <c r="D82" s="74" t="s">
        <v>1152</v>
      </c>
      <c r="E82" s="74" t="s">
        <v>425</v>
      </c>
      <c r="F82" s="74" t="s">
        <v>766</v>
      </c>
      <c r="G82" s="74" t="s">
        <v>417</v>
      </c>
      <c r="H82" s="74" t="s">
        <v>458</v>
      </c>
      <c r="I82" s="76" t="s">
        <v>463</v>
      </c>
      <c r="J82" s="74" t="s">
        <v>102</v>
      </c>
      <c r="K82" s="74">
        <v>20062955</v>
      </c>
      <c r="L82" s="78" t="s">
        <v>94</v>
      </c>
      <c r="M82" s="74" t="s">
        <v>820</v>
      </c>
      <c r="N82" s="74" t="s">
        <v>676</v>
      </c>
      <c r="O82" s="74" t="s">
        <v>677</v>
      </c>
      <c r="P82" s="74" t="s">
        <v>527</v>
      </c>
      <c r="Q82" s="74" t="s">
        <v>624</v>
      </c>
      <c r="R82" s="74">
        <v>60262</v>
      </c>
      <c r="S82" s="74" t="s">
        <v>1163</v>
      </c>
      <c r="T82" s="74">
        <v>40059588</v>
      </c>
      <c r="U82" s="74">
        <v>3</v>
      </c>
    </row>
    <row r="83" spans="1:21" x14ac:dyDescent="0.2">
      <c r="A83" s="75">
        <v>60274</v>
      </c>
      <c r="B83" s="75">
        <v>30024123</v>
      </c>
      <c r="C83" s="75" t="s">
        <v>1163</v>
      </c>
      <c r="D83" s="74" t="s">
        <v>1153</v>
      </c>
      <c r="E83" s="74" t="s">
        <v>425</v>
      </c>
      <c r="F83" s="74" t="s">
        <v>877</v>
      </c>
      <c r="G83" s="74" t="s">
        <v>419</v>
      </c>
      <c r="H83" s="74" t="s">
        <v>666</v>
      </c>
      <c r="I83" s="76" t="s">
        <v>784</v>
      </c>
      <c r="J83" s="74" t="s">
        <v>102</v>
      </c>
      <c r="K83" s="74">
        <v>20062949</v>
      </c>
      <c r="L83" s="78" t="s">
        <v>94</v>
      </c>
      <c r="M83" s="74" t="s">
        <v>839</v>
      </c>
      <c r="N83" s="74" t="s">
        <v>498</v>
      </c>
      <c r="O83" s="74" t="s">
        <v>1281</v>
      </c>
      <c r="P83" s="74" t="s">
        <v>518</v>
      </c>
      <c r="Q83" s="74" t="s">
        <v>1163</v>
      </c>
      <c r="R83" s="74">
        <v>60274</v>
      </c>
      <c r="S83" s="74" t="s">
        <v>1163</v>
      </c>
      <c r="T83" s="74">
        <v>40057145</v>
      </c>
      <c r="U83" s="74">
        <v>4</v>
      </c>
    </row>
    <row r="84" spans="1:21" x14ac:dyDescent="0.2">
      <c r="A84" s="75">
        <v>60281</v>
      </c>
      <c r="B84" s="75" t="s">
        <v>1385</v>
      </c>
      <c r="C84" s="75" t="s">
        <v>1163</v>
      </c>
      <c r="D84" s="74" t="s">
        <v>1155</v>
      </c>
      <c r="E84" s="74" t="s">
        <v>414</v>
      </c>
      <c r="F84" s="74" t="s">
        <v>420</v>
      </c>
      <c r="G84" s="74" t="s">
        <v>415</v>
      </c>
      <c r="H84" s="74" t="s">
        <v>779</v>
      </c>
      <c r="I84" s="76" t="s">
        <v>741</v>
      </c>
      <c r="J84" s="74" t="s">
        <v>102</v>
      </c>
      <c r="K84" s="74">
        <v>20062667</v>
      </c>
      <c r="L84" s="78" t="s">
        <v>94</v>
      </c>
      <c r="M84" s="74" t="s">
        <v>844</v>
      </c>
      <c r="N84" s="74" t="s">
        <v>478</v>
      </c>
      <c r="O84" s="74" t="s">
        <v>477</v>
      </c>
      <c r="P84" s="74" t="s">
        <v>622</v>
      </c>
      <c r="Q84" s="74" t="s">
        <v>1163</v>
      </c>
      <c r="R84" s="74">
        <v>60281</v>
      </c>
      <c r="S84" s="74" t="s">
        <v>1163</v>
      </c>
      <c r="T84" s="74">
        <v>40058940</v>
      </c>
      <c r="U84" s="74">
        <v>2</v>
      </c>
    </row>
    <row r="85" spans="1:21" x14ac:dyDescent="0.2">
      <c r="A85" s="75">
        <v>60283</v>
      </c>
      <c r="B85" s="75">
        <v>30024124</v>
      </c>
      <c r="C85" s="75" t="s">
        <v>1163</v>
      </c>
      <c r="D85" s="74" t="s">
        <v>1151</v>
      </c>
      <c r="E85" s="74" t="s">
        <v>425</v>
      </c>
      <c r="F85" s="74" t="s">
        <v>1286</v>
      </c>
      <c r="G85" s="74" t="s">
        <v>411</v>
      </c>
      <c r="H85" s="74" t="s">
        <v>641</v>
      </c>
      <c r="I85" s="76" t="s">
        <v>642</v>
      </c>
      <c r="J85" s="74" t="s">
        <v>102</v>
      </c>
      <c r="K85" s="74">
        <v>20062971</v>
      </c>
      <c r="L85" s="78" t="s">
        <v>754</v>
      </c>
      <c r="M85" s="74" t="s">
        <v>670</v>
      </c>
      <c r="N85" s="74" t="s">
        <v>739</v>
      </c>
      <c r="O85" s="74" t="s">
        <v>495</v>
      </c>
      <c r="P85" s="74" t="s">
        <v>527</v>
      </c>
      <c r="Q85" s="74" t="s">
        <v>1163</v>
      </c>
      <c r="R85" s="74">
        <v>60283</v>
      </c>
      <c r="S85" s="74" t="s">
        <v>1163</v>
      </c>
      <c r="T85" s="74">
        <v>40061308</v>
      </c>
      <c r="U85" s="74">
        <v>3</v>
      </c>
    </row>
    <row r="86" spans="1:21" ht="25.5" x14ac:dyDescent="0.2">
      <c r="A86" s="75">
        <v>60285</v>
      </c>
      <c r="B86" s="75">
        <v>30024125</v>
      </c>
      <c r="C86" s="75" t="s">
        <v>1163</v>
      </c>
      <c r="D86" s="74" t="s">
        <v>1159</v>
      </c>
      <c r="E86" s="74" t="s">
        <v>862</v>
      </c>
      <c r="F86" s="74" t="s">
        <v>420</v>
      </c>
      <c r="G86" s="74" t="s">
        <v>415</v>
      </c>
      <c r="H86" s="74" t="s">
        <v>779</v>
      </c>
      <c r="I86" s="76" t="s">
        <v>461</v>
      </c>
      <c r="J86" s="74" t="s">
        <v>102</v>
      </c>
      <c r="K86" s="74">
        <v>20062667</v>
      </c>
      <c r="L86" s="78" t="s">
        <v>94</v>
      </c>
      <c r="M86" s="74" t="s">
        <v>844</v>
      </c>
      <c r="N86" s="74" t="s">
        <v>478</v>
      </c>
      <c r="O86" s="74" t="s">
        <v>477</v>
      </c>
      <c r="P86" s="74" t="s">
        <v>622</v>
      </c>
      <c r="Q86" s="74" t="s">
        <v>1163</v>
      </c>
      <c r="R86" s="74">
        <v>60285</v>
      </c>
      <c r="S86" s="74" t="s">
        <v>1163</v>
      </c>
      <c r="T86" s="74" t="s">
        <v>1163</v>
      </c>
      <c r="U86" s="74">
        <v>2</v>
      </c>
    </row>
    <row r="87" spans="1:21" x14ac:dyDescent="0.2">
      <c r="A87" s="75">
        <v>60289</v>
      </c>
      <c r="B87" s="75">
        <v>30024126</v>
      </c>
      <c r="C87" s="75" t="s">
        <v>1163</v>
      </c>
      <c r="D87" s="74" t="s">
        <v>1153</v>
      </c>
      <c r="E87" s="74" t="s">
        <v>425</v>
      </c>
      <c r="F87" s="74" t="s">
        <v>1287</v>
      </c>
      <c r="G87" s="74" t="s">
        <v>411</v>
      </c>
      <c r="H87" s="74" t="s">
        <v>789</v>
      </c>
      <c r="I87" s="74" t="s">
        <v>790</v>
      </c>
      <c r="J87" s="74" t="s">
        <v>102</v>
      </c>
      <c r="K87" s="74">
        <v>20062423</v>
      </c>
      <c r="L87" s="78" t="s">
        <v>94</v>
      </c>
      <c r="M87" s="74" t="s">
        <v>1163</v>
      </c>
      <c r="N87" s="74" t="s">
        <v>791</v>
      </c>
      <c r="O87" s="74" t="s">
        <v>1163</v>
      </c>
      <c r="P87" s="74" t="s">
        <v>604</v>
      </c>
      <c r="Q87" s="74" t="s">
        <v>1163</v>
      </c>
      <c r="R87" s="74">
        <v>60289</v>
      </c>
      <c r="S87" s="74" t="s">
        <v>1163</v>
      </c>
      <c r="T87" s="74" t="s">
        <v>1163</v>
      </c>
      <c r="U87" s="74">
        <v>3</v>
      </c>
    </row>
    <row r="88" spans="1:21" x14ac:dyDescent="0.2">
      <c r="A88" s="75">
        <v>60294</v>
      </c>
      <c r="B88" s="75">
        <v>30024061</v>
      </c>
      <c r="C88" s="75" t="s">
        <v>1163</v>
      </c>
      <c r="D88" s="74" t="s">
        <v>1151</v>
      </c>
      <c r="E88" s="74" t="s">
        <v>414</v>
      </c>
      <c r="F88" s="74" t="s">
        <v>767</v>
      </c>
      <c r="G88" s="74" t="s">
        <v>417</v>
      </c>
      <c r="H88" s="74" t="s">
        <v>768</v>
      </c>
      <c r="I88" s="76" t="s">
        <v>769</v>
      </c>
      <c r="J88" s="74" t="s">
        <v>102</v>
      </c>
      <c r="K88" s="74">
        <v>20063399</v>
      </c>
      <c r="L88" s="78" t="s">
        <v>1193</v>
      </c>
      <c r="M88" s="74" t="s">
        <v>771</v>
      </c>
      <c r="N88" s="74" t="s">
        <v>770</v>
      </c>
      <c r="O88" s="74" t="s">
        <v>1163</v>
      </c>
      <c r="P88" s="74" t="s">
        <v>1163</v>
      </c>
      <c r="Q88" s="74" t="s">
        <v>1163</v>
      </c>
      <c r="R88" s="74">
        <v>60294</v>
      </c>
      <c r="S88" s="74" t="s">
        <v>1163</v>
      </c>
      <c r="T88" s="74" t="s">
        <v>1163</v>
      </c>
      <c r="U88" s="74">
        <v>4</v>
      </c>
    </row>
    <row r="89" spans="1:21" x14ac:dyDescent="0.2">
      <c r="A89" s="75">
        <v>60300</v>
      </c>
      <c r="B89" s="75">
        <v>30023686</v>
      </c>
      <c r="C89" s="75" t="s">
        <v>1163</v>
      </c>
      <c r="D89" s="74" t="s">
        <v>1163</v>
      </c>
      <c r="E89" s="74" t="s">
        <v>425</v>
      </c>
      <c r="F89" s="74" t="s">
        <v>1205</v>
      </c>
      <c r="G89" s="74" t="s">
        <v>419</v>
      </c>
      <c r="H89" s="76" t="s">
        <v>451</v>
      </c>
      <c r="I89" s="76" t="s">
        <v>452</v>
      </c>
      <c r="J89" s="74" t="s">
        <v>102</v>
      </c>
      <c r="K89" s="74">
        <v>20063364</v>
      </c>
      <c r="L89" s="76" t="s">
        <v>94</v>
      </c>
      <c r="M89" s="74" t="s">
        <v>457</v>
      </c>
      <c r="N89" s="74" t="s">
        <v>572</v>
      </c>
      <c r="O89" s="74" t="s">
        <v>492</v>
      </c>
      <c r="P89" s="74" t="s">
        <v>527</v>
      </c>
      <c r="Q89" s="74" t="s">
        <v>1163</v>
      </c>
      <c r="R89" s="74">
        <v>60300</v>
      </c>
      <c r="S89" s="74" t="s">
        <v>1163</v>
      </c>
      <c r="T89" s="74" t="s">
        <v>1163</v>
      </c>
      <c r="U89" s="74">
        <v>3</v>
      </c>
    </row>
    <row r="90" spans="1:21" ht="25.5" x14ac:dyDescent="0.2">
      <c r="A90" s="75">
        <v>60301</v>
      </c>
      <c r="B90" s="75">
        <v>30024276</v>
      </c>
      <c r="C90" s="75" t="s">
        <v>1163</v>
      </c>
      <c r="D90" s="74" t="s">
        <v>1155</v>
      </c>
      <c r="E90" s="74" t="s">
        <v>862</v>
      </c>
      <c r="F90" s="74" t="s">
        <v>420</v>
      </c>
      <c r="G90" s="74" t="s">
        <v>415</v>
      </c>
      <c r="H90" s="74" t="s">
        <v>779</v>
      </c>
      <c r="I90" s="76" t="s">
        <v>461</v>
      </c>
      <c r="J90" s="74" t="s">
        <v>102</v>
      </c>
      <c r="K90" s="74">
        <v>20062667</v>
      </c>
      <c r="L90" s="78" t="s">
        <v>94</v>
      </c>
      <c r="M90" s="74" t="s">
        <v>844</v>
      </c>
      <c r="N90" s="74" t="s">
        <v>478</v>
      </c>
      <c r="O90" s="74" t="s">
        <v>477</v>
      </c>
      <c r="P90" s="74" t="s">
        <v>622</v>
      </c>
      <c r="Q90" s="74" t="s">
        <v>1163</v>
      </c>
      <c r="R90" s="74">
        <v>60301</v>
      </c>
      <c r="S90" s="74" t="s">
        <v>1163</v>
      </c>
      <c r="T90" s="74" t="s">
        <v>1163</v>
      </c>
      <c r="U90" s="74">
        <v>2</v>
      </c>
    </row>
    <row r="91" spans="1:21" x14ac:dyDescent="0.2">
      <c r="A91" s="75">
        <v>60318</v>
      </c>
      <c r="B91" s="75">
        <v>30024127</v>
      </c>
      <c r="C91" s="75" t="s">
        <v>1163</v>
      </c>
      <c r="D91" s="74" t="s">
        <v>747</v>
      </c>
      <c r="E91" s="74" t="s">
        <v>824</v>
      </c>
      <c r="F91" s="74" t="s">
        <v>146</v>
      </c>
      <c r="G91" s="74" t="s">
        <v>419</v>
      </c>
      <c r="H91" s="74" t="s">
        <v>458</v>
      </c>
      <c r="I91" s="76" t="s">
        <v>463</v>
      </c>
      <c r="J91" s="74" t="s">
        <v>102</v>
      </c>
      <c r="K91" s="74" t="s">
        <v>846</v>
      </c>
      <c r="L91" s="78" t="s">
        <v>94</v>
      </c>
      <c r="M91" s="74" t="s">
        <v>1163</v>
      </c>
      <c r="N91" s="74" t="s">
        <v>497</v>
      </c>
      <c r="O91" s="74" t="s">
        <v>493</v>
      </c>
      <c r="P91" s="74" t="s">
        <v>527</v>
      </c>
      <c r="Q91" s="74" t="s">
        <v>624</v>
      </c>
      <c r="R91" s="74">
        <v>60318</v>
      </c>
      <c r="S91" s="74" t="s">
        <v>1163</v>
      </c>
      <c r="T91" s="74" t="s">
        <v>1163</v>
      </c>
      <c r="U91" s="74">
        <v>3</v>
      </c>
    </row>
    <row r="92" spans="1:21" x14ac:dyDescent="0.2">
      <c r="A92" s="75">
        <v>60320</v>
      </c>
      <c r="B92" s="75">
        <v>30024128</v>
      </c>
      <c r="C92" s="75" t="s">
        <v>1163</v>
      </c>
      <c r="D92" s="74" t="s">
        <v>1151</v>
      </c>
      <c r="E92" s="74" t="s">
        <v>425</v>
      </c>
      <c r="F92" s="74" t="s">
        <v>1206</v>
      </c>
      <c r="G92" s="74" t="s">
        <v>417</v>
      </c>
      <c r="H92" s="74" t="s">
        <v>641</v>
      </c>
      <c r="I92" s="76" t="s">
        <v>642</v>
      </c>
      <c r="J92" s="74" t="s">
        <v>102</v>
      </c>
      <c r="K92" s="74">
        <v>20062971</v>
      </c>
      <c r="L92" s="78" t="s">
        <v>94</v>
      </c>
      <c r="M92" s="74" t="s">
        <v>678</v>
      </c>
      <c r="N92" s="74" t="s">
        <v>739</v>
      </c>
      <c r="O92" s="74" t="s">
        <v>495</v>
      </c>
      <c r="P92" s="74" t="s">
        <v>527</v>
      </c>
      <c r="Q92" s="74" t="s">
        <v>1163</v>
      </c>
      <c r="R92" s="74">
        <v>60320</v>
      </c>
      <c r="S92" s="74" t="s">
        <v>1163</v>
      </c>
      <c r="T92" s="74">
        <v>40056401</v>
      </c>
      <c r="U92" s="74">
        <v>3</v>
      </c>
    </row>
    <row r="93" spans="1:21" x14ac:dyDescent="0.2">
      <c r="A93" s="75">
        <v>60321</v>
      </c>
      <c r="B93" s="75">
        <v>30024129</v>
      </c>
      <c r="C93" s="75" t="s">
        <v>1163</v>
      </c>
      <c r="D93" s="74" t="s">
        <v>1151</v>
      </c>
      <c r="E93" s="74" t="s">
        <v>425</v>
      </c>
      <c r="F93" s="74" t="s">
        <v>868</v>
      </c>
      <c r="G93" s="74" t="s">
        <v>417</v>
      </c>
      <c r="H93" s="74" t="s">
        <v>458</v>
      </c>
      <c r="I93" s="76" t="s">
        <v>193</v>
      </c>
      <c r="J93" s="74" t="s">
        <v>102</v>
      </c>
      <c r="K93" s="74">
        <v>20062971</v>
      </c>
      <c r="L93" s="78" t="s">
        <v>94</v>
      </c>
      <c r="M93" s="74" t="s">
        <v>670</v>
      </c>
      <c r="N93" s="74" t="s">
        <v>739</v>
      </c>
      <c r="O93" s="74" t="s">
        <v>495</v>
      </c>
      <c r="P93" s="74" t="s">
        <v>527</v>
      </c>
      <c r="Q93" s="74" t="s">
        <v>1163</v>
      </c>
      <c r="R93" s="74">
        <v>60321</v>
      </c>
      <c r="S93" s="74" t="s">
        <v>1163</v>
      </c>
      <c r="T93" s="74">
        <v>40056401</v>
      </c>
      <c r="U93" s="74">
        <v>3</v>
      </c>
    </row>
    <row r="94" spans="1:21" x14ac:dyDescent="0.2">
      <c r="A94" s="75">
        <v>60324</v>
      </c>
      <c r="B94" s="75">
        <v>30024130</v>
      </c>
      <c r="C94" s="75" t="s">
        <v>1163</v>
      </c>
      <c r="D94" s="74" t="s">
        <v>1152</v>
      </c>
      <c r="E94" s="74" t="s">
        <v>425</v>
      </c>
      <c r="F94" s="74" t="s">
        <v>1200</v>
      </c>
      <c r="G94" s="74" t="s">
        <v>417</v>
      </c>
      <c r="H94" s="74" t="s">
        <v>458</v>
      </c>
      <c r="I94" s="76" t="s">
        <v>193</v>
      </c>
      <c r="J94" s="74" t="s">
        <v>102</v>
      </c>
      <c r="K94" s="74">
        <v>20063299</v>
      </c>
      <c r="L94" s="78" t="s">
        <v>94</v>
      </c>
      <c r="M94" s="74" t="s">
        <v>670</v>
      </c>
      <c r="N94" s="74" t="s">
        <v>729</v>
      </c>
      <c r="O94" s="74" t="s">
        <v>534</v>
      </c>
      <c r="P94" s="74" t="s">
        <v>527</v>
      </c>
      <c r="Q94" s="74" t="s">
        <v>624</v>
      </c>
      <c r="R94" s="74">
        <v>60324</v>
      </c>
      <c r="S94" s="74" t="s">
        <v>1163</v>
      </c>
      <c r="T94" s="74">
        <v>40059588</v>
      </c>
      <c r="U94" s="74">
        <v>3</v>
      </c>
    </row>
    <row r="95" spans="1:21" x14ac:dyDescent="0.2">
      <c r="A95" s="75">
        <v>60325</v>
      </c>
      <c r="B95" s="75">
        <v>30024131</v>
      </c>
      <c r="C95" s="75" t="s">
        <v>1163</v>
      </c>
      <c r="D95" s="74" t="s">
        <v>1152</v>
      </c>
      <c r="E95" s="74" t="s">
        <v>425</v>
      </c>
      <c r="F95" s="74" t="s">
        <v>1288</v>
      </c>
      <c r="G95" s="74" t="s">
        <v>411</v>
      </c>
      <c r="H95" s="74" t="s">
        <v>641</v>
      </c>
      <c r="I95" s="76" t="s">
        <v>642</v>
      </c>
      <c r="J95" s="74" t="s">
        <v>102</v>
      </c>
      <c r="K95" s="74">
        <v>20063299</v>
      </c>
      <c r="L95" s="78" t="s">
        <v>94</v>
      </c>
      <c r="M95" s="74" t="s">
        <v>670</v>
      </c>
      <c r="N95" s="74" t="s">
        <v>729</v>
      </c>
      <c r="O95" s="74" t="s">
        <v>534</v>
      </c>
      <c r="P95" s="74" t="s">
        <v>527</v>
      </c>
      <c r="Q95" s="74" t="s">
        <v>624</v>
      </c>
      <c r="R95" s="74">
        <v>60325</v>
      </c>
      <c r="S95" s="74" t="s">
        <v>1163</v>
      </c>
      <c r="T95" s="74">
        <v>40059588</v>
      </c>
      <c r="U95" s="74">
        <v>3</v>
      </c>
    </row>
    <row r="96" spans="1:21" x14ac:dyDescent="0.2">
      <c r="A96" s="75">
        <v>60326</v>
      </c>
      <c r="B96" s="75">
        <v>30024132</v>
      </c>
      <c r="C96" s="75" t="s">
        <v>1163</v>
      </c>
      <c r="D96" s="74" t="s">
        <v>1151</v>
      </c>
      <c r="E96" s="74" t="s">
        <v>425</v>
      </c>
      <c r="F96" s="74" t="s">
        <v>146</v>
      </c>
      <c r="G96" s="74" t="s">
        <v>417</v>
      </c>
      <c r="H96" s="74" t="s">
        <v>458</v>
      </c>
      <c r="I96" s="76" t="s">
        <v>193</v>
      </c>
      <c r="J96" s="74" t="s">
        <v>102</v>
      </c>
      <c r="K96" s="74">
        <v>20062970</v>
      </c>
      <c r="L96" s="78" t="s">
        <v>94</v>
      </c>
      <c r="M96" s="74" t="s">
        <v>670</v>
      </c>
      <c r="N96" s="74" t="s">
        <v>643</v>
      </c>
      <c r="O96" s="74" t="s">
        <v>534</v>
      </c>
      <c r="P96" s="74" t="s">
        <v>527</v>
      </c>
      <c r="Q96" s="74" t="s">
        <v>624</v>
      </c>
      <c r="R96" s="74">
        <v>60326</v>
      </c>
      <c r="S96" s="74" t="s">
        <v>1163</v>
      </c>
      <c r="T96" s="74">
        <v>40057143</v>
      </c>
      <c r="U96" s="74">
        <v>3</v>
      </c>
    </row>
    <row r="97" spans="1:21" x14ac:dyDescent="0.2">
      <c r="A97" s="75">
        <v>60328</v>
      </c>
      <c r="B97" s="75">
        <v>30023904</v>
      </c>
      <c r="C97" s="75" t="s">
        <v>1163</v>
      </c>
      <c r="D97" s="74" t="s">
        <v>1151</v>
      </c>
      <c r="E97" s="74" t="s">
        <v>425</v>
      </c>
      <c r="F97" s="74" t="s">
        <v>1200</v>
      </c>
      <c r="G97" s="74" t="s">
        <v>417</v>
      </c>
      <c r="H97" s="74" t="s">
        <v>641</v>
      </c>
      <c r="I97" s="76" t="s">
        <v>642</v>
      </c>
      <c r="J97" s="74" t="s">
        <v>126</v>
      </c>
      <c r="K97" s="74">
        <v>20063663</v>
      </c>
      <c r="L97" s="78" t="s">
        <v>94</v>
      </c>
      <c r="M97" s="74" t="s">
        <v>638</v>
      </c>
      <c r="N97" s="74" t="s">
        <v>643</v>
      </c>
      <c r="O97" s="74" t="s">
        <v>534</v>
      </c>
      <c r="P97" s="74" t="s">
        <v>527</v>
      </c>
      <c r="Q97" s="74" t="s">
        <v>624</v>
      </c>
      <c r="R97" s="74">
        <v>60328</v>
      </c>
      <c r="S97" s="74" t="s">
        <v>1163</v>
      </c>
      <c r="T97" s="74" t="s">
        <v>1163</v>
      </c>
      <c r="U97" s="74">
        <v>3</v>
      </c>
    </row>
    <row r="98" spans="1:21" x14ac:dyDescent="0.2">
      <c r="A98" s="75">
        <v>60329</v>
      </c>
      <c r="B98" s="75">
        <v>30023687</v>
      </c>
      <c r="C98" s="75" t="s">
        <v>1163</v>
      </c>
      <c r="D98" s="74" t="s">
        <v>1163</v>
      </c>
      <c r="E98" s="74" t="s">
        <v>425</v>
      </c>
      <c r="F98" s="74" t="s">
        <v>1206</v>
      </c>
      <c r="G98" s="74" t="s">
        <v>417</v>
      </c>
      <c r="H98" s="74" t="s">
        <v>458</v>
      </c>
      <c r="I98" s="76" t="s">
        <v>459</v>
      </c>
      <c r="J98" s="74" t="s">
        <v>102</v>
      </c>
      <c r="K98" s="74">
        <v>20063526</v>
      </c>
      <c r="L98" s="78" t="s">
        <v>1192</v>
      </c>
      <c r="M98" s="74" t="s">
        <v>627</v>
      </c>
      <c r="N98" s="74" t="s">
        <v>616</v>
      </c>
      <c r="O98" s="74" t="s">
        <v>495</v>
      </c>
      <c r="P98" s="74" t="s">
        <v>527</v>
      </c>
      <c r="Q98" s="74" t="s">
        <v>1163</v>
      </c>
      <c r="R98" s="74">
        <v>60329</v>
      </c>
      <c r="S98" s="74" t="s">
        <v>1163</v>
      </c>
      <c r="T98" s="74" t="s">
        <v>1163</v>
      </c>
      <c r="U98" s="74">
        <v>3</v>
      </c>
    </row>
    <row r="99" spans="1:21" x14ac:dyDescent="0.2">
      <c r="A99" s="75">
        <v>60330</v>
      </c>
      <c r="B99" s="75">
        <v>30024043</v>
      </c>
      <c r="C99" s="75" t="s">
        <v>1163</v>
      </c>
      <c r="D99" s="74" t="s">
        <v>747</v>
      </c>
      <c r="E99" s="74" t="s">
        <v>425</v>
      </c>
      <c r="F99" s="74" t="s">
        <v>146</v>
      </c>
      <c r="G99" s="74" t="s">
        <v>417</v>
      </c>
      <c r="H99" s="74" t="s">
        <v>458</v>
      </c>
      <c r="I99" s="76" t="s">
        <v>463</v>
      </c>
      <c r="J99" s="74" t="s">
        <v>102</v>
      </c>
      <c r="K99" s="74">
        <v>20062972</v>
      </c>
      <c r="L99" s="76" t="s">
        <v>94</v>
      </c>
      <c r="M99" s="74" t="s">
        <v>678</v>
      </c>
      <c r="N99" s="74" t="s">
        <v>616</v>
      </c>
      <c r="O99" s="74" t="s">
        <v>495</v>
      </c>
      <c r="P99" s="74" t="s">
        <v>527</v>
      </c>
      <c r="Q99" s="74" t="s">
        <v>1163</v>
      </c>
      <c r="R99" s="74">
        <v>60330</v>
      </c>
      <c r="S99" s="74" t="s">
        <v>1163</v>
      </c>
      <c r="T99" s="74" t="s">
        <v>1163</v>
      </c>
      <c r="U99" s="74">
        <v>3</v>
      </c>
    </row>
    <row r="100" spans="1:21" x14ac:dyDescent="0.2">
      <c r="A100" s="75">
        <v>60337</v>
      </c>
      <c r="B100" s="75">
        <v>30024133</v>
      </c>
      <c r="C100" s="75" t="s">
        <v>1163</v>
      </c>
      <c r="D100" s="74" t="s">
        <v>747</v>
      </c>
      <c r="E100" s="74" t="s">
        <v>425</v>
      </c>
      <c r="F100" s="74" t="s">
        <v>868</v>
      </c>
      <c r="G100" s="74" t="s">
        <v>419</v>
      </c>
      <c r="H100" s="74" t="s">
        <v>810</v>
      </c>
      <c r="I100" s="76" t="s">
        <v>811</v>
      </c>
      <c r="J100" s="74" t="s">
        <v>102</v>
      </c>
      <c r="K100" s="74">
        <v>20062398</v>
      </c>
      <c r="L100" s="78" t="s">
        <v>94</v>
      </c>
      <c r="M100" s="74" t="s">
        <v>765</v>
      </c>
      <c r="N100" s="74" t="s">
        <v>502</v>
      </c>
      <c r="O100" s="74" t="s">
        <v>537</v>
      </c>
      <c r="P100" s="74" t="s">
        <v>527</v>
      </c>
      <c r="Q100" s="74" t="s">
        <v>624</v>
      </c>
      <c r="R100" s="74">
        <v>60337</v>
      </c>
      <c r="S100" s="74" t="s">
        <v>1163</v>
      </c>
      <c r="T100" s="74" t="s">
        <v>1163</v>
      </c>
      <c r="U100" s="74">
        <v>3</v>
      </c>
    </row>
    <row r="101" spans="1:21" x14ac:dyDescent="0.2">
      <c r="A101" s="75">
        <v>60350</v>
      </c>
      <c r="B101" s="75">
        <v>30023905</v>
      </c>
      <c r="C101" s="75" t="s">
        <v>1163</v>
      </c>
      <c r="D101" s="74" t="s">
        <v>747</v>
      </c>
      <c r="E101" s="74" t="s">
        <v>425</v>
      </c>
      <c r="F101" s="74" t="s">
        <v>1284</v>
      </c>
      <c r="G101" s="74" t="s">
        <v>417</v>
      </c>
      <c r="H101" s="74" t="s">
        <v>637</v>
      </c>
      <c r="I101" s="76" t="s">
        <v>149</v>
      </c>
      <c r="J101" s="74" t="s">
        <v>126</v>
      </c>
      <c r="K101" s="74">
        <v>20064574</v>
      </c>
      <c r="L101" s="78" t="s">
        <v>94</v>
      </c>
      <c r="M101" s="74" t="s">
        <v>638</v>
      </c>
      <c r="N101" s="74" t="s">
        <v>533</v>
      </c>
      <c r="O101" s="74" t="s">
        <v>534</v>
      </c>
      <c r="P101" s="74" t="s">
        <v>527</v>
      </c>
      <c r="Q101" s="74" t="s">
        <v>624</v>
      </c>
      <c r="R101" s="74">
        <v>60350</v>
      </c>
      <c r="S101" s="74" t="s">
        <v>1163</v>
      </c>
      <c r="T101" s="74" t="s">
        <v>1163</v>
      </c>
      <c r="U101" s="74">
        <v>3</v>
      </c>
    </row>
    <row r="102" spans="1:21" x14ac:dyDescent="0.2">
      <c r="A102" s="75">
        <v>60359</v>
      </c>
      <c r="B102" s="75">
        <v>30024134</v>
      </c>
      <c r="C102" s="75" t="s">
        <v>1163</v>
      </c>
      <c r="D102" s="74" t="s">
        <v>1152</v>
      </c>
      <c r="E102" s="74" t="s">
        <v>425</v>
      </c>
      <c r="F102" s="74" t="s">
        <v>766</v>
      </c>
      <c r="G102" s="74" t="s">
        <v>417</v>
      </c>
      <c r="H102" s="74" t="s">
        <v>458</v>
      </c>
      <c r="I102" s="76" t="s">
        <v>193</v>
      </c>
      <c r="J102" s="74" t="s">
        <v>102</v>
      </c>
      <c r="K102" s="74">
        <v>20062955</v>
      </c>
      <c r="L102" s="78" t="s">
        <v>94</v>
      </c>
      <c r="M102" s="74" t="s">
        <v>765</v>
      </c>
      <c r="N102" s="74" t="s">
        <v>676</v>
      </c>
      <c r="O102" s="74" t="s">
        <v>677</v>
      </c>
      <c r="P102" s="74" t="s">
        <v>527</v>
      </c>
      <c r="Q102" s="74" t="s">
        <v>624</v>
      </c>
      <c r="R102" s="74">
        <v>60359</v>
      </c>
      <c r="S102" s="74" t="s">
        <v>1163</v>
      </c>
      <c r="T102" s="74" t="s">
        <v>1163</v>
      </c>
      <c r="U102" s="74">
        <v>3</v>
      </c>
    </row>
    <row r="103" spans="1:21" x14ac:dyDescent="0.2">
      <c r="A103" s="75">
        <v>60369</v>
      </c>
      <c r="B103" s="75">
        <v>30024135</v>
      </c>
      <c r="C103" s="75" t="s">
        <v>1163</v>
      </c>
      <c r="D103" s="74" t="s">
        <v>1152</v>
      </c>
      <c r="E103" s="74" t="s">
        <v>425</v>
      </c>
      <c r="F103" s="74" t="s">
        <v>146</v>
      </c>
      <c r="G103" s="74" t="s">
        <v>759</v>
      </c>
      <c r="H103" s="74" t="s">
        <v>633</v>
      </c>
      <c r="I103" s="76" t="s">
        <v>193</v>
      </c>
      <c r="J103" s="74" t="s">
        <v>1163</v>
      </c>
      <c r="K103" s="74" t="s">
        <v>1163</v>
      </c>
      <c r="L103" s="78" t="s">
        <v>1164</v>
      </c>
      <c r="M103" s="74" t="s">
        <v>765</v>
      </c>
      <c r="N103" s="74" t="s">
        <v>491</v>
      </c>
      <c r="O103" s="74" t="s">
        <v>496</v>
      </c>
      <c r="P103" s="74" t="s">
        <v>527</v>
      </c>
      <c r="Q103" s="74" t="s">
        <v>624</v>
      </c>
      <c r="R103" s="74">
        <v>60369</v>
      </c>
      <c r="S103" s="74" t="s">
        <v>1163</v>
      </c>
      <c r="T103" s="74">
        <v>40057142</v>
      </c>
      <c r="U103" s="74">
        <v>3</v>
      </c>
    </row>
    <row r="104" spans="1:21" x14ac:dyDescent="0.2">
      <c r="A104" s="75">
        <v>60383</v>
      </c>
      <c r="B104" s="75">
        <v>30023448</v>
      </c>
      <c r="C104" s="75" t="s">
        <v>1163</v>
      </c>
      <c r="D104" s="74" t="s">
        <v>1163</v>
      </c>
      <c r="E104" s="74" t="s">
        <v>425</v>
      </c>
      <c r="F104" s="74" t="s">
        <v>146</v>
      </c>
      <c r="G104" s="74" t="s">
        <v>411</v>
      </c>
      <c r="H104" s="74" t="s">
        <v>892</v>
      </c>
      <c r="I104" s="76" t="s">
        <v>412</v>
      </c>
      <c r="J104" s="74" t="s">
        <v>126</v>
      </c>
      <c r="K104" s="74">
        <v>20063241</v>
      </c>
      <c r="L104" s="78" t="s">
        <v>94</v>
      </c>
      <c r="M104" s="74" t="s">
        <v>765</v>
      </c>
      <c r="N104" s="74" t="s">
        <v>491</v>
      </c>
      <c r="O104" s="74" t="s">
        <v>496</v>
      </c>
      <c r="P104" s="74" t="s">
        <v>527</v>
      </c>
      <c r="Q104" s="76" t="s">
        <v>624</v>
      </c>
      <c r="R104" s="74">
        <v>60383</v>
      </c>
      <c r="S104" s="74" t="s">
        <v>1163</v>
      </c>
      <c r="T104" s="74" t="s">
        <v>1163</v>
      </c>
      <c r="U104" s="74">
        <v>3</v>
      </c>
    </row>
    <row r="105" spans="1:21" x14ac:dyDescent="0.2">
      <c r="A105" s="75">
        <v>60395</v>
      </c>
      <c r="B105" s="75">
        <v>30024136</v>
      </c>
      <c r="C105" s="75" t="s">
        <v>1163</v>
      </c>
      <c r="D105" s="74" t="s">
        <v>1151</v>
      </c>
      <c r="E105" s="74" t="s">
        <v>425</v>
      </c>
      <c r="F105" s="74" t="s">
        <v>1287</v>
      </c>
      <c r="G105" s="74" t="s">
        <v>411</v>
      </c>
      <c r="H105" s="74" t="s">
        <v>633</v>
      </c>
      <c r="I105" s="76" t="s">
        <v>463</v>
      </c>
      <c r="J105" s="74" t="s">
        <v>102</v>
      </c>
      <c r="K105" s="74">
        <v>20063379</v>
      </c>
      <c r="L105" s="78" t="s">
        <v>94</v>
      </c>
      <c r="M105" s="74" t="s">
        <v>1163</v>
      </c>
      <c r="N105" s="74" t="s">
        <v>640</v>
      </c>
      <c r="O105" s="74" t="s">
        <v>492</v>
      </c>
      <c r="P105" s="74" t="s">
        <v>527</v>
      </c>
      <c r="Q105" s="74" t="s">
        <v>1163</v>
      </c>
      <c r="R105" s="74">
        <v>60395</v>
      </c>
      <c r="S105" s="74" t="s">
        <v>1163</v>
      </c>
      <c r="T105" s="74">
        <v>40056401</v>
      </c>
      <c r="U105" s="74">
        <v>3</v>
      </c>
    </row>
    <row r="106" spans="1:21" x14ac:dyDescent="0.2">
      <c r="A106" s="75">
        <v>60397</v>
      </c>
      <c r="B106" s="75">
        <v>30024137</v>
      </c>
      <c r="C106" s="75" t="s">
        <v>1163</v>
      </c>
      <c r="D106" s="74" t="s">
        <v>1152</v>
      </c>
      <c r="E106" s="74" t="s">
        <v>425</v>
      </c>
      <c r="F106" s="74" t="s">
        <v>1284</v>
      </c>
      <c r="G106" s="74" t="s">
        <v>417</v>
      </c>
      <c r="H106" s="74" t="s">
        <v>435</v>
      </c>
      <c r="I106" s="76" t="s">
        <v>182</v>
      </c>
      <c r="J106" s="74" t="s">
        <v>102</v>
      </c>
      <c r="K106" s="74">
        <v>20063241</v>
      </c>
      <c r="L106" s="78" t="s">
        <v>94</v>
      </c>
      <c r="M106" s="74" t="s">
        <v>1163</v>
      </c>
      <c r="N106" s="74" t="s">
        <v>575</v>
      </c>
      <c r="O106" s="74" t="s">
        <v>576</v>
      </c>
      <c r="P106" s="74" t="s">
        <v>527</v>
      </c>
      <c r="Q106" s="74" t="s">
        <v>624</v>
      </c>
      <c r="R106" s="74">
        <v>60397</v>
      </c>
      <c r="S106" s="74" t="s">
        <v>1163</v>
      </c>
      <c r="T106" s="74">
        <v>40059588</v>
      </c>
      <c r="U106" s="74">
        <v>3</v>
      </c>
    </row>
    <row r="107" spans="1:21" x14ac:dyDescent="0.2">
      <c r="A107" s="75">
        <v>60400</v>
      </c>
      <c r="B107" s="75">
        <v>30023832</v>
      </c>
      <c r="C107" s="75" t="s">
        <v>1163</v>
      </c>
      <c r="D107" s="74" t="s">
        <v>1151</v>
      </c>
      <c r="E107" s="74" t="s">
        <v>425</v>
      </c>
      <c r="F107" s="74" t="s">
        <v>1206</v>
      </c>
      <c r="G107" s="74" t="s">
        <v>426</v>
      </c>
      <c r="H107" s="74" t="s">
        <v>435</v>
      </c>
      <c r="I107" s="76" t="s">
        <v>648</v>
      </c>
      <c r="J107" s="74" t="s">
        <v>126</v>
      </c>
      <c r="K107" s="74">
        <v>20063379</v>
      </c>
      <c r="L107" s="78" t="s">
        <v>94</v>
      </c>
      <c r="M107" s="74" t="s">
        <v>1163</v>
      </c>
      <c r="N107" s="74" t="s">
        <v>573</v>
      </c>
      <c r="O107" s="74" t="s">
        <v>492</v>
      </c>
      <c r="P107" s="74" t="s">
        <v>527</v>
      </c>
      <c r="Q107" s="74" t="s">
        <v>1163</v>
      </c>
      <c r="R107" s="74">
        <v>60400</v>
      </c>
      <c r="S107" s="74" t="s">
        <v>1163</v>
      </c>
      <c r="T107" s="74" t="s">
        <v>1163</v>
      </c>
      <c r="U107" s="74">
        <v>3</v>
      </c>
    </row>
    <row r="108" spans="1:21" x14ac:dyDescent="0.2">
      <c r="A108" s="75">
        <v>60406</v>
      </c>
      <c r="B108" s="75">
        <v>30024138</v>
      </c>
      <c r="C108" s="75" t="s">
        <v>1163</v>
      </c>
      <c r="D108" s="74" t="s">
        <v>747</v>
      </c>
      <c r="E108" s="74" t="s">
        <v>425</v>
      </c>
      <c r="F108" s="74" t="s">
        <v>1206</v>
      </c>
      <c r="G108" s="74" t="s">
        <v>417</v>
      </c>
      <c r="H108" s="74" t="s">
        <v>435</v>
      </c>
      <c r="I108" s="76" t="s">
        <v>776</v>
      </c>
      <c r="J108" s="74" t="s">
        <v>102</v>
      </c>
      <c r="K108" s="74">
        <v>20063521</v>
      </c>
      <c r="L108" s="78" t="s">
        <v>94</v>
      </c>
      <c r="M108" s="74" t="s">
        <v>765</v>
      </c>
      <c r="N108" s="74" t="s">
        <v>568</v>
      </c>
      <c r="O108" s="74" t="s">
        <v>496</v>
      </c>
      <c r="P108" s="74" t="s">
        <v>527</v>
      </c>
      <c r="Q108" s="74" t="s">
        <v>624</v>
      </c>
      <c r="R108" s="74">
        <v>60406</v>
      </c>
      <c r="S108" s="74" t="s">
        <v>1163</v>
      </c>
      <c r="T108" s="74">
        <v>40059713</v>
      </c>
      <c r="U108" s="74">
        <v>3</v>
      </c>
    </row>
    <row r="109" spans="1:21" x14ac:dyDescent="0.2">
      <c r="A109" s="75">
        <v>60407</v>
      </c>
      <c r="B109" s="75">
        <v>30024139</v>
      </c>
      <c r="C109" s="75" t="s">
        <v>1163</v>
      </c>
      <c r="D109" s="74" t="s">
        <v>747</v>
      </c>
      <c r="E109" s="74" t="s">
        <v>425</v>
      </c>
      <c r="F109" s="74" t="s">
        <v>124</v>
      </c>
      <c r="G109" s="74" t="s">
        <v>415</v>
      </c>
      <c r="H109" s="74" t="s">
        <v>444</v>
      </c>
      <c r="I109" s="76" t="s">
        <v>774</v>
      </c>
      <c r="J109" s="74" t="s">
        <v>102</v>
      </c>
      <c r="K109" s="74">
        <v>20062414</v>
      </c>
      <c r="L109" s="78" t="s">
        <v>94</v>
      </c>
      <c r="M109" s="74" t="s">
        <v>775</v>
      </c>
      <c r="N109" s="74" t="s">
        <v>512</v>
      </c>
      <c r="O109" s="74" t="s">
        <v>511</v>
      </c>
      <c r="P109" s="74" t="s">
        <v>285</v>
      </c>
      <c r="Q109" s="74" t="s">
        <v>1163</v>
      </c>
      <c r="R109" s="74">
        <v>60407</v>
      </c>
      <c r="S109" s="74" t="s">
        <v>1163</v>
      </c>
      <c r="T109" s="74" t="s">
        <v>1163</v>
      </c>
      <c r="U109" s="74" t="s">
        <v>764</v>
      </c>
    </row>
    <row r="110" spans="1:21" x14ac:dyDescent="0.2">
      <c r="A110" s="75">
        <v>60411</v>
      </c>
      <c r="B110" s="75">
        <v>30024140</v>
      </c>
      <c r="C110" s="75" t="s">
        <v>1163</v>
      </c>
      <c r="D110" s="74" t="s">
        <v>1158</v>
      </c>
      <c r="E110" s="74" t="s">
        <v>425</v>
      </c>
      <c r="F110" s="74" t="s">
        <v>146</v>
      </c>
      <c r="G110" s="74" t="s">
        <v>417</v>
      </c>
      <c r="H110" s="74" t="s">
        <v>427</v>
      </c>
      <c r="I110" s="76" t="s">
        <v>428</v>
      </c>
      <c r="J110" s="74" t="s">
        <v>102</v>
      </c>
      <c r="K110" s="74">
        <v>20063432</v>
      </c>
      <c r="L110" s="78" t="s">
        <v>94</v>
      </c>
      <c r="M110" s="74" t="s">
        <v>765</v>
      </c>
      <c r="N110" s="74" t="s">
        <v>536</v>
      </c>
      <c r="O110" s="74" t="s">
        <v>537</v>
      </c>
      <c r="P110" s="74" t="s">
        <v>527</v>
      </c>
      <c r="Q110" s="74" t="s">
        <v>624</v>
      </c>
      <c r="R110" s="74">
        <v>60411</v>
      </c>
      <c r="S110" s="74" t="s">
        <v>1163</v>
      </c>
      <c r="T110" s="74" t="s">
        <v>1163</v>
      </c>
      <c r="U110" s="74">
        <v>3</v>
      </c>
    </row>
    <row r="111" spans="1:21" x14ac:dyDescent="0.2">
      <c r="A111" s="80">
        <v>60420</v>
      </c>
      <c r="B111" s="75">
        <v>30023744</v>
      </c>
      <c r="C111" s="75">
        <v>30022160</v>
      </c>
      <c r="D111" s="74" t="s">
        <v>1163</v>
      </c>
      <c r="E111" s="74" t="s">
        <v>425</v>
      </c>
      <c r="F111" s="74" t="s">
        <v>434</v>
      </c>
      <c r="G111" s="74" t="s">
        <v>417</v>
      </c>
      <c r="H111" s="74" t="s">
        <v>435</v>
      </c>
      <c r="I111" s="76" t="s">
        <v>436</v>
      </c>
      <c r="J111" s="74" t="s">
        <v>102</v>
      </c>
      <c r="K111" s="74">
        <v>20063388</v>
      </c>
      <c r="L111" s="74" t="s">
        <v>94</v>
      </c>
      <c r="M111" s="74" t="s">
        <v>101</v>
      </c>
      <c r="N111" s="74" t="s">
        <v>1163</v>
      </c>
      <c r="O111" s="74" t="s">
        <v>1163</v>
      </c>
      <c r="P111" s="74" t="s">
        <v>1163</v>
      </c>
      <c r="Q111" s="81" t="s">
        <v>1163</v>
      </c>
      <c r="R111" s="74" t="s">
        <v>433</v>
      </c>
      <c r="S111" s="81" t="s">
        <v>651</v>
      </c>
      <c r="T111" s="74" t="s">
        <v>1163</v>
      </c>
      <c r="U111" s="74" t="s">
        <v>1163</v>
      </c>
    </row>
    <row r="112" spans="1:21" x14ac:dyDescent="0.2">
      <c r="A112" s="75">
        <v>60423</v>
      </c>
      <c r="B112" s="75">
        <v>30023579</v>
      </c>
      <c r="C112" s="75" t="s">
        <v>1163</v>
      </c>
      <c r="D112" s="74" t="s">
        <v>1163</v>
      </c>
      <c r="E112" s="74" t="s">
        <v>425</v>
      </c>
      <c r="F112" s="74" t="s">
        <v>146</v>
      </c>
      <c r="G112" s="74" t="s">
        <v>417</v>
      </c>
      <c r="H112" s="74" t="s">
        <v>890</v>
      </c>
      <c r="I112" s="76" t="s">
        <v>147</v>
      </c>
      <c r="J112" s="74" t="s">
        <v>126</v>
      </c>
      <c r="K112" s="74">
        <v>20063442</v>
      </c>
      <c r="L112" s="78" t="s">
        <v>1370</v>
      </c>
      <c r="M112" s="74" t="s">
        <v>418</v>
      </c>
      <c r="N112" s="74" t="s">
        <v>497</v>
      </c>
      <c r="O112" s="74" t="s">
        <v>493</v>
      </c>
      <c r="P112" s="74" t="s">
        <v>527</v>
      </c>
      <c r="Q112" s="76" t="s">
        <v>624</v>
      </c>
      <c r="R112" s="74">
        <v>60423</v>
      </c>
      <c r="S112" s="74" t="s">
        <v>1163</v>
      </c>
      <c r="T112" s="74" t="s">
        <v>1163</v>
      </c>
      <c r="U112" s="74">
        <v>3</v>
      </c>
    </row>
    <row r="113" spans="1:21" x14ac:dyDescent="0.2">
      <c r="A113" s="75">
        <v>60424</v>
      </c>
      <c r="B113" s="75">
        <v>30024141</v>
      </c>
      <c r="C113" s="75" t="s">
        <v>1163</v>
      </c>
      <c r="D113" s="74" t="s">
        <v>747</v>
      </c>
      <c r="E113" s="74" t="s">
        <v>425</v>
      </c>
      <c r="F113" s="74" t="s">
        <v>668</v>
      </c>
      <c r="G113" s="74" t="s">
        <v>417</v>
      </c>
      <c r="H113" s="74" t="s">
        <v>641</v>
      </c>
      <c r="I113" s="76" t="s">
        <v>642</v>
      </c>
      <c r="J113" s="74" t="s">
        <v>102</v>
      </c>
      <c r="K113" s="74">
        <v>20063442</v>
      </c>
      <c r="L113" s="78" t="s">
        <v>94</v>
      </c>
      <c r="M113" s="74" t="s">
        <v>1163</v>
      </c>
      <c r="N113" s="74" t="s">
        <v>497</v>
      </c>
      <c r="O113" s="74" t="s">
        <v>493</v>
      </c>
      <c r="P113" s="74" t="s">
        <v>527</v>
      </c>
      <c r="Q113" s="74" t="s">
        <v>624</v>
      </c>
      <c r="R113" s="74">
        <v>60424</v>
      </c>
      <c r="S113" s="74" t="s">
        <v>1163</v>
      </c>
      <c r="T113" s="74" t="s">
        <v>1163</v>
      </c>
      <c r="U113" s="74">
        <v>3</v>
      </c>
    </row>
    <row r="114" spans="1:21" x14ac:dyDescent="0.2">
      <c r="A114" s="75">
        <v>60428</v>
      </c>
      <c r="B114" s="75">
        <v>30023590</v>
      </c>
      <c r="C114" s="75" t="s">
        <v>1163</v>
      </c>
      <c r="D114" s="74" t="s">
        <v>1153</v>
      </c>
      <c r="E114" s="74" t="s">
        <v>414</v>
      </c>
      <c r="F114" s="74" t="s">
        <v>877</v>
      </c>
      <c r="G114" s="74" t="s">
        <v>419</v>
      </c>
      <c r="H114" s="74" t="s">
        <v>893</v>
      </c>
      <c r="I114" s="76" t="s">
        <v>125</v>
      </c>
      <c r="J114" s="74" t="s">
        <v>126</v>
      </c>
      <c r="K114" s="74">
        <v>20063449</v>
      </c>
      <c r="L114" s="78" t="s">
        <v>94</v>
      </c>
      <c r="M114" s="74" t="s">
        <v>844</v>
      </c>
      <c r="N114" s="74" t="s">
        <v>631</v>
      </c>
      <c r="O114" s="74" t="s">
        <v>477</v>
      </c>
      <c r="P114" s="74" t="s">
        <v>622</v>
      </c>
      <c r="Q114" s="74" t="s">
        <v>1163</v>
      </c>
      <c r="R114" s="74">
        <v>60428</v>
      </c>
      <c r="S114" s="74" t="s">
        <v>1163</v>
      </c>
      <c r="T114" s="74" t="s">
        <v>1163</v>
      </c>
      <c r="U114" s="74">
        <v>2</v>
      </c>
    </row>
    <row r="115" spans="1:21" ht="25.5" x14ac:dyDescent="0.2">
      <c r="A115" s="75">
        <v>60429</v>
      </c>
      <c r="B115" s="75">
        <v>30023688</v>
      </c>
      <c r="C115" s="75" t="s">
        <v>1163</v>
      </c>
      <c r="D115" s="74" t="s">
        <v>1163</v>
      </c>
      <c r="E115" s="74" t="s">
        <v>414</v>
      </c>
      <c r="F115" s="74" t="s">
        <v>875</v>
      </c>
      <c r="G115" s="74" t="s">
        <v>415</v>
      </c>
      <c r="H115" s="74" t="s">
        <v>460</v>
      </c>
      <c r="I115" s="76" t="s">
        <v>461</v>
      </c>
      <c r="J115" s="74" t="s">
        <v>884</v>
      </c>
      <c r="K115" s="74">
        <v>20063913</v>
      </c>
      <c r="L115" s="76" t="s">
        <v>94</v>
      </c>
      <c r="M115" s="74" t="s">
        <v>1174</v>
      </c>
      <c r="N115" s="74" t="s">
        <v>472</v>
      </c>
      <c r="O115" s="74" t="s">
        <v>521</v>
      </c>
      <c r="P115" s="74" t="s">
        <v>494</v>
      </c>
      <c r="Q115" s="74" t="s">
        <v>1163</v>
      </c>
      <c r="R115" s="74">
        <v>60429</v>
      </c>
      <c r="S115" s="74" t="s">
        <v>1163</v>
      </c>
      <c r="T115" s="74" t="s">
        <v>1163</v>
      </c>
      <c r="U115" s="74">
        <v>2</v>
      </c>
    </row>
    <row r="116" spans="1:21" x14ac:dyDescent="0.2">
      <c r="A116" s="75">
        <v>60434</v>
      </c>
      <c r="B116" s="75">
        <v>30024044</v>
      </c>
      <c r="C116" s="75" t="s">
        <v>1163</v>
      </c>
      <c r="D116" s="74" t="s">
        <v>1152</v>
      </c>
      <c r="E116" s="74" t="s">
        <v>425</v>
      </c>
      <c r="F116" s="74" t="s">
        <v>668</v>
      </c>
      <c r="G116" s="74" t="s">
        <v>411</v>
      </c>
      <c r="H116" s="74" t="s">
        <v>641</v>
      </c>
      <c r="I116" s="76" t="s">
        <v>669</v>
      </c>
      <c r="J116" s="74" t="s">
        <v>102</v>
      </c>
      <c r="K116" s="74">
        <v>20063618</v>
      </c>
      <c r="L116" s="76" t="s">
        <v>94</v>
      </c>
      <c r="M116" s="74" t="s">
        <v>670</v>
      </c>
      <c r="N116" s="74" t="s">
        <v>729</v>
      </c>
      <c r="O116" s="74" t="s">
        <v>534</v>
      </c>
      <c r="P116" s="74" t="s">
        <v>527</v>
      </c>
      <c r="Q116" s="74" t="s">
        <v>624</v>
      </c>
      <c r="R116" s="74">
        <v>60434</v>
      </c>
      <c r="S116" s="74" t="s">
        <v>1163</v>
      </c>
      <c r="T116" s="74" t="s">
        <v>1163</v>
      </c>
      <c r="U116" s="74">
        <v>3</v>
      </c>
    </row>
    <row r="117" spans="1:21" x14ac:dyDescent="0.2">
      <c r="A117" s="75">
        <v>60435</v>
      </c>
      <c r="B117" s="75">
        <v>30024062</v>
      </c>
      <c r="C117" s="75" t="s">
        <v>1163</v>
      </c>
      <c r="D117" s="74" t="s">
        <v>1151</v>
      </c>
      <c r="E117" s="74" t="s">
        <v>425</v>
      </c>
      <c r="F117" s="74" t="s">
        <v>146</v>
      </c>
      <c r="G117" s="74" t="s">
        <v>417</v>
      </c>
      <c r="H117" s="74" t="s">
        <v>458</v>
      </c>
      <c r="I117" s="76" t="s">
        <v>463</v>
      </c>
      <c r="J117" s="74" t="s">
        <v>102</v>
      </c>
      <c r="K117" s="74">
        <v>20063641</v>
      </c>
      <c r="L117" s="78" t="s">
        <v>94</v>
      </c>
      <c r="M117" s="74" t="s">
        <v>670</v>
      </c>
      <c r="N117" s="74" t="s">
        <v>739</v>
      </c>
      <c r="O117" s="74" t="s">
        <v>495</v>
      </c>
      <c r="P117" s="74" t="s">
        <v>527</v>
      </c>
      <c r="Q117" s="74" t="s">
        <v>1163</v>
      </c>
      <c r="R117" s="74">
        <v>60435</v>
      </c>
      <c r="S117" s="74" t="s">
        <v>1163</v>
      </c>
      <c r="T117" s="74">
        <v>40056401</v>
      </c>
      <c r="U117" s="74">
        <v>3</v>
      </c>
    </row>
    <row r="118" spans="1:21" x14ac:dyDescent="0.2">
      <c r="A118" s="75">
        <v>60436</v>
      </c>
      <c r="B118" s="75">
        <v>30024045</v>
      </c>
      <c r="C118" s="75" t="s">
        <v>1163</v>
      </c>
      <c r="D118" s="74" t="s">
        <v>1151</v>
      </c>
      <c r="E118" s="74" t="s">
        <v>732</v>
      </c>
      <c r="F118" s="74" t="s">
        <v>1206</v>
      </c>
      <c r="G118" s="74" t="s">
        <v>417</v>
      </c>
      <c r="H118" s="74" t="s">
        <v>458</v>
      </c>
      <c r="I118" s="76" t="s">
        <v>463</v>
      </c>
      <c r="J118" s="74" t="s">
        <v>102</v>
      </c>
      <c r="K118" s="74">
        <v>20063641</v>
      </c>
      <c r="L118" s="78" t="s">
        <v>94</v>
      </c>
      <c r="M118" s="74" t="s">
        <v>670</v>
      </c>
      <c r="N118" s="74" t="s">
        <v>739</v>
      </c>
      <c r="O118" s="74" t="s">
        <v>495</v>
      </c>
      <c r="P118" s="74" t="s">
        <v>527</v>
      </c>
      <c r="Q118" s="74" t="s">
        <v>1163</v>
      </c>
      <c r="R118" s="74">
        <v>60436</v>
      </c>
      <c r="S118" s="74" t="s">
        <v>1163</v>
      </c>
      <c r="T118" s="74">
        <v>40056401</v>
      </c>
      <c r="U118" s="74">
        <v>3</v>
      </c>
    </row>
    <row r="119" spans="1:21" x14ac:dyDescent="0.2">
      <c r="A119" s="75">
        <v>60437</v>
      </c>
      <c r="B119" s="75">
        <v>30023906</v>
      </c>
      <c r="C119" s="75" t="s">
        <v>1163</v>
      </c>
      <c r="D119" s="74" t="s">
        <v>1151</v>
      </c>
      <c r="E119" s="74" t="s">
        <v>425</v>
      </c>
      <c r="F119" s="74" t="s">
        <v>146</v>
      </c>
      <c r="G119" s="74" t="s">
        <v>644</v>
      </c>
      <c r="H119" s="74" t="s">
        <v>458</v>
      </c>
      <c r="I119" s="76" t="s">
        <v>193</v>
      </c>
      <c r="J119" s="74" t="s">
        <v>126</v>
      </c>
      <c r="K119" s="74">
        <v>20063663</v>
      </c>
      <c r="L119" s="78" t="s">
        <v>94</v>
      </c>
      <c r="M119" s="74" t="s">
        <v>638</v>
      </c>
      <c r="N119" s="74" t="s">
        <v>643</v>
      </c>
      <c r="O119" s="74" t="s">
        <v>534</v>
      </c>
      <c r="P119" s="74" t="s">
        <v>527</v>
      </c>
      <c r="Q119" s="74" t="s">
        <v>624</v>
      </c>
      <c r="R119" s="74">
        <v>60437</v>
      </c>
      <c r="S119" s="74" t="s">
        <v>1163</v>
      </c>
      <c r="T119" s="74" t="s">
        <v>1163</v>
      </c>
      <c r="U119" s="74">
        <v>3</v>
      </c>
    </row>
    <row r="120" spans="1:21" x14ac:dyDescent="0.2">
      <c r="A120" s="75">
        <v>60438</v>
      </c>
      <c r="B120" s="75">
        <v>30024142</v>
      </c>
      <c r="C120" s="75" t="s">
        <v>1163</v>
      </c>
      <c r="D120" s="74" t="s">
        <v>1151</v>
      </c>
      <c r="E120" s="74" t="s">
        <v>425</v>
      </c>
      <c r="F120" s="74" t="s">
        <v>1206</v>
      </c>
      <c r="G120" s="74" t="s">
        <v>417</v>
      </c>
      <c r="H120" s="74" t="s">
        <v>641</v>
      </c>
      <c r="I120" s="76" t="s">
        <v>642</v>
      </c>
      <c r="J120" s="74" t="s">
        <v>102</v>
      </c>
      <c r="K120" s="74">
        <v>20063663</v>
      </c>
      <c r="L120" s="78" t="s">
        <v>94</v>
      </c>
      <c r="M120" s="74" t="s">
        <v>670</v>
      </c>
      <c r="N120" s="74" t="s">
        <v>643</v>
      </c>
      <c r="O120" s="74" t="s">
        <v>534</v>
      </c>
      <c r="P120" s="74" t="s">
        <v>527</v>
      </c>
      <c r="Q120" s="74" t="s">
        <v>624</v>
      </c>
      <c r="R120" s="74">
        <v>60438</v>
      </c>
      <c r="S120" s="74" t="s">
        <v>1163</v>
      </c>
      <c r="T120" s="74">
        <v>40059588</v>
      </c>
      <c r="U120" s="74">
        <v>3</v>
      </c>
    </row>
    <row r="121" spans="1:21" x14ac:dyDescent="0.2">
      <c r="A121" s="75">
        <v>60439</v>
      </c>
      <c r="B121" s="75">
        <v>30023907</v>
      </c>
      <c r="C121" s="75" t="s">
        <v>1163</v>
      </c>
      <c r="D121" s="74" t="s">
        <v>747</v>
      </c>
      <c r="E121" s="74" t="s">
        <v>71</v>
      </c>
      <c r="F121" s="74" t="s">
        <v>180</v>
      </c>
      <c r="G121" s="74" t="s">
        <v>419</v>
      </c>
      <c r="H121" s="74" t="s">
        <v>647</v>
      </c>
      <c r="I121" s="76" t="s">
        <v>646</v>
      </c>
      <c r="J121" s="74" t="s">
        <v>126</v>
      </c>
      <c r="K121" s="74">
        <v>20064353</v>
      </c>
      <c r="L121" s="78" t="s">
        <v>94</v>
      </c>
      <c r="M121" s="74" t="s">
        <v>840</v>
      </c>
      <c r="N121" s="74" t="s">
        <v>498</v>
      </c>
      <c r="O121" s="74" t="s">
        <v>1281</v>
      </c>
      <c r="P121" s="74" t="s">
        <v>518</v>
      </c>
      <c r="Q121" s="74" t="s">
        <v>1163</v>
      </c>
      <c r="R121" s="74">
        <v>60439</v>
      </c>
      <c r="S121" s="74" t="s">
        <v>1163</v>
      </c>
      <c r="T121" s="74" t="s">
        <v>1163</v>
      </c>
      <c r="U121" s="74">
        <v>4</v>
      </c>
    </row>
    <row r="122" spans="1:21" x14ac:dyDescent="0.2">
      <c r="A122" s="75">
        <v>60440</v>
      </c>
      <c r="B122" s="75">
        <v>30023591</v>
      </c>
      <c r="C122" s="75" t="s">
        <v>1163</v>
      </c>
      <c r="D122" s="74" t="s">
        <v>1163</v>
      </c>
      <c r="E122" s="74" t="s">
        <v>425</v>
      </c>
      <c r="F122" s="74" t="s">
        <v>1207</v>
      </c>
      <c r="G122" s="74" t="s">
        <v>419</v>
      </c>
      <c r="H122" s="74" t="s">
        <v>626</v>
      </c>
      <c r="I122" s="76" t="s">
        <v>121</v>
      </c>
      <c r="J122" s="74" t="s">
        <v>102</v>
      </c>
      <c r="K122" s="74">
        <v>20064353</v>
      </c>
      <c r="L122" s="78" t="s">
        <v>94</v>
      </c>
      <c r="M122" s="74" t="s">
        <v>656</v>
      </c>
      <c r="N122" s="74" t="s">
        <v>498</v>
      </c>
      <c r="O122" s="74" t="s">
        <v>499</v>
      </c>
      <c r="P122" s="74" t="s">
        <v>518</v>
      </c>
      <c r="Q122" s="74" t="s">
        <v>1163</v>
      </c>
      <c r="R122" s="74">
        <v>60440</v>
      </c>
      <c r="S122" s="74" t="s">
        <v>1163</v>
      </c>
      <c r="T122" s="74" t="s">
        <v>1163</v>
      </c>
      <c r="U122" s="74">
        <v>4</v>
      </c>
    </row>
    <row r="123" spans="1:21" x14ac:dyDescent="0.2">
      <c r="A123" s="75">
        <v>60442</v>
      </c>
      <c r="B123" s="75">
        <v>30024143</v>
      </c>
      <c r="C123" s="75" t="s">
        <v>1163</v>
      </c>
      <c r="D123" s="74" t="s">
        <v>747</v>
      </c>
      <c r="E123" s="74" t="s">
        <v>732</v>
      </c>
      <c r="F123" s="74" t="s">
        <v>1205</v>
      </c>
      <c r="G123" s="74" t="s">
        <v>417</v>
      </c>
      <c r="H123" s="74" t="s">
        <v>733</v>
      </c>
      <c r="I123" s="76" t="s">
        <v>182</v>
      </c>
      <c r="J123" s="74" t="s">
        <v>102</v>
      </c>
      <c r="K123" s="74">
        <v>20063526</v>
      </c>
      <c r="L123" s="78" t="s">
        <v>94</v>
      </c>
      <c r="M123" s="74" t="s">
        <v>627</v>
      </c>
      <c r="N123" s="74" t="s">
        <v>734</v>
      </c>
      <c r="O123" s="74" t="s">
        <v>495</v>
      </c>
      <c r="P123" s="74" t="s">
        <v>527</v>
      </c>
      <c r="Q123" s="74" t="s">
        <v>1163</v>
      </c>
      <c r="R123" s="74">
        <v>60442</v>
      </c>
      <c r="S123" s="74" t="s">
        <v>1163</v>
      </c>
      <c r="T123" s="74">
        <v>40059713</v>
      </c>
      <c r="U123" s="74">
        <v>3</v>
      </c>
    </row>
    <row r="124" spans="1:21" x14ac:dyDescent="0.2">
      <c r="A124" s="75">
        <v>60443</v>
      </c>
      <c r="B124" s="75">
        <v>30023975</v>
      </c>
      <c r="C124" s="75" t="s">
        <v>1163</v>
      </c>
      <c r="D124" s="74" t="s">
        <v>747</v>
      </c>
      <c r="E124" s="74" t="s">
        <v>425</v>
      </c>
      <c r="F124" s="74" t="s">
        <v>1205</v>
      </c>
      <c r="G124" s="74" t="s">
        <v>417</v>
      </c>
      <c r="H124" s="74" t="s">
        <v>451</v>
      </c>
      <c r="I124" s="76" t="s">
        <v>452</v>
      </c>
      <c r="J124" s="74" t="s">
        <v>102</v>
      </c>
      <c r="K124" s="74">
        <v>20063521</v>
      </c>
      <c r="L124" s="76" t="s">
        <v>94</v>
      </c>
      <c r="M124" s="74" t="s">
        <v>1163</v>
      </c>
      <c r="N124" s="74" t="s">
        <v>577</v>
      </c>
      <c r="O124" s="74" t="s">
        <v>576</v>
      </c>
      <c r="P124" s="74" t="s">
        <v>527</v>
      </c>
      <c r="Q124" s="74" t="s">
        <v>624</v>
      </c>
      <c r="R124" s="74">
        <v>60443</v>
      </c>
      <c r="S124" s="74" t="s">
        <v>1163</v>
      </c>
      <c r="T124" s="74" t="s">
        <v>1163</v>
      </c>
      <c r="U124" s="74">
        <v>3</v>
      </c>
    </row>
    <row r="125" spans="1:21" x14ac:dyDescent="0.2">
      <c r="A125" s="75">
        <v>60444</v>
      </c>
      <c r="B125" s="75">
        <v>30023689</v>
      </c>
      <c r="C125" s="75" t="s">
        <v>1163</v>
      </c>
      <c r="D125" s="74" t="s">
        <v>1163</v>
      </c>
      <c r="E125" s="74" t="s">
        <v>425</v>
      </c>
      <c r="F125" s="74" t="s">
        <v>1206</v>
      </c>
      <c r="G125" s="74" t="s">
        <v>426</v>
      </c>
      <c r="H125" s="74" t="s">
        <v>462</v>
      </c>
      <c r="I125" s="76" t="s">
        <v>463</v>
      </c>
      <c r="J125" s="74" t="s">
        <v>102</v>
      </c>
      <c r="K125" s="74">
        <v>20063525</v>
      </c>
      <c r="L125" s="78" t="s">
        <v>94</v>
      </c>
      <c r="M125" s="74" t="s">
        <v>464</v>
      </c>
      <c r="N125" s="74" t="s">
        <v>615</v>
      </c>
      <c r="O125" s="74" t="s">
        <v>534</v>
      </c>
      <c r="P125" s="74" t="s">
        <v>527</v>
      </c>
      <c r="Q125" s="76" t="s">
        <v>624</v>
      </c>
      <c r="R125" s="74">
        <v>60444</v>
      </c>
      <c r="S125" s="74" t="s">
        <v>1163</v>
      </c>
      <c r="T125" s="74" t="s">
        <v>1163</v>
      </c>
      <c r="U125" s="74">
        <v>3</v>
      </c>
    </row>
    <row r="126" spans="1:21" x14ac:dyDescent="0.2">
      <c r="A126" s="75">
        <v>60450</v>
      </c>
      <c r="B126" s="75">
        <v>30023908</v>
      </c>
      <c r="C126" s="75" t="s">
        <v>1163</v>
      </c>
      <c r="D126" s="74" t="s">
        <v>1163</v>
      </c>
      <c r="E126" s="74" t="s">
        <v>425</v>
      </c>
      <c r="F126" s="74" t="s">
        <v>1289</v>
      </c>
      <c r="G126" s="74" t="s">
        <v>426</v>
      </c>
      <c r="H126" s="74" t="s">
        <v>639</v>
      </c>
      <c r="I126" s="76" t="s">
        <v>149</v>
      </c>
      <c r="J126" s="74" t="s">
        <v>126</v>
      </c>
      <c r="K126" s="74">
        <v>20062447</v>
      </c>
      <c r="L126" s="78" t="s">
        <v>94</v>
      </c>
      <c r="M126" s="74" t="s">
        <v>650</v>
      </c>
      <c r="N126" s="74" t="s">
        <v>574</v>
      </c>
      <c r="O126" s="74" t="s">
        <v>492</v>
      </c>
      <c r="P126" s="74" t="s">
        <v>527</v>
      </c>
      <c r="Q126" s="74" t="s">
        <v>1163</v>
      </c>
      <c r="R126" s="74">
        <v>60450</v>
      </c>
      <c r="S126" s="74" t="s">
        <v>1163</v>
      </c>
      <c r="T126" s="74" t="s">
        <v>1163</v>
      </c>
      <c r="U126" s="74">
        <v>3</v>
      </c>
    </row>
    <row r="127" spans="1:21" x14ac:dyDescent="0.2">
      <c r="A127" s="75">
        <v>60483</v>
      </c>
      <c r="B127" s="75">
        <v>30024277</v>
      </c>
      <c r="C127" s="75" t="s">
        <v>1163</v>
      </c>
      <c r="D127" s="74" t="s">
        <v>1153</v>
      </c>
      <c r="E127" s="74" t="s">
        <v>425</v>
      </c>
      <c r="F127" s="74" t="s">
        <v>189</v>
      </c>
      <c r="G127" s="74" t="s">
        <v>415</v>
      </c>
      <c r="H127" s="74" t="s">
        <v>666</v>
      </c>
      <c r="I127" s="76" t="s">
        <v>822</v>
      </c>
      <c r="J127" s="74" t="s">
        <v>102</v>
      </c>
      <c r="K127" s="74">
        <v>20063626</v>
      </c>
      <c r="L127" s="78" t="s">
        <v>94</v>
      </c>
      <c r="M127" s="74" t="s">
        <v>1163</v>
      </c>
      <c r="N127" s="74" t="s">
        <v>751</v>
      </c>
      <c r="O127" s="74" t="s">
        <v>504</v>
      </c>
      <c r="P127" s="74" t="s">
        <v>285</v>
      </c>
      <c r="Q127" s="74" t="s">
        <v>1163</v>
      </c>
      <c r="R127" s="74">
        <v>60483</v>
      </c>
      <c r="S127" s="74" t="s">
        <v>1163</v>
      </c>
      <c r="T127" s="74" t="s">
        <v>1163</v>
      </c>
      <c r="U127" s="74">
        <v>4</v>
      </c>
    </row>
    <row r="128" spans="1:21" x14ac:dyDescent="0.2">
      <c r="A128" s="75">
        <v>60487</v>
      </c>
      <c r="B128" s="75">
        <v>30024047</v>
      </c>
      <c r="C128" s="75" t="s">
        <v>1163</v>
      </c>
      <c r="D128" s="74" t="s">
        <v>1158</v>
      </c>
      <c r="E128" s="74" t="s">
        <v>425</v>
      </c>
      <c r="F128" s="74" t="s">
        <v>146</v>
      </c>
      <c r="G128" s="74" t="s">
        <v>417</v>
      </c>
      <c r="H128" s="74" t="s">
        <v>427</v>
      </c>
      <c r="I128" s="76" t="s">
        <v>428</v>
      </c>
      <c r="J128" s="74" t="s">
        <v>102</v>
      </c>
      <c r="K128" s="74">
        <v>20061915</v>
      </c>
      <c r="L128" s="76" t="s">
        <v>94</v>
      </c>
      <c r="M128" s="74" t="s">
        <v>1163</v>
      </c>
      <c r="N128" s="74" t="s">
        <v>605</v>
      </c>
      <c r="O128" s="74" t="s">
        <v>597</v>
      </c>
      <c r="P128" s="74" t="s">
        <v>527</v>
      </c>
      <c r="Q128" s="74" t="s">
        <v>624</v>
      </c>
      <c r="R128" s="74">
        <v>60487</v>
      </c>
      <c r="S128" s="74" t="s">
        <v>1163</v>
      </c>
      <c r="T128" s="74" t="s">
        <v>1163</v>
      </c>
      <c r="U128" s="74">
        <v>3</v>
      </c>
    </row>
    <row r="129" spans="1:21" x14ac:dyDescent="0.2">
      <c r="A129" s="75">
        <v>60490</v>
      </c>
      <c r="B129" s="75">
        <v>30023909</v>
      </c>
      <c r="C129" s="75" t="s">
        <v>1163</v>
      </c>
      <c r="D129" s="74" t="s">
        <v>1153</v>
      </c>
      <c r="E129" s="74" t="s">
        <v>414</v>
      </c>
      <c r="F129" s="74" t="s">
        <v>876</v>
      </c>
      <c r="G129" s="74" t="s">
        <v>415</v>
      </c>
      <c r="H129" s="74" t="s">
        <v>460</v>
      </c>
      <c r="I129" s="76" t="s">
        <v>125</v>
      </c>
      <c r="J129" s="74" t="s">
        <v>126</v>
      </c>
      <c r="K129" s="74">
        <v>20064177</v>
      </c>
      <c r="L129" s="78" t="s">
        <v>1175</v>
      </c>
      <c r="M129" s="74" t="s">
        <v>844</v>
      </c>
      <c r="N129" s="74" t="s">
        <v>631</v>
      </c>
      <c r="O129" s="74" t="s">
        <v>477</v>
      </c>
      <c r="P129" s="74" t="s">
        <v>622</v>
      </c>
      <c r="Q129" s="74" t="s">
        <v>1163</v>
      </c>
      <c r="R129" s="74">
        <v>60490</v>
      </c>
      <c r="S129" s="74" t="s">
        <v>1163</v>
      </c>
      <c r="T129" s="74" t="s">
        <v>1163</v>
      </c>
      <c r="U129" s="74">
        <v>2</v>
      </c>
    </row>
    <row r="130" spans="1:21" x14ac:dyDescent="0.2">
      <c r="A130" s="75">
        <v>60491</v>
      </c>
      <c r="B130" s="75">
        <v>30024144</v>
      </c>
      <c r="C130" s="75" t="s">
        <v>1163</v>
      </c>
      <c r="D130" s="74" t="s">
        <v>1153</v>
      </c>
      <c r="E130" s="74" t="s">
        <v>414</v>
      </c>
      <c r="F130" s="74" t="s">
        <v>124</v>
      </c>
      <c r="G130" s="74" t="s">
        <v>415</v>
      </c>
      <c r="H130" s="74" t="s">
        <v>740</v>
      </c>
      <c r="I130" s="76" t="s">
        <v>741</v>
      </c>
      <c r="J130" s="74" t="s">
        <v>102</v>
      </c>
      <c r="K130" s="74">
        <v>20065185</v>
      </c>
      <c r="L130" s="78" t="s">
        <v>94</v>
      </c>
      <c r="M130" s="74" t="s">
        <v>844</v>
      </c>
      <c r="N130" s="74" t="s">
        <v>742</v>
      </c>
      <c r="O130" s="74" t="s">
        <v>620</v>
      </c>
      <c r="P130" s="74" t="s">
        <v>622</v>
      </c>
      <c r="Q130" s="74" t="s">
        <v>1163</v>
      </c>
      <c r="R130" s="74">
        <v>60491</v>
      </c>
      <c r="S130" s="74" t="s">
        <v>1163</v>
      </c>
      <c r="T130" s="74">
        <v>40058940</v>
      </c>
      <c r="U130" s="74">
        <v>2</v>
      </c>
    </row>
    <row r="131" spans="1:21" x14ac:dyDescent="0.2">
      <c r="A131" s="75">
        <v>60496</v>
      </c>
      <c r="B131" s="75">
        <v>30024278</v>
      </c>
      <c r="C131" s="75" t="s">
        <v>1163</v>
      </c>
      <c r="D131" s="74" t="s">
        <v>1153</v>
      </c>
      <c r="E131" s="74" t="s">
        <v>414</v>
      </c>
      <c r="F131" s="74" t="s">
        <v>180</v>
      </c>
      <c r="G131" s="74" t="s">
        <v>417</v>
      </c>
      <c r="H131" s="74" t="s">
        <v>768</v>
      </c>
      <c r="I131" s="76" t="s">
        <v>769</v>
      </c>
      <c r="J131" s="74" t="s">
        <v>102</v>
      </c>
      <c r="K131" s="74">
        <v>20063469</v>
      </c>
      <c r="L131" s="78" t="s">
        <v>94</v>
      </c>
      <c r="M131" s="74" t="s">
        <v>821</v>
      </c>
      <c r="N131" s="74" t="s">
        <v>1163</v>
      </c>
      <c r="O131" s="74" t="s">
        <v>1163</v>
      </c>
      <c r="P131" s="74" t="s">
        <v>1163</v>
      </c>
      <c r="Q131" s="74" t="s">
        <v>1163</v>
      </c>
      <c r="R131" s="74">
        <v>60496</v>
      </c>
      <c r="S131" s="74" t="s">
        <v>1163</v>
      </c>
      <c r="T131" s="74" t="s">
        <v>1163</v>
      </c>
      <c r="U131" s="74">
        <v>4</v>
      </c>
    </row>
    <row r="132" spans="1:21" x14ac:dyDescent="0.2">
      <c r="A132" s="75">
        <v>60498</v>
      </c>
      <c r="B132" s="75">
        <v>30024042</v>
      </c>
      <c r="C132" s="75" t="s">
        <v>1163</v>
      </c>
      <c r="D132" s="74" t="s">
        <v>1155</v>
      </c>
      <c r="E132" s="74" t="s">
        <v>732</v>
      </c>
      <c r="F132" s="74" t="s">
        <v>146</v>
      </c>
      <c r="G132" s="74" t="s">
        <v>417</v>
      </c>
      <c r="H132" s="74" t="s">
        <v>744</v>
      </c>
      <c r="I132" s="76" t="s">
        <v>746</v>
      </c>
      <c r="J132" s="74" t="s">
        <v>102</v>
      </c>
      <c r="K132" s="74">
        <v>20063532</v>
      </c>
      <c r="L132" s="78" t="s">
        <v>94</v>
      </c>
      <c r="M132" s="74" t="s">
        <v>667</v>
      </c>
      <c r="N132" s="74" t="s">
        <v>743</v>
      </c>
      <c r="O132" s="74" t="s">
        <v>745</v>
      </c>
      <c r="P132" s="74" t="s">
        <v>518</v>
      </c>
      <c r="Q132" s="74" t="s">
        <v>1163</v>
      </c>
      <c r="R132" s="74">
        <v>60498</v>
      </c>
      <c r="S132" s="74" t="s">
        <v>1163</v>
      </c>
      <c r="T132" s="74">
        <v>40057145</v>
      </c>
      <c r="U132" s="74">
        <v>4</v>
      </c>
    </row>
    <row r="133" spans="1:21" x14ac:dyDescent="0.2">
      <c r="A133" s="75">
        <v>60499</v>
      </c>
      <c r="B133" s="75">
        <v>30024345</v>
      </c>
      <c r="C133" s="75" t="s">
        <v>1163</v>
      </c>
      <c r="D133" s="74" t="s">
        <v>1155</v>
      </c>
      <c r="E133" s="74" t="s">
        <v>425</v>
      </c>
      <c r="F133" s="74" t="s">
        <v>668</v>
      </c>
      <c r="G133" s="74" t="s">
        <v>417</v>
      </c>
      <c r="H133" s="74" t="s">
        <v>435</v>
      </c>
      <c r="I133" s="76" t="s">
        <v>436</v>
      </c>
      <c r="J133" s="74" t="s">
        <v>102</v>
      </c>
      <c r="K133" s="74">
        <v>20063532</v>
      </c>
      <c r="L133" s="78" t="s">
        <v>94</v>
      </c>
      <c r="M133" s="74" t="s">
        <v>667</v>
      </c>
      <c r="N133" s="74" t="s">
        <v>743</v>
      </c>
      <c r="O133" s="74" t="s">
        <v>745</v>
      </c>
      <c r="P133" s="74" t="s">
        <v>518</v>
      </c>
      <c r="Q133" s="74" t="s">
        <v>1163</v>
      </c>
      <c r="R133" s="74">
        <v>60499</v>
      </c>
      <c r="S133" s="74" t="s">
        <v>1163</v>
      </c>
      <c r="T133" s="74" t="s">
        <v>1163</v>
      </c>
      <c r="U133" s="74">
        <v>4</v>
      </c>
    </row>
    <row r="134" spans="1:21" x14ac:dyDescent="0.2">
      <c r="A134" s="75">
        <v>60550</v>
      </c>
      <c r="B134" s="75">
        <v>30024290</v>
      </c>
      <c r="C134" s="75" t="s">
        <v>1163</v>
      </c>
      <c r="D134" s="74" t="s">
        <v>747</v>
      </c>
      <c r="E134" s="74" t="s">
        <v>425</v>
      </c>
      <c r="F134" s="74" t="s">
        <v>1200</v>
      </c>
      <c r="G134" s="74" t="s">
        <v>417</v>
      </c>
      <c r="H134" s="74" t="s">
        <v>637</v>
      </c>
      <c r="I134" s="76" t="s">
        <v>149</v>
      </c>
      <c r="J134" s="74" t="s">
        <v>102</v>
      </c>
      <c r="K134" s="74">
        <v>20063875</v>
      </c>
      <c r="L134" s="78" t="s">
        <v>94</v>
      </c>
      <c r="M134" s="74" t="s">
        <v>670</v>
      </c>
      <c r="N134" s="74" t="s">
        <v>780</v>
      </c>
      <c r="O134" s="74" t="s">
        <v>495</v>
      </c>
      <c r="P134" s="74" t="s">
        <v>527</v>
      </c>
      <c r="Q134" s="74" t="s">
        <v>1163</v>
      </c>
      <c r="R134" s="74">
        <v>60550</v>
      </c>
      <c r="S134" s="74" t="s">
        <v>1163</v>
      </c>
      <c r="T134" s="74">
        <v>40059713</v>
      </c>
      <c r="U134" s="74">
        <v>3</v>
      </c>
    </row>
    <row r="135" spans="1:21" x14ac:dyDescent="0.2">
      <c r="A135" s="75">
        <v>60555</v>
      </c>
      <c r="B135" s="75">
        <v>30024146</v>
      </c>
      <c r="C135" s="75" t="s">
        <v>1163</v>
      </c>
      <c r="D135" s="74" t="s">
        <v>747</v>
      </c>
      <c r="E135" s="74" t="s">
        <v>425</v>
      </c>
      <c r="F135" s="74" t="s">
        <v>1200</v>
      </c>
      <c r="G135" s="74" t="s">
        <v>417</v>
      </c>
      <c r="H135" s="74" t="s">
        <v>748</v>
      </c>
      <c r="I135" s="76" t="s">
        <v>749</v>
      </c>
      <c r="J135" s="74" t="s">
        <v>102</v>
      </c>
      <c r="K135" s="74">
        <v>20062447</v>
      </c>
      <c r="L135" s="78" t="s">
        <v>94</v>
      </c>
      <c r="M135" s="74" t="s">
        <v>1163</v>
      </c>
      <c r="N135" s="74" t="s">
        <v>738</v>
      </c>
      <c r="O135" s="74" t="s">
        <v>492</v>
      </c>
      <c r="P135" s="74" t="s">
        <v>527</v>
      </c>
      <c r="Q135" s="74" t="s">
        <v>1163</v>
      </c>
      <c r="R135" s="74">
        <v>60555</v>
      </c>
      <c r="S135" s="74" t="s">
        <v>1163</v>
      </c>
      <c r="T135" s="74">
        <v>40056401</v>
      </c>
      <c r="U135" s="74">
        <v>3</v>
      </c>
    </row>
    <row r="136" spans="1:21" x14ac:dyDescent="0.2">
      <c r="A136" s="75">
        <v>60562</v>
      </c>
      <c r="B136" s="75">
        <v>30024291</v>
      </c>
      <c r="C136" s="75" t="s">
        <v>1163</v>
      </c>
      <c r="D136" s="74" t="s">
        <v>1155</v>
      </c>
      <c r="E136" s="74" t="s">
        <v>824</v>
      </c>
      <c r="F136" s="74" t="s">
        <v>877</v>
      </c>
      <c r="G136" s="74" t="s">
        <v>419</v>
      </c>
      <c r="H136" s="74" t="s">
        <v>832</v>
      </c>
      <c r="I136" s="76" t="s">
        <v>784</v>
      </c>
      <c r="J136" s="74" t="s">
        <v>102</v>
      </c>
      <c r="K136" s="74">
        <v>20063876</v>
      </c>
      <c r="L136" s="78" t="s">
        <v>94</v>
      </c>
      <c r="M136" s="74" t="s">
        <v>839</v>
      </c>
      <c r="N136" s="74" t="s">
        <v>498</v>
      </c>
      <c r="O136" s="74" t="s">
        <v>1281</v>
      </c>
      <c r="P136" s="74" t="s">
        <v>518</v>
      </c>
      <c r="Q136" s="74" t="s">
        <v>1163</v>
      </c>
      <c r="R136" s="74">
        <v>60562</v>
      </c>
      <c r="S136" s="74" t="s">
        <v>1163</v>
      </c>
      <c r="T136" s="74">
        <v>40063271</v>
      </c>
      <c r="U136" s="74">
        <v>4</v>
      </c>
    </row>
    <row r="137" spans="1:21" x14ac:dyDescent="0.2">
      <c r="A137" s="75">
        <v>60595</v>
      </c>
      <c r="B137" s="75">
        <v>30024147</v>
      </c>
      <c r="C137" s="75" t="s">
        <v>1163</v>
      </c>
      <c r="D137" s="74" t="s">
        <v>1152</v>
      </c>
      <c r="E137" s="74" t="s">
        <v>425</v>
      </c>
      <c r="F137" s="74" t="s">
        <v>1284</v>
      </c>
      <c r="G137" s="74" t="s">
        <v>417</v>
      </c>
      <c r="H137" s="74" t="s">
        <v>458</v>
      </c>
      <c r="I137" s="76" t="s">
        <v>193</v>
      </c>
      <c r="J137" s="74" t="s">
        <v>102</v>
      </c>
      <c r="K137" s="74">
        <v>20063618</v>
      </c>
      <c r="L137" s="78" t="s">
        <v>94</v>
      </c>
      <c r="M137" s="74" t="s">
        <v>670</v>
      </c>
      <c r="N137" s="74" t="s">
        <v>729</v>
      </c>
      <c r="O137" s="74" t="s">
        <v>534</v>
      </c>
      <c r="P137" s="74" t="s">
        <v>527</v>
      </c>
      <c r="Q137" s="74" t="s">
        <v>624</v>
      </c>
      <c r="R137" s="74">
        <v>60595</v>
      </c>
      <c r="S137" s="74" t="s">
        <v>1163</v>
      </c>
      <c r="T137" s="74">
        <v>40059588</v>
      </c>
      <c r="U137" s="74">
        <v>3</v>
      </c>
    </row>
    <row r="138" spans="1:21" x14ac:dyDescent="0.2">
      <c r="A138" s="75">
        <v>60600</v>
      </c>
      <c r="B138" s="75">
        <v>30024148</v>
      </c>
      <c r="C138" s="75" t="s">
        <v>1163</v>
      </c>
      <c r="D138" s="74" t="s">
        <v>747</v>
      </c>
      <c r="E138" s="74" t="s">
        <v>732</v>
      </c>
      <c r="F138" s="74" t="s">
        <v>146</v>
      </c>
      <c r="G138" s="74" t="s">
        <v>417</v>
      </c>
      <c r="H138" s="74" t="s">
        <v>458</v>
      </c>
      <c r="I138" s="76" t="s">
        <v>193</v>
      </c>
      <c r="J138" s="74" t="s">
        <v>102</v>
      </c>
      <c r="K138" s="74">
        <v>20063442</v>
      </c>
      <c r="L138" s="78" t="s">
        <v>94</v>
      </c>
      <c r="M138" s="74" t="s">
        <v>1163</v>
      </c>
      <c r="N138" s="74" t="s">
        <v>497</v>
      </c>
      <c r="O138" s="74" t="s">
        <v>493</v>
      </c>
      <c r="P138" s="74" t="s">
        <v>527</v>
      </c>
      <c r="Q138" s="74" t="s">
        <v>624</v>
      </c>
      <c r="R138" s="74">
        <v>60600</v>
      </c>
      <c r="S138" s="74" t="s">
        <v>1163</v>
      </c>
      <c r="T138" s="74">
        <v>40063262</v>
      </c>
      <c r="U138" s="74">
        <v>3</v>
      </c>
    </row>
    <row r="139" spans="1:21" x14ac:dyDescent="0.2">
      <c r="A139" s="75">
        <v>60620</v>
      </c>
      <c r="B139" s="75">
        <v>30024346</v>
      </c>
      <c r="C139" s="75" t="s">
        <v>1163</v>
      </c>
      <c r="D139" s="74" t="s">
        <v>747</v>
      </c>
      <c r="E139" s="74" t="s">
        <v>414</v>
      </c>
      <c r="F139" s="74" t="s">
        <v>124</v>
      </c>
      <c r="G139" s="74" t="s">
        <v>415</v>
      </c>
      <c r="H139" s="79" t="s">
        <v>804</v>
      </c>
      <c r="I139" s="76" t="s">
        <v>741</v>
      </c>
      <c r="J139" s="74" t="s">
        <v>102</v>
      </c>
      <c r="K139" s="74">
        <v>20063449</v>
      </c>
      <c r="L139" s="78" t="s">
        <v>94</v>
      </c>
      <c r="M139" s="74" t="s">
        <v>844</v>
      </c>
      <c r="N139" s="74" t="s">
        <v>631</v>
      </c>
      <c r="O139" s="74" t="s">
        <v>477</v>
      </c>
      <c r="P139" s="74" t="s">
        <v>622</v>
      </c>
      <c r="Q139" s="74" t="s">
        <v>1163</v>
      </c>
      <c r="R139" s="74">
        <v>60620</v>
      </c>
      <c r="S139" s="74" t="s">
        <v>1163</v>
      </c>
      <c r="T139" s="74" t="s">
        <v>1163</v>
      </c>
      <c r="U139" s="74">
        <v>2</v>
      </c>
    </row>
    <row r="140" spans="1:21" ht="25.5" x14ac:dyDescent="0.2">
      <c r="A140" s="75">
        <v>60622</v>
      </c>
      <c r="B140" s="75">
        <v>30024292</v>
      </c>
      <c r="C140" s="75" t="s">
        <v>1163</v>
      </c>
      <c r="D140" s="74" t="s">
        <v>1153</v>
      </c>
      <c r="E140" s="74" t="s">
        <v>414</v>
      </c>
      <c r="F140" s="74" t="s">
        <v>124</v>
      </c>
      <c r="G140" s="74" t="s">
        <v>419</v>
      </c>
      <c r="H140" s="74" t="s">
        <v>740</v>
      </c>
      <c r="I140" s="76" t="s">
        <v>773</v>
      </c>
      <c r="J140" s="74" t="s">
        <v>102</v>
      </c>
      <c r="K140" s="74">
        <v>20065185</v>
      </c>
      <c r="L140" s="78" t="s">
        <v>94</v>
      </c>
      <c r="M140" s="74" t="s">
        <v>844</v>
      </c>
      <c r="N140" s="74" t="s">
        <v>742</v>
      </c>
      <c r="O140" s="74" t="s">
        <v>477</v>
      </c>
      <c r="P140" s="74" t="s">
        <v>622</v>
      </c>
      <c r="Q140" s="74" t="s">
        <v>1163</v>
      </c>
      <c r="R140" s="74">
        <v>60622</v>
      </c>
      <c r="S140" s="74" t="s">
        <v>1163</v>
      </c>
      <c r="T140" s="74" t="s">
        <v>1163</v>
      </c>
      <c r="U140" s="74">
        <v>2</v>
      </c>
    </row>
    <row r="141" spans="1:21" ht="25.5" x14ac:dyDescent="0.2">
      <c r="A141" s="75">
        <v>60624</v>
      </c>
      <c r="B141" s="75" t="s">
        <v>848</v>
      </c>
      <c r="C141" s="75" t="s">
        <v>1163</v>
      </c>
      <c r="D141" s="74" t="s">
        <v>1157</v>
      </c>
      <c r="E141" s="74" t="s">
        <v>862</v>
      </c>
      <c r="F141" s="74" t="s">
        <v>124</v>
      </c>
      <c r="G141" s="74" t="s">
        <v>419</v>
      </c>
      <c r="H141" s="74" t="s">
        <v>779</v>
      </c>
      <c r="I141" s="76" t="s">
        <v>461</v>
      </c>
      <c r="J141" s="74" t="s">
        <v>102</v>
      </c>
      <c r="K141" s="74">
        <v>20063449</v>
      </c>
      <c r="L141" s="78" t="s">
        <v>94</v>
      </c>
      <c r="M141" s="74" t="s">
        <v>849</v>
      </c>
      <c r="N141" s="74" t="s">
        <v>631</v>
      </c>
      <c r="O141" s="74" t="s">
        <v>477</v>
      </c>
      <c r="P141" s="74" t="s">
        <v>622</v>
      </c>
      <c r="Q141" s="74" t="s">
        <v>1163</v>
      </c>
      <c r="R141" s="74">
        <v>60624</v>
      </c>
      <c r="S141" s="74" t="s">
        <v>1163</v>
      </c>
      <c r="T141" s="74" t="s">
        <v>1163</v>
      </c>
      <c r="U141" s="74">
        <v>2</v>
      </c>
    </row>
    <row r="142" spans="1:21" ht="25.5" x14ac:dyDescent="0.2">
      <c r="A142" s="75">
        <v>60626</v>
      </c>
      <c r="B142" s="75">
        <v>30024047</v>
      </c>
      <c r="C142" s="75" t="s">
        <v>1163</v>
      </c>
      <c r="D142" s="74" t="s">
        <v>747</v>
      </c>
      <c r="E142" s="74" t="s">
        <v>425</v>
      </c>
      <c r="F142" s="74" t="s">
        <v>1208</v>
      </c>
      <c r="G142" s="74" t="s">
        <v>419</v>
      </c>
      <c r="H142" s="74" t="s">
        <v>666</v>
      </c>
      <c r="I142" s="76" t="s">
        <v>646</v>
      </c>
      <c r="J142" s="74" t="s">
        <v>102</v>
      </c>
      <c r="K142" s="74">
        <v>20063876</v>
      </c>
      <c r="L142" s="76" t="s">
        <v>1193</v>
      </c>
      <c r="M142" s="74" t="s">
        <v>839</v>
      </c>
      <c r="N142" s="74" t="s">
        <v>498</v>
      </c>
      <c r="O142" s="74" t="s">
        <v>1281</v>
      </c>
      <c r="P142" s="74" t="s">
        <v>518</v>
      </c>
      <c r="Q142" s="74" t="s">
        <v>1163</v>
      </c>
      <c r="R142" s="74">
        <v>60626</v>
      </c>
      <c r="S142" s="74" t="s">
        <v>1163</v>
      </c>
      <c r="T142" s="74" t="s">
        <v>1163</v>
      </c>
      <c r="U142" s="74">
        <v>4</v>
      </c>
    </row>
    <row r="143" spans="1:21" x14ac:dyDescent="0.2">
      <c r="A143" s="75">
        <v>60627</v>
      </c>
      <c r="B143" s="75">
        <v>30023920</v>
      </c>
      <c r="C143" s="75" t="s">
        <v>1163</v>
      </c>
      <c r="D143" s="74" t="s">
        <v>747</v>
      </c>
      <c r="E143" s="74" t="s">
        <v>425</v>
      </c>
      <c r="F143" s="74" t="s">
        <v>1208</v>
      </c>
      <c r="G143" s="74" t="s">
        <v>419</v>
      </c>
      <c r="H143" s="74" t="s">
        <v>645</v>
      </c>
      <c r="I143" s="76" t="s">
        <v>646</v>
      </c>
      <c r="J143" s="74" t="s">
        <v>126</v>
      </c>
      <c r="K143" s="74">
        <v>20064353</v>
      </c>
      <c r="L143" s="78" t="s">
        <v>94</v>
      </c>
      <c r="M143" s="74" t="s">
        <v>840</v>
      </c>
      <c r="N143" s="74" t="s">
        <v>498</v>
      </c>
      <c r="O143" s="74" t="s">
        <v>1281</v>
      </c>
      <c r="P143" s="74" t="s">
        <v>518</v>
      </c>
      <c r="Q143" s="74" t="s">
        <v>1163</v>
      </c>
      <c r="R143" s="74">
        <v>60627</v>
      </c>
      <c r="S143" s="74" t="s">
        <v>1163</v>
      </c>
      <c r="T143" s="74" t="s">
        <v>1163</v>
      </c>
      <c r="U143" s="74">
        <v>4</v>
      </c>
    </row>
    <row r="144" spans="1:21" x14ac:dyDescent="0.2">
      <c r="A144" s="75">
        <v>60628</v>
      </c>
      <c r="B144" s="75">
        <v>30024149</v>
      </c>
      <c r="C144" s="75" t="s">
        <v>1163</v>
      </c>
      <c r="D144" s="74" t="s">
        <v>747</v>
      </c>
      <c r="E144" s="74" t="s">
        <v>425</v>
      </c>
      <c r="F144" s="74" t="s">
        <v>1208</v>
      </c>
      <c r="G144" s="74" t="s">
        <v>419</v>
      </c>
      <c r="H144" s="74" t="s">
        <v>731</v>
      </c>
      <c r="I144" s="76" t="s">
        <v>646</v>
      </c>
      <c r="J144" s="74" t="s">
        <v>102</v>
      </c>
      <c r="K144" s="74">
        <v>20063521</v>
      </c>
      <c r="L144" s="78" t="s">
        <v>94</v>
      </c>
      <c r="M144" s="74" t="s">
        <v>1209</v>
      </c>
      <c r="N144" s="74" t="s">
        <v>577</v>
      </c>
      <c r="O144" s="74" t="s">
        <v>576</v>
      </c>
      <c r="P144" s="74" t="s">
        <v>527</v>
      </c>
      <c r="Q144" s="74" t="s">
        <v>624</v>
      </c>
      <c r="R144" s="74">
        <v>60628</v>
      </c>
      <c r="S144" s="74" t="s">
        <v>1163</v>
      </c>
      <c r="T144" s="74">
        <v>40056401</v>
      </c>
      <c r="U144" s="74">
        <v>3</v>
      </c>
    </row>
    <row r="145" spans="1:21" x14ac:dyDescent="0.2">
      <c r="A145" s="75">
        <v>60629</v>
      </c>
      <c r="B145" s="75">
        <v>30024150</v>
      </c>
      <c r="C145" s="75" t="s">
        <v>1163</v>
      </c>
      <c r="D145" s="74" t="s">
        <v>747</v>
      </c>
      <c r="E145" s="74" t="s">
        <v>732</v>
      </c>
      <c r="F145" s="74" t="s">
        <v>868</v>
      </c>
      <c r="G145" s="74" t="s">
        <v>417</v>
      </c>
      <c r="H145" s="74" t="s">
        <v>733</v>
      </c>
      <c r="I145" s="76" t="s">
        <v>182</v>
      </c>
      <c r="J145" s="74" t="s">
        <v>102</v>
      </c>
      <c r="K145" s="74">
        <v>20063526</v>
      </c>
      <c r="L145" s="78" t="s">
        <v>94</v>
      </c>
      <c r="M145" s="74" t="s">
        <v>670</v>
      </c>
      <c r="N145" s="74" t="s">
        <v>616</v>
      </c>
      <c r="O145" s="74" t="s">
        <v>495</v>
      </c>
      <c r="P145" s="74" t="s">
        <v>527</v>
      </c>
      <c r="Q145" s="74" t="s">
        <v>1163</v>
      </c>
      <c r="R145" s="74">
        <v>60629</v>
      </c>
      <c r="S145" s="74" t="s">
        <v>1163</v>
      </c>
      <c r="T145" s="74">
        <v>40059713</v>
      </c>
      <c r="U145" s="74">
        <v>3</v>
      </c>
    </row>
    <row r="146" spans="1:21" x14ac:dyDescent="0.2">
      <c r="A146" s="75">
        <v>60630</v>
      </c>
      <c r="B146" s="75">
        <v>30024151</v>
      </c>
      <c r="C146" s="75" t="s">
        <v>1163</v>
      </c>
      <c r="D146" s="74" t="s">
        <v>1155</v>
      </c>
      <c r="E146" s="74" t="s">
        <v>425</v>
      </c>
      <c r="F146" s="74" t="s">
        <v>868</v>
      </c>
      <c r="G146" s="74" t="s">
        <v>417</v>
      </c>
      <c r="H146" s="74" t="s">
        <v>744</v>
      </c>
      <c r="I146" s="76" t="s">
        <v>428</v>
      </c>
      <c r="J146" s="74" t="s">
        <v>102</v>
      </c>
      <c r="K146" s="74">
        <v>20063532</v>
      </c>
      <c r="L146" s="78" t="s">
        <v>94</v>
      </c>
      <c r="M146" s="74" t="s">
        <v>667</v>
      </c>
      <c r="N146" s="74" t="s">
        <v>743</v>
      </c>
      <c r="O146" s="74" t="s">
        <v>745</v>
      </c>
      <c r="P146" s="74" t="s">
        <v>518</v>
      </c>
      <c r="Q146" s="74" t="s">
        <v>1163</v>
      </c>
      <c r="R146" s="74">
        <v>60630</v>
      </c>
      <c r="S146" s="74" t="s">
        <v>1163</v>
      </c>
      <c r="T146" s="74" t="s">
        <v>1163</v>
      </c>
      <c r="U146" s="74">
        <v>4</v>
      </c>
    </row>
    <row r="147" spans="1:21" x14ac:dyDescent="0.2">
      <c r="A147" s="75">
        <v>60631</v>
      </c>
      <c r="B147" s="75">
        <v>30024048</v>
      </c>
      <c r="C147" s="75" t="s">
        <v>1163</v>
      </c>
      <c r="D147" s="74" t="s">
        <v>1153</v>
      </c>
      <c r="E147" s="74" t="s">
        <v>425</v>
      </c>
      <c r="F147" s="74" t="s">
        <v>868</v>
      </c>
      <c r="G147" s="74" t="s">
        <v>417</v>
      </c>
      <c r="H147" s="74" t="s">
        <v>451</v>
      </c>
      <c r="I147" s="76" t="s">
        <v>452</v>
      </c>
      <c r="J147" s="74" t="s">
        <v>102</v>
      </c>
      <c r="K147" s="74">
        <v>20063521</v>
      </c>
      <c r="L147" s="78" t="s">
        <v>94</v>
      </c>
      <c r="M147" s="74" t="s">
        <v>1163</v>
      </c>
      <c r="N147" s="74" t="s">
        <v>577</v>
      </c>
      <c r="O147" s="74" t="s">
        <v>576</v>
      </c>
      <c r="P147" s="74" t="s">
        <v>527</v>
      </c>
      <c r="Q147" s="74" t="s">
        <v>624</v>
      </c>
      <c r="R147" s="74">
        <v>60631</v>
      </c>
      <c r="S147" s="74" t="s">
        <v>1163</v>
      </c>
      <c r="T147" s="74" t="s">
        <v>1163</v>
      </c>
      <c r="U147" s="74">
        <v>3</v>
      </c>
    </row>
    <row r="148" spans="1:21" x14ac:dyDescent="0.2">
      <c r="A148" s="75">
        <v>60635</v>
      </c>
      <c r="B148" s="75">
        <v>30024348</v>
      </c>
      <c r="C148" s="75" t="s">
        <v>1163</v>
      </c>
      <c r="D148" s="74" t="s">
        <v>1151</v>
      </c>
      <c r="E148" s="74" t="s">
        <v>425</v>
      </c>
      <c r="F148" s="74" t="s">
        <v>1284</v>
      </c>
      <c r="G148" s="74" t="s">
        <v>417</v>
      </c>
      <c r="H148" s="74" t="s">
        <v>641</v>
      </c>
      <c r="I148" s="76" t="s">
        <v>669</v>
      </c>
      <c r="J148" s="74" t="s">
        <v>102</v>
      </c>
      <c r="K148" s="74">
        <v>20063641</v>
      </c>
      <c r="L148" s="78" t="s">
        <v>94</v>
      </c>
      <c r="M148" s="74" t="s">
        <v>670</v>
      </c>
      <c r="N148" s="74" t="s">
        <v>739</v>
      </c>
      <c r="O148" s="74" t="s">
        <v>495</v>
      </c>
      <c r="P148" s="74" t="s">
        <v>527</v>
      </c>
      <c r="Q148" s="74" t="s">
        <v>1163</v>
      </c>
      <c r="R148" s="74">
        <v>60635</v>
      </c>
      <c r="S148" s="74" t="s">
        <v>1163</v>
      </c>
      <c r="T148" s="74" t="s">
        <v>1163</v>
      </c>
      <c r="U148" s="74">
        <v>3</v>
      </c>
    </row>
    <row r="149" spans="1:21" x14ac:dyDescent="0.2">
      <c r="A149" s="75">
        <v>60636</v>
      </c>
      <c r="B149" s="75">
        <v>30024152</v>
      </c>
      <c r="C149" s="75" t="s">
        <v>1163</v>
      </c>
      <c r="D149" s="74" t="s">
        <v>1151</v>
      </c>
      <c r="E149" s="74" t="s">
        <v>425</v>
      </c>
      <c r="F149" s="74" t="s">
        <v>1290</v>
      </c>
      <c r="G149" s="74" t="s">
        <v>411</v>
      </c>
      <c r="H149" s="74" t="s">
        <v>641</v>
      </c>
      <c r="I149" s="76" t="s">
        <v>642</v>
      </c>
      <c r="J149" s="74" t="s">
        <v>102</v>
      </c>
      <c r="K149" s="74">
        <v>20063663</v>
      </c>
      <c r="L149" s="78" t="s">
        <v>94</v>
      </c>
      <c r="M149" s="74" t="s">
        <v>670</v>
      </c>
      <c r="N149" s="74" t="s">
        <v>643</v>
      </c>
      <c r="O149" s="74" t="s">
        <v>534</v>
      </c>
      <c r="P149" s="74" t="s">
        <v>527</v>
      </c>
      <c r="Q149" s="74" t="s">
        <v>624</v>
      </c>
      <c r="R149" s="74">
        <v>60636</v>
      </c>
      <c r="S149" s="74" t="s">
        <v>1163</v>
      </c>
      <c r="T149" s="74">
        <v>40056401</v>
      </c>
      <c r="U149" s="74">
        <v>3</v>
      </c>
    </row>
    <row r="150" spans="1:21" ht="38.25" x14ac:dyDescent="0.2">
      <c r="A150" s="75">
        <v>60650</v>
      </c>
      <c r="B150" s="75">
        <v>30023921</v>
      </c>
      <c r="C150" s="75" t="s">
        <v>1163</v>
      </c>
      <c r="D150" s="74" t="s">
        <v>1163</v>
      </c>
      <c r="E150" s="74" t="s">
        <v>425</v>
      </c>
      <c r="F150" s="76" t="s">
        <v>1210</v>
      </c>
      <c r="G150" s="74" t="s">
        <v>419</v>
      </c>
      <c r="H150" s="74" t="s">
        <v>637</v>
      </c>
      <c r="I150" s="76" t="s">
        <v>149</v>
      </c>
      <c r="J150" s="74" t="s">
        <v>126</v>
      </c>
      <c r="K150" s="74">
        <v>20064574</v>
      </c>
      <c r="L150" s="78" t="s">
        <v>94</v>
      </c>
      <c r="M150" s="74" t="s">
        <v>638</v>
      </c>
      <c r="N150" s="74" t="s">
        <v>533</v>
      </c>
      <c r="O150" s="74" t="s">
        <v>534</v>
      </c>
      <c r="P150" s="74" t="s">
        <v>527</v>
      </c>
      <c r="Q150" s="74" t="s">
        <v>624</v>
      </c>
      <c r="R150" s="74">
        <v>60650</v>
      </c>
      <c r="S150" s="74" t="s">
        <v>1163</v>
      </c>
      <c r="T150" s="74" t="s">
        <v>1163</v>
      </c>
      <c r="U150" s="74">
        <v>3</v>
      </c>
    </row>
    <row r="151" spans="1:21" x14ac:dyDescent="0.2">
      <c r="A151" s="75">
        <v>60665</v>
      </c>
      <c r="B151" s="75">
        <v>30024049</v>
      </c>
      <c r="C151" s="75" t="s">
        <v>1163</v>
      </c>
      <c r="D151" s="74" t="s">
        <v>747</v>
      </c>
      <c r="E151" s="74" t="s">
        <v>425</v>
      </c>
      <c r="F151" s="74" t="s">
        <v>1206</v>
      </c>
      <c r="G151" s="74" t="s">
        <v>426</v>
      </c>
      <c r="H151" s="74" t="s">
        <v>639</v>
      </c>
      <c r="I151" s="76" t="s">
        <v>149</v>
      </c>
      <c r="J151" s="74" t="s">
        <v>102</v>
      </c>
      <c r="K151" s="74">
        <v>20062447</v>
      </c>
      <c r="L151" s="76" t="s">
        <v>94</v>
      </c>
      <c r="M151" s="74" t="s">
        <v>1163</v>
      </c>
      <c r="N151" s="74" t="s">
        <v>671</v>
      </c>
      <c r="O151" s="74" t="s">
        <v>492</v>
      </c>
      <c r="P151" s="74" t="s">
        <v>527</v>
      </c>
      <c r="Q151" s="74" t="s">
        <v>1163</v>
      </c>
      <c r="R151" s="74">
        <v>60665</v>
      </c>
      <c r="S151" s="74" t="s">
        <v>1163</v>
      </c>
      <c r="T151" s="74" t="s">
        <v>1163</v>
      </c>
      <c r="U151" s="74">
        <v>3</v>
      </c>
    </row>
    <row r="152" spans="1:21" ht="25.5" x14ac:dyDescent="0.2">
      <c r="A152" s="75">
        <v>60712</v>
      </c>
      <c r="B152" s="75">
        <v>30024293</v>
      </c>
      <c r="C152" s="75" t="s">
        <v>1163</v>
      </c>
      <c r="D152" s="74" t="s">
        <v>747</v>
      </c>
      <c r="E152" s="74" t="s">
        <v>414</v>
      </c>
      <c r="F152" s="74" t="s">
        <v>124</v>
      </c>
      <c r="G152" s="74" t="s">
        <v>419</v>
      </c>
      <c r="H152" s="74" t="s">
        <v>740</v>
      </c>
      <c r="I152" s="76" t="s">
        <v>773</v>
      </c>
      <c r="J152" s="74" t="s">
        <v>102</v>
      </c>
      <c r="K152" s="74">
        <v>20065185</v>
      </c>
      <c r="L152" s="78" t="s">
        <v>94</v>
      </c>
      <c r="M152" s="74" t="s">
        <v>844</v>
      </c>
      <c r="N152" s="74" t="s">
        <v>742</v>
      </c>
      <c r="O152" s="74" t="s">
        <v>477</v>
      </c>
      <c r="P152" s="74" t="s">
        <v>622</v>
      </c>
      <c r="Q152" s="74" t="s">
        <v>1163</v>
      </c>
      <c r="R152" s="74">
        <v>60712</v>
      </c>
      <c r="S152" s="74" t="s">
        <v>1163</v>
      </c>
      <c r="T152" s="74" t="s">
        <v>1163</v>
      </c>
      <c r="U152" s="74">
        <v>2</v>
      </c>
    </row>
    <row r="153" spans="1:21" ht="25.5" x14ac:dyDescent="0.2">
      <c r="A153" s="75">
        <v>60713</v>
      </c>
      <c r="B153" s="75" t="s">
        <v>847</v>
      </c>
      <c r="C153" s="75" t="s">
        <v>1163</v>
      </c>
      <c r="D153" s="74" t="s">
        <v>1153</v>
      </c>
      <c r="E153" s="74" t="s">
        <v>862</v>
      </c>
      <c r="F153" s="74" t="s">
        <v>189</v>
      </c>
      <c r="G153" s="74" t="s">
        <v>419</v>
      </c>
      <c r="H153" s="74" t="s">
        <v>740</v>
      </c>
      <c r="I153" s="76" t="s">
        <v>773</v>
      </c>
      <c r="J153" s="74" t="s">
        <v>102</v>
      </c>
      <c r="K153" s="74">
        <v>20065185</v>
      </c>
      <c r="L153" s="78" t="s">
        <v>94</v>
      </c>
      <c r="M153" s="74" t="s">
        <v>844</v>
      </c>
      <c r="N153" s="74" t="s">
        <v>742</v>
      </c>
      <c r="O153" s="74" t="s">
        <v>477</v>
      </c>
      <c r="P153" s="74" t="s">
        <v>622</v>
      </c>
      <c r="Q153" s="74" t="s">
        <v>1163</v>
      </c>
      <c r="R153" s="74">
        <v>60713</v>
      </c>
      <c r="S153" s="74" t="s">
        <v>1163</v>
      </c>
      <c r="T153" s="74" t="s">
        <v>1163</v>
      </c>
      <c r="U153" s="74">
        <v>2</v>
      </c>
    </row>
    <row r="154" spans="1:21" ht="25.5" x14ac:dyDescent="0.2">
      <c r="A154" s="75">
        <v>60723</v>
      </c>
      <c r="B154" s="75">
        <v>30024295</v>
      </c>
      <c r="C154" s="75" t="s">
        <v>1163</v>
      </c>
      <c r="D154" s="74" t="s">
        <v>747</v>
      </c>
      <c r="E154" s="74" t="s">
        <v>414</v>
      </c>
      <c r="F154" s="74" t="s">
        <v>420</v>
      </c>
      <c r="G154" s="74" t="s">
        <v>415</v>
      </c>
      <c r="H154" s="74" t="s">
        <v>740</v>
      </c>
      <c r="I154" s="76" t="s">
        <v>773</v>
      </c>
      <c r="J154" s="74" t="s">
        <v>102</v>
      </c>
      <c r="K154" s="74">
        <v>20065185</v>
      </c>
      <c r="L154" s="78" t="s">
        <v>94</v>
      </c>
      <c r="M154" s="74" t="s">
        <v>844</v>
      </c>
      <c r="N154" s="74" t="s">
        <v>742</v>
      </c>
      <c r="O154" s="74" t="s">
        <v>477</v>
      </c>
      <c r="P154" s="74" t="s">
        <v>622</v>
      </c>
      <c r="Q154" s="74" t="s">
        <v>1163</v>
      </c>
      <c r="R154" s="74">
        <v>60723</v>
      </c>
      <c r="S154" s="74" t="s">
        <v>1163</v>
      </c>
      <c r="T154" s="74" t="s">
        <v>1163</v>
      </c>
      <c r="U154" s="74">
        <v>2</v>
      </c>
    </row>
    <row r="155" spans="1:21" ht="25.5" x14ac:dyDescent="0.2">
      <c r="A155" s="75">
        <v>60724</v>
      </c>
      <c r="B155" s="75">
        <v>30024296</v>
      </c>
      <c r="C155" s="75" t="s">
        <v>1163</v>
      </c>
      <c r="D155" s="74" t="s">
        <v>747</v>
      </c>
      <c r="E155" s="74" t="s">
        <v>414</v>
      </c>
      <c r="F155" s="74" t="s">
        <v>124</v>
      </c>
      <c r="G155" s="74" t="s">
        <v>419</v>
      </c>
      <c r="H155" s="74" t="s">
        <v>740</v>
      </c>
      <c r="I155" s="76" t="s">
        <v>773</v>
      </c>
      <c r="J155" s="74" t="s">
        <v>102</v>
      </c>
      <c r="K155" s="74">
        <v>20065185</v>
      </c>
      <c r="L155" s="78" t="s">
        <v>94</v>
      </c>
      <c r="M155" s="74" t="s">
        <v>844</v>
      </c>
      <c r="N155" s="74" t="s">
        <v>742</v>
      </c>
      <c r="O155" s="74" t="s">
        <v>477</v>
      </c>
      <c r="P155" s="74" t="s">
        <v>622</v>
      </c>
      <c r="Q155" s="74" t="s">
        <v>1163</v>
      </c>
      <c r="R155" s="74">
        <v>60724</v>
      </c>
      <c r="S155" s="74" t="s">
        <v>1163</v>
      </c>
      <c r="T155" s="74" t="s">
        <v>1163</v>
      </c>
      <c r="U155" s="74">
        <v>2</v>
      </c>
    </row>
    <row r="156" spans="1:21" x14ac:dyDescent="0.2">
      <c r="A156" s="75">
        <v>60739</v>
      </c>
      <c r="B156" s="75">
        <v>30024430</v>
      </c>
      <c r="C156" s="75" t="s">
        <v>1163</v>
      </c>
      <c r="D156" s="74" t="s">
        <v>1153</v>
      </c>
      <c r="E156" s="74" t="s">
        <v>824</v>
      </c>
      <c r="F156" s="74" t="s">
        <v>189</v>
      </c>
      <c r="G156" s="74" t="s">
        <v>419</v>
      </c>
      <c r="H156" s="74" t="s">
        <v>666</v>
      </c>
      <c r="I156" s="76" t="s">
        <v>784</v>
      </c>
      <c r="J156" s="74" t="s">
        <v>102</v>
      </c>
      <c r="K156" s="74">
        <v>20064220</v>
      </c>
      <c r="L156" s="78" t="s">
        <v>94</v>
      </c>
      <c r="M156" s="74" t="s">
        <v>667</v>
      </c>
      <c r="N156" s="74" t="s">
        <v>887</v>
      </c>
      <c r="O156" s="74" t="s">
        <v>499</v>
      </c>
      <c r="P156" s="74" t="s">
        <v>518</v>
      </c>
      <c r="Q156" s="74" t="s">
        <v>1163</v>
      </c>
      <c r="R156" s="74">
        <v>60739</v>
      </c>
      <c r="S156" s="74" t="s">
        <v>1163</v>
      </c>
      <c r="T156" s="74" t="s">
        <v>1163</v>
      </c>
      <c r="U156" s="74">
        <v>4</v>
      </c>
    </row>
    <row r="157" spans="1:21" x14ac:dyDescent="0.2">
      <c r="A157" s="75">
        <v>60750</v>
      </c>
      <c r="B157" s="75">
        <v>30024349</v>
      </c>
      <c r="C157" s="75" t="s">
        <v>1163</v>
      </c>
      <c r="D157" s="74" t="s">
        <v>747</v>
      </c>
      <c r="E157" s="74" t="s">
        <v>425</v>
      </c>
      <c r="F157" s="74" t="s">
        <v>1200</v>
      </c>
      <c r="G157" s="74" t="s">
        <v>419</v>
      </c>
      <c r="H157" s="74" t="s">
        <v>637</v>
      </c>
      <c r="I157" s="76" t="s">
        <v>149</v>
      </c>
      <c r="J157" s="74" t="s">
        <v>102</v>
      </c>
      <c r="K157" s="74">
        <v>20063625</v>
      </c>
      <c r="L157" s="78" t="s">
        <v>94</v>
      </c>
      <c r="M157" s="74" t="s">
        <v>670</v>
      </c>
      <c r="N157" s="74" t="s">
        <v>533</v>
      </c>
      <c r="O157" s="74" t="s">
        <v>534</v>
      </c>
      <c r="P157" s="74" t="s">
        <v>527</v>
      </c>
      <c r="Q157" s="74" t="s">
        <v>624</v>
      </c>
      <c r="R157" s="74">
        <v>60750</v>
      </c>
      <c r="S157" s="74" t="s">
        <v>1163</v>
      </c>
      <c r="T157" s="74" t="s">
        <v>1163</v>
      </c>
      <c r="U157" s="74">
        <v>3</v>
      </c>
    </row>
    <row r="158" spans="1:21" x14ac:dyDescent="0.2">
      <c r="A158" s="75">
        <v>60793</v>
      </c>
      <c r="B158" s="75">
        <v>30024350</v>
      </c>
      <c r="C158" s="75" t="s">
        <v>1163</v>
      </c>
      <c r="D158" s="74" t="s">
        <v>747</v>
      </c>
      <c r="E158" s="74" t="s">
        <v>414</v>
      </c>
      <c r="F158" s="74" t="s">
        <v>189</v>
      </c>
      <c r="G158" s="74" t="s">
        <v>419</v>
      </c>
      <c r="H158" s="74" t="s">
        <v>806</v>
      </c>
      <c r="I158" s="76" t="s">
        <v>807</v>
      </c>
      <c r="J158" s="74" t="s">
        <v>102</v>
      </c>
      <c r="K158" s="74">
        <v>20064803</v>
      </c>
      <c r="L158" s="78" t="s">
        <v>94</v>
      </c>
      <c r="M158" s="74" t="s">
        <v>1163</v>
      </c>
      <c r="N158" s="74" t="s">
        <v>808</v>
      </c>
      <c r="O158" s="74" t="s">
        <v>805</v>
      </c>
      <c r="P158" s="74" t="s">
        <v>622</v>
      </c>
      <c r="Q158" s="74" t="s">
        <v>624</v>
      </c>
      <c r="R158" s="74">
        <v>60793</v>
      </c>
      <c r="S158" s="74" t="s">
        <v>1163</v>
      </c>
      <c r="T158" s="74" t="s">
        <v>1163</v>
      </c>
      <c r="U158" s="74" t="s">
        <v>764</v>
      </c>
    </row>
    <row r="159" spans="1:21" x14ac:dyDescent="0.2">
      <c r="A159" s="75">
        <v>60794</v>
      </c>
      <c r="B159" s="75">
        <v>30024297</v>
      </c>
      <c r="C159" s="75" t="s">
        <v>1163</v>
      </c>
      <c r="D159" s="74" t="s">
        <v>747</v>
      </c>
      <c r="E159" s="74" t="s">
        <v>414</v>
      </c>
      <c r="F159" s="74" t="s">
        <v>189</v>
      </c>
      <c r="G159" s="74" t="s">
        <v>419</v>
      </c>
      <c r="H159" s="74" t="s">
        <v>760</v>
      </c>
      <c r="I159" s="76" t="s">
        <v>786</v>
      </c>
      <c r="J159" s="74" t="s">
        <v>102</v>
      </c>
      <c r="K159" s="74">
        <v>20064803</v>
      </c>
      <c r="L159" s="78" t="s">
        <v>94</v>
      </c>
      <c r="M159" s="74" t="s">
        <v>1163</v>
      </c>
      <c r="N159" s="74" t="s">
        <v>787</v>
      </c>
      <c r="O159" s="74" t="s">
        <v>805</v>
      </c>
      <c r="P159" s="74" t="s">
        <v>622</v>
      </c>
      <c r="Q159" s="74" t="s">
        <v>624</v>
      </c>
      <c r="R159" s="74">
        <v>60794</v>
      </c>
      <c r="S159" s="74" t="s">
        <v>1163</v>
      </c>
      <c r="T159" s="74" t="s">
        <v>1163</v>
      </c>
      <c r="U159" s="74" t="s">
        <v>764</v>
      </c>
    </row>
    <row r="160" spans="1:21" x14ac:dyDescent="0.2">
      <c r="A160" s="75">
        <v>60800</v>
      </c>
      <c r="B160" s="75">
        <v>30024153</v>
      </c>
      <c r="C160" s="75" t="s">
        <v>1163</v>
      </c>
      <c r="D160" s="74" t="s">
        <v>1151</v>
      </c>
      <c r="E160" s="74" t="s">
        <v>425</v>
      </c>
      <c r="F160" s="74" t="s">
        <v>868</v>
      </c>
      <c r="G160" s="74" t="s">
        <v>426</v>
      </c>
      <c r="H160" s="74" t="s">
        <v>777</v>
      </c>
      <c r="I160" s="74" t="s">
        <v>673</v>
      </c>
      <c r="J160" s="74" t="s">
        <v>102</v>
      </c>
      <c r="K160" s="74">
        <v>20063861</v>
      </c>
      <c r="L160" s="78" t="s">
        <v>94</v>
      </c>
      <c r="M160" s="74" t="s">
        <v>670</v>
      </c>
      <c r="N160" s="74" t="s">
        <v>778</v>
      </c>
      <c r="O160" s="74" t="s">
        <v>495</v>
      </c>
      <c r="P160" s="74" t="s">
        <v>527</v>
      </c>
      <c r="Q160" s="74" t="s">
        <v>1163</v>
      </c>
      <c r="R160" s="74">
        <v>60800</v>
      </c>
      <c r="S160" s="74" t="s">
        <v>1163</v>
      </c>
      <c r="T160" s="74">
        <v>40061308</v>
      </c>
      <c r="U160" s="74">
        <v>3</v>
      </c>
    </row>
    <row r="161" spans="1:21" x14ac:dyDescent="0.2">
      <c r="A161" s="75">
        <v>60808</v>
      </c>
      <c r="B161" s="75">
        <v>30024351</v>
      </c>
      <c r="C161" s="75" t="s">
        <v>1163</v>
      </c>
      <c r="D161" s="74" t="s">
        <v>747</v>
      </c>
      <c r="E161" s="74" t="s">
        <v>425</v>
      </c>
      <c r="F161" s="74" t="s">
        <v>1211</v>
      </c>
      <c r="G161" s="74" t="s">
        <v>419</v>
      </c>
      <c r="H161" s="74" t="s">
        <v>666</v>
      </c>
      <c r="I161" s="76" t="s">
        <v>784</v>
      </c>
      <c r="J161" s="74" t="s">
        <v>102</v>
      </c>
      <c r="K161" s="74">
        <v>20064353</v>
      </c>
      <c r="L161" s="78" t="s">
        <v>94</v>
      </c>
      <c r="M161" s="74" t="s">
        <v>839</v>
      </c>
      <c r="N161" s="74" t="s">
        <v>498</v>
      </c>
      <c r="O161" s="74" t="s">
        <v>1281</v>
      </c>
      <c r="P161" s="74" t="s">
        <v>518</v>
      </c>
      <c r="Q161" s="74" t="s">
        <v>1163</v>
      </c>
      <c r="R161" s="74">
        <v>60808</v>
      </c>
      <c r="S161" s="74" t="s">
        <v>1163</v>
      </c>
      <c r="T161" s="74">
        <v>40063271</v>
      </c>
      <c r="U161" s="74">
        <v>4</v>
      </c>
    </row>
    <row r="162" spans="1:21" x14ac:dyDescent="0.2">
      <c r="A162" s="75">
        <v>60812</v>
      </c>
      <c r="B162" s="75">
        <v>30024352</v>
      </c>
      <c r="C162" s="75" t="s">
        <v>1163</v>
      </c>
      <c r="D162" s="74" t="s">
        <v>747</v>
      </c>
      <c r="E162" s="74" t="s">
        <v>825</v>
      </c>
      <c r="F162" s="74" t="s">
        <v>868</v>
      </c>
      <c r="G162" s="74" t="s">
        <v>417</v>
      </c>
      <c r="H162" s="74" t="s">
        <v>451</v>
      </c>
      <c r="I162" s="76" t="s">
        <v>452</v>
      </c>
      <c r="J162" s="74" t="s">
        <v>102</v>
      </c>
      <c r="K162" s="74">
        <v>20064549</v>
      </c>
      <c r="L162" s="78" t="s">
        <v>94</v>
      </c>
      <c r="M162" s="74" t="s">
        <v>1163</v>
      </c>
      <c r="N162" s="74" t="s">
        <v>812</v>
      </c>
      <c r="O162" s="74" t="s">
        <v>492</v>
      </c>
      <c r="P162" s="74" t="s">
        <v>527</v>
      </c>
      <c r="Q162" s="74" t="s">
        <v>1163</v>
      </c>
      <c r="R162" s="74">
        <v>60812</v>
      </c>
      <c r="S162" s="74" t="s">
        <v>1163</v>
      </c>
      <c r="T162" s="74" t="s">
        <v>1163</v>
      </c>
      <c r="U162" s="74">
        <v>3</v>
      </c>
    </row>
    <row r="163" spans="1:21" x14ac:dyDescent="0.2">
      <c r="A163" s="75">
        <v>60818</v>
      </c>
      <c r="B163" s="75">
        <v>30024353</v>
      </c>
      <c r="C163" s="75" t="s">
        <v>1163</v>
      </c>
      <c r="D163" s="74" t="s">
        <v>747</v>
      </c>
      <c r="E163" s="74" t="s">
        <v>425</v>
      </c>
      <c r="F163" s="74" t="s">
        <v>868</v>
      </c>
      <c r="G163" s="74" t="s">
        <v>417</v>
      </c>
      <c r="H163" s="74" t="s">
        <v>733</v>
      </c>
      <c r="I163" s="76" t="s">
        <v>182</v>
      </c>
      <c r="J163" s="74" t="s">
        <v>102</v>
      </c>
      <c r="K163" s="74">
        <v>20064574</v>
      </c>
      <c r="L163" s="78" t="s">
        <v>94</v>
      </c>
      <c r="M163" s="74" t="s">
        <v>670</v>
      </c>
      <c r="N163" s="74" t="s">
        <v>615</v>
      </c>
      <c r="O163" s="74" t="s">
        <v>534</v>
      </c>
      <c r="P163" s="74" t="s">
        <v>527</v>
      </c>
      <c r="Q163" s="74" t="s">
        <v>624</v>
      </c>
      <c r="R163" s="74">
        <v>60818</v>
      </c>
      <c r="S163" s="74" t="s">
        <v>1163</v>
      </c>
      <c r="T163" s="74" t="s">
        <v>1163</v>
      </c>
      <c r="U163" s="74">
        <v>3</v>
      </c>
    </row>
    <row r="164" spans="1:21" x14ac:dyDescent="0.2">
      <c r="A164" s="75">
        <v>60827</v>
      </c>
      <c r="B164" s="75">
        <v>30024298</v>
      </c>
      <c r="C164" s="75" t="s">
        <v>1163</v>
      </c>
      <c r="D164" s="74" t="s">
        <v>747</v>
      </c>
      <c r="E164" s="74" t="s">
        <v>425</v>
      </c>
      <c r="F164" s="74" t="s">
        <v>823</v>
      </c>
      <c r="G164" s="74" t="s">
        <v>419</v>
      </c>
      <c r="H164" s="74" t="s">
        <v>731</v>
      </c>
      <c r="I164" s="76" t="s">
        <v>646</v>
      </c>
      <c r="J164" s="74" t="s">
        <v>102</v>
      </c>
      <c r="K164" s="74">
        <v>20064573</v>
      </c>
      <c r="L164" s="78" t="s">
        <v>94</v>
      </c>
      <c r="M164" s="74" t="s">
        <v>1163</v>
      </c>
      <c r="N164" s="74" t="s">
        <v>577</v>
      </c>
      <c r="O164" s="74" t="s">
        <v>576</v>
      </c>
      <c r="P164" s="74" t="s">
        <v>527</v>
      </c>
      <c r="Q164" s="74" t="s">
        <v>624</v>
      </c>
      <c r="R164" s="74">
        <v>60857</v>
      </c>
      <c r="S164" s="74" t="s">
        <v>1163</v>
      </c>
      <c r="T164" s="74" t="s">
        <v>1163</v>
      </c>
      <c r="U164" s="74">
        <v>3</v>
      </c>
    </row>
    <row r="165" spans="1:21" x14ac:dyDescent="0.2">
      <c r="A165" s="75">
        <v>60848</v>
      </c>
      <c r="B165" s="75">
        <v>30024354</v>
      </c>
      <c r="C165" s="75" t="s">
        <v>1163</v>
      </c>
      <c r="D165" s="74" t="s">
        <v>1158</v>
      </c>
      <c r="E165" s="74" t="s">
        <v>824</v>
      </c>
      <c r="F165" s="74" t="s">
        <v>868</v>
      </c>
      <c r="G165" s="74" t="s">
        <v>417</v>
      </c>
      <c r="H165" s="74" t="s">
        <v>826</v>
      </c>
      <c r="I165" s="76" t="s">
        <v>428</v>
      </c>
      <c r="J165" s="74" t="s">
        <v>102</v>
      </c>
      <c r="K165" s="74">
        <v>20064475</v>
      </c>
      <c r="L165" s="78" t="s">
        <v>94</v>
      </c>
      <c r="M165" s="74" t="s">
        <v>765</v>
      </c>
      <c r="N165" s="74" t="s">
        <v>536</v>
      </c>
      <c r="O165" s="74" t="s">
        <v>537</v>
      </c>
      <c r="P165" s="74" t="s">
        <v>527</v>
      </c>
      <c r="Q165" s="74" t="s">
        <v>624</v>
      </c>
      <c r="R165" s="74">
        <v>60848</v>
      </c>
      <c r="S165" s="74" t="s">
        <v>1163</v>
      </c>
      <c r="T165" s="74" t="s">
        <v>1163</v>
      </c>
      <c r="U165" s="74">
        <v>3</v>
      </c>
    </row>
    <row r="166" spans="1:21" x14ac:dyDescent="0.2">
      <c r="A166" s="75">
        <v>60850</v>
      </c>
      <c r="B166" s="75">
        <v>30023976</v>
      </c>
      <c r="C166" s="75" t="s">
        <v>1163</v>
      </c>
      <c r="D166" s="74" t="s">
        <v>1151</v>
      </c>
      <c r="E166" s="74" t="s">
        <v>425</v>
      </c>
      <c r="F166" s="74" t="s">
        <v>1208</v>
      </c>
      <c r="G166" s="74" t="s">
        <v>419</v>
      </c>
      <c r="H166" s="74" t="s">
        <v>672</v>
      </c>
      <c r="I166" s="76" t="s">
        <v>673</v>
      </c>
      <c r="J166" s="74" t="s">
        <v>102</v>
      </c>
      <c r="K166" s="74">
        <v>20064114</v>
      </c>
      <c r="L166" s="76" t="s">
        <v>94</v>
      </c>
      <c r="M166" s="74" t="s">
        <v>674</v>
      </c>
      <c r="N166" s="74" t="s">
        <v>675</v>
      </c>
      <c r="O166" s="74" t="s">
        <v>534</v>
      </c>
      <c r="P166" s="74" t="s">
        <v>527</v>
      </c>
      <c r="Q166" s="74" t="s">
        <v>624</v>
      </c>
      <c r="R166" s="74">
        <v>60850</v>
      </c>
      <c r="S166" s="74" t="s">
        <v>1163</v>
      </c>
      <c r="T166" s="74" t="s">
        <v>1163</v>
      </c>
      <c r="U166" s="74">
        <v>3</v>
      </c>
    </row>
    <row r="167" spans="1:21" x14ac:dyDescent="0.2">
      <c r="A167" s="75">
        <v>60900</v>
      </c>
      <c r="B167" s="75">
        <v>30024154</v>
      </c>
      <c r="C167" s="75" t="s">
        <v>1163</v>
      </c>
      <c r="D167" s="74" t="s">
        <v>747</v>
      </c>
      <c r="E167" s="74" t="s">
        <v>414</v>
      </c>
      <c r="F167" s="74" t="s">
        <v>124</v>
      </c>
      <c r="G167" s="74" t="s">
        <v>419</v>
      </c>
      <c r="H167" s="74" t="s">
        <v>760</v>
      </c>
      <c r="I167" s="76" t="s">
        <v>786</v>
      </c>
      <c r="J167" s="74" t="s">
        <v>102</v>
      </c>
      <c r="K167" s="74">
        <v>20064185</v>
      </c>
      <c r="L167" s="78" t="s">
        <v>94</v>
      </c>
      <c r="M167" s="74" t="s">
        <v>1163</v>
      </c>
      <c r="N167" s="74" t="s">
        <v>761</v>
      </c>
      <c r="O167" s="74" t="s">
        <v>805</v>
      </c>
      <c r="P167" s="74" t="s">
        <v>622</v>
      </c>
      <c r="Q167" s="74" t="s">
        <v>624</v>
      </c>
      <c r="R167" s="74">
        <v>60900</v>
      </c>
      <c r="S167" s="74" t="s">
        <v>1163</v>
      </c>
      <c r="T167" s="74" t="s">
        <v>1163</v>
      </c>
      <c r="U167" s="74" t="s">
        <v>764</v>
      </c>
    </row>
    <row r="168" spans="1:21" ht="25.5" x14ac:dyDescent="0.2">
      <c r="A168" s="75">
        <v>60950</v>
      </c>
      <c r="B168" s="75">
        <v>30024419</v>
      </c>
      <c r="C168" s="75" t="s">
        <v>1163</v>
      </c>
      <c r="D168" s="74" t="s">
        <v>747</v>
      </c>
      <c r="E168" s="74" t="s">
        <v>863</v>
      </c>
      <c r="F168" s="74" t="s">
        <v>124</v>
      </c>
      <c r="G168" s="74" t="s">
        <v>419</v>
      </c>
      <c r="H168" s="74" t="s">
        <v>850</v>
      </c>
      <c r="I168" s="76" t="s">
        <v>773</v>
      </c>
      <c r="J168" s="74" t="s">
        <v>102</v>
      </c>
      <c r="K168" s="74">
        <v>20064511</v>
      </c>
      <c r="L168" s="78" t="s">
        <v>94</v>
      </c>
      <c r="M168" s="74" t="s">
        <v>844</v>
      </c>
      <c r="N168" s="74" t="s">
        <v>742</v>
      </c>
      <c r="O168" s="74" t="s">
        <v>477</v>
      </c>
      <c r="P168" s="74" t="s">
        <v>622</v>
      </c>
      <c r="Q168" s="74" t="s">
        <v>1163</v>
      </c>
      <c r="R168" s="74">
        <v>60950</v>
      </c>
      <c r="S168" s="74" t="s">
        <v>1163</v>
      </c>
      <c r="T168" s="74" t="s">
        <v>1163</v>
      </c>
      <c r="U168" s="74">
        <v>2</v>
      </c>
    </row>
    <row r="169" spans="1:21" x14ac:dyDescent="0.2">
      <c r="A169" s="75">
        <v>61000</v>
      </c>
      <c r="B169" s="75">
        <v>30024418</v>
      </c>
      <c r="C169" s="75" t="s">
        <v>1163</v>
      </c>
      <c r="D169" s="74" t="s">
        <v>747</v>
      </c>
      <c r="E169" s="74" t="s">
        <v>824</v>
      </c>
      <c r="F169" s="74" t="s">
        <v>1200</v>
      </c>
      <c r="G169" s="74" t="s">
        <v>426</v>
      </c>
      <c r="H169" s="74" t="s">
        <v>422</v>
      </c>
      <c r="I169" s="76" t="s">
        <v>182</v>
      </c>
      <c r="J169" s="74" t="s">
        <v>102</v>
      </c>
      <c r="K169" s="74">
        <v>20064036</v>
      </c>
      <c r="L169" s="78" t="s">
        <v>94</v>
      </c>
      <c r="M169" s="74" t="s">
        <v>1163</v>
      </c>
      <c r="N169" s="74" t="s">
        <v>572</v>
      </c>
      <c r="O169" s="74" t="s">
        <v>492</v>
      </c>
      <c r="P169" s="74" t="s">
        <v>527</v>
      </c>
      <c r="Q169" s="74" t="s">
        <v>1163</v>
      </c>
      <c r="R169" s="74">
        <v>61000</v>
      </c>
      <c r="S169" s="74" t="s">
        <v>1163</v>
      </c>
      <c r="T169" s="74" t="s">
        <v>1163</v>
      </c>
      <c r="U169" s="74">
        <v>3</v>
      </c>
    </row>
    <row r="170" spans="1:21" x14ac:dyDescent="0.2">
      <c r="A170" s="75">
        <v>61100</v>
      </c>
      <c r="B170" s="75">
        <v>30024417</v>
      </c>
      <c r="C170" s="75" t="s">
        <v>1163</v>
      </c>
      <c r="D170" s="74" t="s">
        <v>747</v>
      </c>
      <c r="E170" s="74" t="s">
        <v>824</v>
      </c>
      <c r="F170" s="74" t="s">
        <v>1291</v>
      </c>
      <c r="G170" s="74" t="s">
        <v>419</v>
      </c>
      <c r="H170" s="74" t="s">
        <v>458</v>
      </c>
      <c r="I170" s="76" t="s">
        <v>193</v>
      </c>
      <c r="J170" s="74" t="s">
        <v>102</v>
      </c>
      <c r="K170" s="74">
        <v>20064577</v>
      </c>
      <c r="L170" s="78" t="s">
        <v>94</v>
      </c>
      <c r="M170" s="74" t="s">
        <v>670</v>
      </c>
      <c r="N170" s="74" t="s">
        <v>780</v>
      </c>
      <c r="O170" s="74" t="s">
        <v>495</v>
      </c>
      <c r="P170" s="74" t="s">
        <v>527</v>
      </c>
      <c r="Q170" s="74" t="s">
        <v>1163</v>
      </c>
      <c r="R170" s="74">
        <v>61100</v>
      </c>
      <c r="S170" s="74" t="s">
        <v>1163</v>
      </c>
      <c r="T170" s="74" t="s">
        <v>1163</v>
      </c>
      <c r="U170" s="74">
        <v>3</v>
      </c>
    </row>
    <row r="171" spans="1:21" ht="25.5" x14ac:dyDescent="0.2">
      <c r="A171" s="75">
        <v>61250</v>
      </c>
      <c r="B171" s="75">
        <v>30024416</v>
      </c>
      <c r="C171" s="75" t="s">
        <v>1163</v>
      </c>
      <c r="D171" s="74" t="s">
        <v>747</v>
      </c>
      <c r="E171" s="74" t="s">
        <v>863</v>
      </c>
      <c r="F171" s="74" t="s">
        <v>189</v>
      </c>
      <c r="G171" s="74" t="s">
        <v>419</v>
      </c>
      <c r="H171" s="74" t="s">
        <v>779</v>
      </c>
      <c r="I171" s="76" t="s">
        <v>461</v>
      </c>
      <c r="J171" s="74" t="s">
        <v>102</v>
      </c>
      <c r="K171" s="74">
        <v>20065185</v>
      </c>
      <c r="L171" s="78" t="s">
        <v>94</v>
      </c>
      <c r="M171" s="74" t="s">
        <v>845</v>
      </c>
      <c r="N171" s="74" t="s">
        <v>617</v>
      </c>
      <c r="O171" s="74" t="s">
        <v>477</v>
      </c>
      <c r="P171" s="74" t="s">
        <v>622</v>
      </c>
      <c r="Q171" s="74" t="s">
        <v>1163</v>
      </c>
      <c r="R171" s="74">
        <v>61250</v>
      </c>
      <c r="S171" s="74" t="s">
        <v>1163</v>
      </c>
      <c r="T171" s="74" t="s">
        <v>1163</v>
      </c>
      <c r="U171" s="74">
        <v>2</v>
      </c>
    </row>
    <row r="172" spans="1:21" x14ac:dyDescent="0.2">
      <c r="A172" s="75">
        <v>61400</v>
      </c>
      <c r="B172" s="75">
        <v>30024415</v>
      </c>
      <c r="C172" s="75" t="s">
        <v>1163</v>
      </c>
      <c r="D172" s="74" t="s">
        <v>747</v>
      </c>
      <c r="E172" s="74" t="s">
        <v>863</v>
      </c>
      <c r="F172" s="74" t="s">
        <v>189</v>
      </c>
      <c r="G172" s="74" t="s">
        <v>419</v>
      </c>
      <c r="H172" s="74" t="s">
        <v>760</v>
      </c>
      <c r="I172" s="76" t="s">
        <v>786</v>
      </c>
      <c r="J172" s="74" t="s">
        <v>102</v>
      </c>
      <c r="K172" s="74">
        <v>20065186</v>
      </c>
      <c r="L172" s="78" t="s">
        <v>94</v>
      </c>
      <c r="M172" s="74" t="s">
        <v>1163</v>
      </c>
      <c r="N172" s="74" t="s">
        <v>761</v>
      </c>
      <c r="O172" s="74" t="s">
        <v>805</v>
      </c>
      <c r="P172" s="74" t="s">
        <v>622</v>
      </c>
      <c r="Q172" s="74" t="s">
        <v>624</v>
      </c>
      <c r="R172" s="74">
        <v>61400</v>
      </c>
      <c r="S172" s="74" t="s">
        <v>1163</v>
      </c>
      <c r="T172" s="74" t="s">
        <v>1163</v>
      </c>
      <c r="U172" s="74" t="s">
        <v>764</v>
      </c>
    </row>
    <row r="173" spans="1:21" ht="25.5" x14ac:dyDescent="0.2">
      <c r="A173" s="75">
        <v>61450</v>
      </c>
      <c r="B173" s="75">
        <v>30024414</v>
      </c>
      <c r="C173" s="75" t="s">
        <v>1163</v>
      </c>
      <c r="D173" s="74" t="s">
        <v>747</v>
      </c>
      <c r="E173" s="74" t="s">
        <v>863</v>
      </c>
      <c r="F173" s="74" t="s">
        <v>188</v>
      </c>
      <c r="G173" s="74" t="s">
        <v>415</v>
      </c>
      <c r="H173" s="74" t="s">
        <v>779</v>
      </c>
      <c r="I173" s="76" t="s">
        <v>461</v>
      </c>
      <c r="J173" s="74" t="s">
        <v>102</v>
      </c>
      <c r="K173" s="74">
        <v>20065185</v>
      </c>
      <c r="L173" s="78" t="s">
        <v>94</v>
      </c>
      <c r="M173" s="74" t="s">
        <v>845</v>
      </c>
      <c r="N173" s="74" t="s">
        <v>617</v>
      </c>
      <c r="O173" s="74" t="s">
        <v>477</v>
      </c>
      <c r="P173" s="74" t="s">
        <v>622</v>
      </c>
      <c r="Q173" s="74" t="s">
        <v>1163</v>
      </c>
      <c r="R173" s="74">
        <v>61450</v>
      </c>
      <c r="S173" s="74" t="s">
        <v>1163</v>
      </c>
      <c r="T173" s="74" t="s">
        <v>1163</v>
      </c>
      <c r="U173" s="74">
        <v>2</v>
      </c>
    </row>
    <row r="174" spans="1:21" x14ac:dyDescent="0.2">
      <c r="A174" s="75">
        <v>61500</v>
      </c>
      <c r="B174" s="75">
        <v>30024413</v>
      </c>
      <c r="C174" s="75" t="s">
        <v>1163</v>
      </c>
      <c r="D174" s="74" t="s">
        <v>747</v>
      </c>
      <c r="E174" s="74" t="s">
        <v>824</v>
      </c>
      <c r="F174" s="74" t="s">
        <v>1292</v>
      </c>
      <c r="G174" s="74" t="s">
        <v>419</v>
      </c>
      <c r="H174" s="74" t="s">
        <v>637</v>
      </c>
      <c r="I174" s="76" t="s">
        <v>149</v>
      </c>
      <c r="J174" s="74" t="s">
        <v>102</v>
      </c>
      <c r="K174" s="74">
        <v>20064695</v>
      </c>
      <c r="L174" s="78" t="s">
        <v>94</v>
      </c>
      <c r="M174" s="74" t="s">
        <v>670</v>
      </c>
      <c r="N174" s="74" t="s">
        <v>533</v>
      </c>
      <c r="O174" s="74" t="s">
        <v>534</v>
      </c>
      <c r="P174" s="74" t="s">
        <v>527</v>
      </c>
      <c r="Q174" s="74" t="s">
        <v>624</v>
      </c>
      <c r="R174" s="74">
        <v>61500</v>
      </c>
      <c r="S174" s="74" t="s">
        <v>1163</v>
      </c>
      <c r="T174" s="74" t="s">
        <v>1163</v>
      </c>
      <c r="U174" s="74">
        <v>3</v>
      </c>
    </row>
    <row r="175" spans="1:21" x14ac:dyDescent="0.2">
      <c r="A175" s="75">
        <v>61700</v>
      </c>
      <c r="B175" s="75">
        <v>30024412</v>
      </c>
      <c r="C175" s="75" t="s">
        <v>1163</v>
      </c>
      <c r="D175" s="74" t="s">
        <v>747</v>
      </c>
      <c r="E175" s="74" t="s">
        <v>863</v>
      </c>
      <c r="F175" s="74" t="s">
        <v>189</v>
      </c>
      <c r="G175" s="74" t="s">
        <v>419</v>
      </c>
      <c r="H175" s="74" t="s">
        <v>806</v>
      </c>
      <c r="I175" s="76" t="s">
        <v>842</v>
      </c>
      <c r="J175" s="74" t="s">
        <v>102</v>
      </c>
      <c r="K175" s="74">
        <v>20064185</v>
      </c>
      <c r="L175" s="78" t="s">
        <v>94</v>
      </c>
      <c r="M175" s="74" t="s">
        <v>1163</v>
      </c>
      <c r="N175" s="74" t="s">
        <v>841</v>
      </c>
      <c r="O175" s="74" t="s">
        <v>805</v>
      </c>
      <c r="P175" s="74" t="s">
        <v>622</v>
      </c>
      <c r="Q175" s="74" t="s">
        <v>624</v>
      </c>
      <c r="R175" s="74">
        <v>61700</v>
      </c>
      <c r="S175" s="74" t="s">
        <v>1163</v>
      </c>
      <c r="T175" s="74" t="s">
        <v>1163</v>
      </c>
      <c r="U175" s="74" t="s">
        <v>764</v>
      </c>
    </row>
    <row r="176" spans="1:21" x14ac:dyDescent="0.2">
      <c r="A176" s="75">
        <v>98449</v>
      </c>
      <c r="B176" s="75">
        <v>30020798</v>
      </c>
      <c r="C176" s="75" t="s">
        <v>1163</v>
      </c>
      <c r="D176" s="74" t="s">
        <v>1163</v>
      </c>
      <c r="E176" s="74" t="s">
        <v>28</v>
      </c>
      <c r="F176" s="76" t="s">
        <v>4</v>
      </c>
      <c r="G176" s="76" t="s">
        <v>415</v>
      </c>
      <c r="H176" s="76" t="s">
        <v>16</v>
      </c>
      <c r="I176" s="76" t="s">
        <v>17</v>
      </c>
      <c r="J176" s="74" t="s">
        <v>1364</v>
      </c>
      <c r="K176" s="76">
        <v>20058873</v>
      </c>
      <c r="L176" s="76" t="s">
        <v>51</v>
      </c>
      <c r="M176" s="74" t="s">
        <v>50</v>
      </c>
      <c r="N176" s="74" t="s">
        <v>479</v>
      </c>
      <c r="O176" s="74" t="s">
        <v>480</v>
      </c>
      <c r="P176" s="74" t="s">
        <v>527</v>
      </c>
      <c r="Q176" s="74" t="s">
        <v>1163</v>
      </c>
      <c r="R176" s="74">
        <v>98449</v>
      </c>
      <c r="S176" s="74" t="s">
        <v>1163</v>
      </c>
      <c r="T176" s="74" t="s">
        <v>1163</v>
      </c>
      <c r="U176" s="74">
        <v>3</v>
      </c>
    </row>
    <row r="177" spans="1:21" x14ac:dyDescent="0.2">
      <c r="A177" s="75">
        <v>98537</v>
      </c>
      <c r="B177" s="75">
        <v>30019411</v>
      </c>
      <c r="C177" s="75" t="s">
        <v>1163</v>
      </c>
      <c r="D177" s="74" t="s">
        <v>1163</v>
      </c>
      <c r="E177" s="74" t="s">
        <v>28</v>
      </c>
      <c r="F177" s="74" t="s">
        <v>4</v>
      </c>
      <c r="G177" s="76" t="s">
        <v>415</v>
      </c>
      <c r="H177" s="76" t="s">
        <v>16</v>
      </c>
      <c r="I177" s="76" t="s">
        <v>17</v>
      </c>
      <c r="J177" s="74" t="s">
        <v>1364</v>
      </c>
      <c r="K177" s="76">
        <v>20058873</v>
      </c>
      <c r="L177" s="76" t="s">
        <v>51</v>
      </c>
      <c r="M177" s="74" t="s">
        <v>50</v>
      </c>
      <c r="N177" s="74" t="s">
        <v>479</v>
      </c>
      <c r="O177" s="74" t="s">
        <v>480</v>
      </c>
      <c r="P177" s="74" t="s">
        <v>527</v>
      </c>
      <c r="Q177" s="74" t="s">
        <v>1163</v>
      </c>
      <c r="R177" s="74">
        <v>98537</v>
      </c>
      <c r="S177" s="74" t="s">
        <v>1163</v>
      </c>
      <c r="T177" s="74" t="s">
        <v>1163</v>
      </c>
      <c r="U177" s="74">
        <v>3</v>
      </c>
    </row>
    <row r="178" spans="1:21" ht="38.25" x14ac:dyDescent="0.2">
      <c r="A178" s="75">
        <v>98602</v>
      </c>
      <c r="B178" s="75">
        <v>30019127</v>
      </c>
      <c r="C178" s="75" t="s">
        <v>1163</v>
      </c>
      <c r="D178" s="74" t="s">
        <v>1163</v>
      </c>
      <c r="E178" s="74" t="s">
        <v>28</v>
      </c>
      <c r="F178" s="76" t="s">
        <v>25</v>
      </c>
      <c r="G178" s="76" t="s">
        <v>415</v>
      </c>
      <c r="H178" s="74" t="s">
        <v>1331</v>
      </c>
      <c r="I178" s="76" t="s">
        <v>20</v>
      </c>
      <c r="J178" s="74" t="s">
        <v>1364</v>
      </c>
      <c r="K178" s="74" t="s">
        <v>42</v>
      </c>
      <c r="L178" s="74" t="s">
        <v>51</v>
      </c>
      <c r="M178" s="76" t="s">
        <v>58</v>
      </c>
      <c r="N178" s="76" t="s">
        <v>1163</v>
      </c>
      <c r="O178" s="76" t="s">
        <v>1163</v>
      </c>
      <c r="P178" s="76" t="s">
        <v>1163</v>
      </c>
      <c r="Q178" s="76" t="s">
        <v>1163</v>
      </c>
      <c r="R178" s="74">
        <v>98602</v>
      </c>
      <c r="S178" s="74" t="s">
        <v>1163</v>
      </c>
      <c r="T178" s="74" t="s">
        <v>1163</v>
      </c>
      <c r="U178" s="74" t="s">
        <v>1163</v>
      </c>
    </row>
    <row r="179" spans="1:21" ht="38.25" x14ac:dyDescent="0.2">
      <c r="A179" s="75">
        <v>98603</v>
      </c>
      <c r="B179" s="75">
        <v>30019128</v>
      </c>
      <c r="C179" s="75" t="s">
        <v>1163</v>
      </c>
      <c r="D179" s="74" t="s">
        <v>1163</v>
      </c>
      <c r="E179" s="74" t="s">
        <v>28</v>
      </c>
      <c r="F179" s="76" t="s">
        <v>25</v>
      </c>
      <c r="G179" s="76" t="s">
        <v>415</v>
      </c>
      <c r="H179" s="74" t="s">
        <v>1331</v>
      </c>
      <c r="I179" s="76" t="s">
        <v>20</v>
      </c>
      <c r="J179" s="74" t="s">
        <v>1364</v>
      </c>
      <c r="K179" s="74" t="s">
        <v>42</v>
      </c>
      <c r="L179" s="74" t="s">
        <v>51</v>
      </c>
      <c r="M179" s="76" t="s">
        <v>58</v>
      </c>
      <c r="N179" s="76" t="s">
        <v>1163</v>
      </c>
      <c r="O179" s="76" t="s">
        <v>1163</v>
      </c>
      <c r="P179" s="76" t="s">
        <v>1163</v>
      </c>
      <c r="Q179" s="76" t="s">
        <v>1163</v>
      </c>
      <c r="R179" s="74">
        <v>98603</v>
      </c>
      <c r="S179" s="74" t="s">
        <v>1163</v>
      </c>
      <c r="T179" s="74" t="s">
        <v>1163</v>
      </c>
      <c r="U179" s="74" t="s">
        <v>1163</v>
      </c>
    </row>
    <row r="180" spans="1:21" ht="38.25" x14ac:dyDescent="0.2">
      <c r="A180" s="75">
        <v>98604</v>
      </c>
      <c r="B180" s="75">
        <v>30017761</v>
      </c>
      <c r="C180" s="75" t="s">
        <v>1163</v>
      </c>
      <c r="D180" s="74" t="s">
        <v>1163</v>
      </c>
      <c r="E180" s="74" t="s">
        <v>28</v>
      </c>
      <c r="F180" s="76" t="s">
        <v>25</v>
      </c>
      <c r="G180" s="76" t="s">
        <v>419</v>
      </c>
      <c r="H180" s="74" t="s">
        <v>1331</v>
      </c>
      <c r="I180" s="76" t="s">
        <v>20</v>
      </c>
      <c r="J180" s="74" t="s">
        <v>1364</v>
      </c>
      <c r="K180" s="74" t="s">
        <v>42</v>
      </c>
      <c r="L180" s="74" t="s">
        <v>51</v>
      </c>
      <c r="M180" s="76" t="s">
        <v>58</v>
      </c>
      <c r="N180" s="76" t="s">
        <v>1163</v>
      </c>
      <c r="O180" s="76" t="s">
        <v>1163</v>
      </c>
      <c r="P180" s="76" t="s">
        <v>1163</v>
      </c>
      <c r="Q180" s="76" t="s">
        <v>1163</v>
      </c>
      <c r="R180" s="74">
        <v>98604</v>
      </c>
      <c r="S180" s="74" t="s">
        <v>1163</v>
      </c>
      <c r="T180" s="74" t="s">
        <v>1163</v>
      </c>
      <c r="U180" s="74" t="s">
        <v>1163</v>
      </c>
    </row>
    <row r="181" spans="1:21" ht="38.25" x14ac:dyDescent="0.2">
      <c r="A181" s="75">
        <v>98647</v>
      </c>
      <c r="B181" s="75">
        <v>30019129</v>
      </c>
      <c r="C181" s="75" t="s">
        <v>1163</v>
      </c>
      <c r="D181" s="74" t="s">
        <v>1163</v>
      </c>
      <c r="E181" s="74" t="s">
        <v>28</v>
      </c>
      <c r="F181" s="76" t="s">
        <v>25</v>
      </c>
      <c r="G181" s="76" t="s">
        <v>419</v>
      </c>
      <c r="H181" s="74" t="s">
        <v>1331</v>
      </c>
      <c r="I181" s="76" t="s">
        <v>20</v>
      </c>
      <c r="J181" s="74" t="s">
        <v>1364</v>
      </c>
      <c r="K181" s="74" t="s">
        <v>42</v>
      </c>
      <c r="L181" s="74" t="s">
        <v>51</v>
      </c>
      <c r="M181" s="76" t="s">
        <v>58</v>
      </c>
      <c r="N181" s="76" t="s">
        <v>1163</v>
      </c>
      <c r="O181" s="76" t="s">
        <v>1163</v>
      </c>
      <c r="P181" s="76" t="s">
        <v>1163</v>
      </c>
      <c r="Q181" s="76" t="s">
        <v>1163</v>
      </c>
      <c r="R181" s="74">
        <v>98647</v>
      </c>
      <c r="S181" s="74" t="s">
        <v>1163</v>
      </c>
      <c r="T181" s="74" t="s">
        <v>1163</v>
      </c>
      <c r="U181" s="74" t="s">
        <v>1163</v>
      </c>
    </row>
    <row r="182" spans="1:21" x14ac:dyDescent="0.2">
      <c r="A182" s="75">
        <v>98674</v>
      </c>
      <c r="B182" s="75">
        <v>30019107</v>
      </c>
      <c r="C182" s="75" t="s">
        <v>1163</v>
      </c>
      <c r="D182" s="74" t="s">
        <v>1163</v>
      </c>
      <c r="E182" s="74" t="s">
        <v>425</v>
      </c>
      <c r="F182" s="74" t="s">
        <v>868</v>
      </c>
      <c r="G182" s="76" t="s">
        <v>419</v>
      </c>
      <c r="H182" s="74" t="s">
        <v>726</v>
      </c>
      <c r="I182" s="74" t="s">
        <v>46</v>
      </c>
      <c r="J182" s="74" t="s">
        <v>1365</v>
      </c>
      <c r="K182" s="74">
        <v>20056439</v>
      </c>
      <c r="L182" s="74" t="s">
        <v>51</v>
      </c>
      <c r="M182" s="74" t="s">
        <v>1163</v>
      </c>
      <c r="N182" s="74" t="s">
        <v>538</v>
      </c>
      <c r="O182" s="74" t="s">
        <v>1105</v>
      </c>
      <c r="P182" s="76" t="s">
        <v>527</v>
      </c>
      <c r="Q182" s="76" t="s">
        <v>1163</v>
      </c>
      <c r="R182" s="74">
        <v>98674</v>
      </c>
      <c r="S182" s="74" t="s">
        <v>1163</v>
      </c>
      <c r="T182" s="74" t="s">
        <v>1163</v>
      </c>
      <c r="U182" s="74">
        <v>3</v>
      </c>
    </row>
    <row r="183" spans="1:21" ht="38.25" x14ac:dyDescent="0.2">
      <c r="A183" s="77">
        <v>98689</v>
      </c>
      <c r="B183" s="75">
        <v>30019419</v>
      </c>
      <c r="C183" s="75" t="s">
        <v>1163</v>
      </c>
      <c r="D183" s="76" t="s">
        <v>1163</v>
      </c>
      <c r="E183" s="74" t="s">
        <v>28</v>
      </c>
      <c r="F183" s="76" t="s">
        <v>52</v>
      </c>
      <c r="G183" s="76" t="s">
        <v>419</v>
      </c>
      <c r="H183" s="74" t="s">
        <v>1335</v>
      </c>
      <c r="I183" s="76" t="s">
        <v>3</v>
      </c>
      <c r="J183" s="74" t="s">
        <v>1364</v>
      </c>
      <c r="K183" s="76" t="s">
        <v>53</v>
      </c>
      <c r="L183" s="74" t="s">
        <v>51</v>
      </c>
      <c r="M183" s="76" t="s">
        <v>58</v>
      </c>
      <c r="N183" s="76" t="s">
        <v>1163</v>
      </c>
      <c r="O183" s="76" t="s">
        <v>1163</v>
      </c>
      <c r="P183" s="76" t="s">
        <v>1163</v>
      </c>
      <c r="Q183" s="76" t="s">
        <v>1163</v>
      </c>
      <c r="R183" s="76">
        <v>98689</v>
      </c>
      <c r="S183" s="74" t="s">
        <v>1163</v>
      </c>
      <c r="T183" s="74" t="s">
        <v>1163</v>
      </c>
      <c r="U183" s="74" t="s">
        <v>1163</v>
      </c>
    </row>
    <row r="184" spans="1:21" ht="38.25" x14ac:dyDescent="0.2">
      <c r="A184" s="77">
        <v>98705</v>
      </c>
      <c r="B184" s="75">
        <v>30019160</v>
      </c>
      <c r="C184" s="75" t="s">
        <v>1163</v>
      </c>
      <c r="D184" s="76" t="s">
        <v>1163</v>
      </c>
      <c r="E184" s="74" t="s">
        <v>28</v>
      </c>
      <c r="F184" s="76" t="s">
        <v>25</v>
      </c>
      <c r="G184" s="76" t="s">
        <v>419</v>
      </c>
      <c r="H184" s="74" t="s">
        <v>1335</v>
      </c>
      <c r="I184" s="76" t="s">
        <v>3</v>
      </c>
      <c r="J184" s="74" t="s">
        <v>1364</v>
      </c>
      <c r="K184" s="76" t="s">
        <v>36</v>
      </c>
      <c r="L184" s="76" t="s">
        <v>54</v>
      </c>
      <c r="M184" s="76" t="s">
        <v>58</v>
      </c>
      <c r="N184" s="76" t="s">
        <v>1163</v>
      </c>
      <c r="O184" s="76" t="s">
        <v>1163</v>
      </c>
      <c r="P184" s="76" t="s">
        <v>1163</v>
      </c>
      <c r="Q184" s="76" t="s">
        <v>1163</v>
      </c>
      <c r="R184" s="76">
        <v>98705</v>
      </c>
      <c r="S184" s="74" t="s">
        <v>1163</v>
      </c>
      <c r="T184" s="74" t="s">
        <v>1163</v>
      </c>
      <c r="U184" s="74" t="s">
        <v>1163</v>
      </c>
    </row>
    <row r="185" spans="1:21" ht="38.25" x14ac:dyDescent="0.2">
      <c r="A185" s="77">
        <v>98706</v>
      </c>
      <c r="B185" s="75">
        <v>30018288</v>
      </c>
      <c r="C185" s="75" t="s">
        <v>1163</v>
      </c>
      <c r="D185" s="76" t="s">
        <v>1163</v>
      </c>
      <c r="E185" s="74" t="s">
        <v>28</v>
      </c>
      <c r="F185" s="76" t="s">
        <v>866</v>
      </c>
      <c r="G185" s="76" t="s">
        <v>419</v>
      </c>
      <c r="H185" s="74" t="s">
        <v>1335</v>
      </c>
      <c r="I185" s="76" t="s">
        <v>3</v>
      </c>
      <c r="J185" s="74" t="s">
        <v>1364</v>
      </c>
      <c r="K185" s="76" t="s">
        <v>36</v>
      </c>
      <c r="L185" s="76" t="s">
        <v>54</v>
      </c>
      <c r="M185" s="76" t="s">
        <v>58</v>
      </c>
      <c r="N185" s="76" t="s">
        <v>1163</v>
      </c>
      <c r="O185" s="76" t="s">
        <v>1163</v>
      </c>
      <c r="P185" s="76" t="s">
        <v>1163</v>
      </c>
      <c r="Q185" s="76" t="s">
        <v>1163</v>
      </c>
      <c r="R185" s="76">
        <v>98706</v>
      </c>
      <c r="S185" s="74" t="s">
        <v>1163</v>
      </c>
      <c r="T185" s="74" t="s">
        <v>1163</v>
      </c>
      <c r="U185" s="74" t="s">
        <v>1163</v>
      </c>
    </row>
    <row r="186" spans="1:21" x14ac:dyDescent="0.2">
      <c r="A186" s="77">
        <v>98707</v>
      </c>
      <c r="B186" s="75">
        <v>30018287</v>
      </c>
      <c r="C186" s="75" t="s">
        <v>1163</v>
      </c>
      <c r="D186" s="76" t="s">
        <v>1163</v>
      </c>
      <c r="E186" s="74" t="s">
        <v>28</v>
      </c>
      <c r="F186" s="76" t="s">
        <v>4</v>
      </c>
      <c r="G186" s="76" t="s">
        <v>419</v>
      </c>
      <c r="H186" s="76" t="s">
        <v>16</v>
      </c>
      <c r="I186" s="76" t="s">
        <v>17</v>
      </c>
      <c r="J186" s="74" t="s">
        <v>1364</v>
      </c>
      <c r="K186" s="76">
        <v>20058873</v>
      </c>
      <c r="L186" s="76" t="s">
        <v>51</v>
      </c>
      <c r="M186" s="76" t="s">
        <v>56</v>
      </c>
      <c r="N186" s="76" t="s">
        <v>479</v>
      </c>
      <c r="O186" s="76" t="s">
        <v>481</v>
      </c>
      <c r="P186" s="74" t="s">
        <v>527</v>
      </c>
      <c r="Q186" s="76" t="s">
        <v>1163</v>
      </c>
      <c r="R186" s="76">
        <v>98707</v>
      </c>
      <c r="S186" s="74" t="s">
        <v>1163</v>
      </c>
      <c r="T186" s="74" t="s">
        <v>1163</v>
      </c>
      <c r="U186" s="74">
        <v>3</v>
      </c>
    </row>
    <row r="187" spans="1:21" ht="38.25" x14ac:dyDescent="0.2">
      <c r="A187" s="75">
        <v>98714</v>
      </c>
      <c r="B187" s="75">
        <v>30019161</v>
      </c>
      <c r="C187" s="75" t="s">
        <v>1163</v>
      </c>
      <c r="D187" s="74" t="s">
        <v>1163</v>
      </c>
      <c r="E187" s="74" t="s">
        <v>425</v>
      </c>
      <c r="F187" s="76" t="s">
        <v>25</v>
      </c>
      <c r="G187" s="76" t="s">
        <v>419</v>
      </c>
      <c r="H187" s="74" t="s">
        <v>1312</v>
      </c>
      <c r="I187" s="76" t="s">
        <v>40</v>
      </c>
      <c r="J187" s="74" t="s">
        <v>1364</v>
      </c>
      <c r="K187" s="74" t="s">
        <v>41</v>
      </c>
      <c r="L187" s="74" t="s">
        <v>1230</v>
      </c>
      <c r="M187" s="74" t="s">
        <v>73</v>
      </c>
      <c r="N187" s="74" t="s">
        <v>539</v>
      </c>
      <c r="O187" s="74" t="s">
        <v>540</v>
      </c>
      <c r="P187" s="76" t="s">
        <v>527</v>
      </c>
      <c r="Q187" s="76" t="s">
        <v>1163</v>
      </c>
      <c r="R187" s="74">
        <v>98714</v>
      </c>
      <c r="S187" s="74" t="s">
        <v>1163</v>
      </c>
      <c r="T187" s="74" t="s">
        <v>1163</v>
      </c>
      <c r="U187" s="74">
        <v>3</v>
      </c>
    </row>
    <row r="188" spans="1:21" ht="38.25" x14ac:dyDescent="0.2">
      <c r="A188" s="75">
        <v>98716</v>
      </c>
      <c r="B188" s="75">
        <v>30018970</v>
      </c>
      <c r="C188" s="75" t="s">
        <v>1163</v>
      </c>
      <c r="D188" s="74" t="s">
        <v>1163</v>
      </c>
      <c r="E188" s="74" t="s">
        <v>425</v>
      </c>
      <c r="F188" s="76" t="s">
        <v>25</v>
      </c>
      <c r="G188" s="76" t="s">
        <v>419</v>
      </c>
      <c r="H188" s="74" t="s">
        <v>1313</v>
      </c>
      <c r="I188" s="74" t="s">
        <v>22</v>
      </c>
      <c r="J188" s="74" t="s">
        <v>1364</v>
      </c>
      <c r="K188" s="74" t="s">
        <v>41</v>
      </c>
      <c r="L188" s="74" t="s">
        <v>1230</v>
      </c>
      <c r="M188" s="74" t="s">
        <v>73</v>
      </c>
      <c r="N188" s="74" t="s">
        <v>539</v>
      </c>
      <c r="O188" s="74" t="s">
        <v>540</v>
      </c>
      <c r="P188" s="76" t="s">
        <v>527</v>
      </c>
      <c r="Q188" s="76" t="s">
        <v>624</v>
      </c>
      <c r="R188" s="74">
        <v>98716</v>
      </c>
      <c r="S188" s="74" t="s">
        <v>1163</v>
      </c>
      <c r="T188" s="74" t="s">
        <v>1163</v>
      </c>
      <c r="U188" s="74">
        <v>1</v>
      </c>
    </row>
    <row r="189" spans="1:21" ht="38.25" x14ac:dyDescent="0.2">
      <c r="A189" s="75">
        <v>98806</v>
      </c>
      <c r="B189" s="75">
        <v>30022634</v>
      </c>
      <c r="C189" s="75" t="s">
        <v>1163</v>
      </c>
      <c r="D189" s="74" t="s">
        <v>1163</v>
      </c>
      <c r="E189" s="74" t="s">
        <v>28</v>
      </c>
      <c r="F189" s="76" t="s">
        <v>25</v>
      </c>
      <c r="G189" s="76" t="s">
        <v>419</v>
      </c>
      <c r="H189" s="74" t="s">
        <v>1312</v>
      </c>
      <c r="I189" s="76" t="s">
        <v>45</v>
      </c>
      <c r="J189" s="74" t="s">
        <v>1364</v>
      </c>
      <c r="K189" s="74" t="s">
        <v>42</v>
      </c>
      <c r="L189" s="74" t="s">
        <v>51</v>
      </c>
      <c r="M189" s="76" t="s">
        <v>58</v>
      </c>
      <c r="N189" s="76" t="s">
        <v>1163</v>
      </c>
      <c r="O189" s="76" t="s">
        <v>1163</v>
      </c>
      <c r="P189" s="76" t="s">
        <v>1163</v>
      </c>
      <c r="Q189" s="76" t="s">
        <v>1163</v>
      </c>
      <c r="R189" s="74">
        <v>98806</v>
      </c>
      <c r="S189" s="74" t="s">
        <v>1163</v>
      </c>
      <c r="T189" s="74" t="s">
        <v>1163</v>
      </c>
      <c r="U189" s="74" t="s">
        <v>1163</v>
      </c>
    </row>
    <row r="190" spans="1:21" x14ac:dyDescent="0.2">
      <c r="A190" s="75">
        <v>98832</v>
      </c>
      <c r="B190" s="75">
        <v>30019480</v>
      </c>
      <c r="C190" s="75" t="s">
        <v>1163</v>
      </c>
      <c r="D190" s="74" t="s">
        <v>1163</v>
      </c>
      <c r="E190" s="74" t="s">
        <v>425</v>
      </c>
      <c r="F190" s="74" t="s">
        <v>4</v>
      </c>
      <c r="G190" s="76" t="s">
        <v>415</v>
      </c>
      <c r="H190" s="74" t="s">
        <v>1314</v>
      </c>
      <c r="I190" s="74" t="s">
        <v>22</v>
      </c>
      <c r="J190" s="74" t="s">
        <v>1364</v>
      </c>
      <c r="K190" s="74">
        <v>20058998</v>
      </c>
      <c r="L190" s="74" t="s">
        <v>51</v>
      </c>
      <c r="M190" s="74" t="s">
        <v>1163</v>
      </c>
      <c r="N190" s="74" t="s">
        <v>541</v>
      </c>
      <c r="O190" s="74" t="s">
        <v>542</v>
      </c>
      <c r="P190" s="76" t="s">
        <v>527</v>
      </c>
      <c r="Q190" s="76" t="s">
        <v>1163</v>
      </c>
      <c r="R190" s="74">
        <v>98832</v>
      </c>
      <c r="S190" s="74" t="s">
        <v>1163</v>
      </c>
      <c r="T190" s="74" t="s">
        <v>1163</v>
      </c>
      <c r="U190" s="74">
        <v>3</v>
      </c>
    </row>
    <row r="191" spans="1:21" ht="38.25" x14ac:dyDescent="0.2">
      <c r="A191" s="75">
        <v>98842</v>
      </c>
      <c r="B191" s="75">
        <v>30019420</v>
      </c>
      <c r="C191" s="75" t="s">
        <v>1163</v>
      </c>
      <c r="D191" s="74" t="s">
        <v>1163</v>
      </c>
      <c r="E191" s="74" t="s">
        <v>28</v>
      </c>
      <c r="F191" s="76" t="s">
        <v>879</v>
      </c>
      <c r="G191" s="76" t="s">
        <v>417</v>
      </c>
      <c r="H191" s="74" t="s">
        <v>1315</v>
      </c>
      <c r="I191" s="74" t="s">
        <v>19</v>
      </c>
      <c r="J191" s="74" t="s">
        <v>1364</v>
      </c>
      <c r="K191" s="74" t="s">
        <v>49</v>
      </c>
      <c r="L191" s="74" t="s">
        <v>94</v>
      </c>
      <c r="M191" s="74" t="s">
        <v>73</v>
      </c>
      <c r="N191" s="74" t="s">
        <v>543</v>
      </c>
      <c r="O191" s="74" t="s">
        <v>544</v>
      </c>
      <c r="P191" s="76" t="s">
        <v>527</v>
      </c>
      <c r="Q191" s="76" t="s">
        <v>624</v>
      </c>
      <c r="R191" s="74">
        <v>98842</v>
      </c>
      <c r="S191" s="74" t="s">
        <v>1163</v>
      </c>
      <c r="T191" s="74" t="s">
        <v>1163</v>
      </c>
      <c r="U191" s="74">
        <v>1</v>
      </c>
    </row>
    <row r="192" spans="1:21" x14ac:dyDescent="0.2">
      <c r="A192" s="75">
        <v>98844</v>
      </c>
      <c r="B192" s="75">
        <v>30020722</v>
      </c>
      <c r="C192" s="75" t="s">
        <v>1163</v>
      </c>
      <c r="D192" s="74" t="s">
        <v>1163</v>
      </c>
      <c r="E192" s="74" t="s">
        <v>425</v>
      </c>
      <c r="F192" s="74" t="s">
        <v>4</v>
      </c>
      <c r="G192" s="76" t="s">
        <v>419</v>
      </c>
      <c r="H192" s="74" t="s">
        <v>1314</v>
      </c>
      <c r="I192" s="74" t="s">
        <v>22</v>
      </c>
      <c r="J192" s="74" t="s">
        <v>1364</v>
      </c>
      <c r="K192" s="74">
        <v>20058998</v>
      </c>
      <c r="L192" s="74" t="s">
        <v>51</v>
      </c>
      <c r="M192" s="74" t="s">
        <v>1163</v>
      </c>
      <c r="N192" s="74" t="s">
        <v>541</v>
      </c>
      <c r="O192" s="74" t="s">
        <v>542</v>
      </c>
      <c r="P192" s="76" t="s">
        <v>527</v>
      </c>
      <c r="Q192" s="76" t="s">
        <v>1163</v>
      </c>
      <c r="R192" s="74">
        <v>98844</v>
      </c>
      <c r="S192" s="74" t="s">
        <v>1163</v>
      </c>
      <c r="T192" s="74" t="s">
        <v>1163</v>
      </c>
      <c r="U192" s="74">
        <v>3</v>
      </c>
    </row>
    <row r="193" spans="1:21" ht="25.5" x14ac:dyDescent="0.2">
      <c r="A193" s="77">
        <v>98874</v>
      </c>
      <c r="B193" s="75">
        <v>30019162</v>
      </c>
      <c r="C193" s="75" t="s">
        <v>1163</v>
      </c>
      <c r="D193" s="76" t="s">
        <v>1163</v>
      </c>
      <c r="E193" s="74" t="s">
        <v>28</v>
      </c>
      <c r="F193" s="76" t="s">
        <v>43</v>
      </c>
      <c r="G193" s="76" t="s">
        <v>415</v>
      </c>
      <c r="H193" s="74" t="s">
        <v>1312</v>
      </c>
      <c r="I193" s="74" t="s">
        <v>45</v>
      </c>
      <c r="J193" s="74" t="s">
        <v>1364</v>
      </c>
      <c r="K193" s="76">
        <v>20057819</v>
      </c>
      <c r="L193" s="76" t="s">
        <v>51</v>
      </c>
      <c r="M193" s="76" t="s">
        <v>58</v>
      </c>
      <c r="N193" s="76" t="s">
        <v>1163</v>
      </c>
      <c r="O193" s="76" t="s">
        <v>1163</v>
      </c>
      <c r="P193" s="76" t="s">
        <v>1163</v>
      </c>
      <c r="Q193" s="76" t="s">
        <v>1163</v>
      </c>
      <c r="R193" s="76">
        <v>98874</v>
      </c>
      <c r="S193" s="74" t="s">
        <v>1163</v>
      </c>
      <c r="T193" s="74" t="s">
        <v>1163</v>
      </c>
      <c r="U193" s="74" t="s">
        <v>1163</v>
      </c>
    </row>
    <row r="194" spans="1:21" ht="63.75" x14ac:dyDescent="0.2">
      <c r="A194" s="77">
        <v>98875</v>
      </c>
      <c r="B194" s="75">
        <v>30019163</v>
      </c>
      <c r="C194" s="75" t="s">
        <v>1163</v>
      </c>
      <c r="D194" s="76" t="s">
        <v>1163</v>
      </c>
      <c r="E194" s="74" t="s">
        <v>28</v>
      </c>
      <c r="F194" s="76" t="s">
        <v>44</v>
      </c>
      <c r="G194" s="76" t="s">
        <v>419</v>
      </c>
      <c r="H194" s="74" t="s">
        <v>1313</v>
      </c>
      <c r="I194" s="74" t="s">
        <v>22</v>
      </c>
      <c r="J194" s="74" t="s">
        <v>1364</v>
      </c>
      <c r="K194" s="76" t="s">
        <v>48</v>
      </c>
      <c r="L194" s="76" t="s">
        <v>1194</v>
      </c>
      <c r="M194" s="76" t="s">
        <v>58</v>
      </c>
      <c r="N194" s="76" t="s">
        <v>1163</v>
      </c>
      <c r="O194" s="76" t="s">
        <v>1163</v>
      </c>
      <c r="P194" s="76" t="s">
        <v>1163</v>
      </c>
      <c r="Q194" s="76" t="s">
        <v>1163</v>
      </c>
      <c r="R194" s="76">
        <v>98875</v>
      </c>
      <c r="S194" s="74" t="s">
        <v>1163</v>
      </c>
      <c r="T194" s="74" t="s">
        <v>1163</v>
      </c>
      <c r="U194" s="74" t="s">
        <v>1163</v>
      </c>
    </row>
    <row r="195" spans="1:21" ht="25.5" x14ac:dyDescent="0.2">
      <c r="A195" s="77">
        <v>98876</v>
      </c>
      <c r="B195" s="75">
        <v>30018857</v>
      </c>
      <c r="C195" s="75" t="s">
        <v>1163</v>
      </c>
      <c r="D195" s="76" t="s">
        <v>1163</v>
      </c>
      <c r="E195" s="74" t="s">
        <v>28</v>
      </c>
      <c r="F195" s="76" t="s">
        <v>18</v>
      </c>
      <c r="G195" s="76" t="s">
        <v>419</v>
      </c>
      <c r="H195" s="74" t="s">
        <v>1358</v>
      </c>
      <c r="I195" s="76" t="s">
        <v>33</v>
      </c>
      <c r="J195" s="74" t="s">
        <v>1366</v>
      </c>
      <c r="K195" s="76">
        <v>20057646</v>
      </c>
      <c r="L195" s="76" t="s">
        <v>51</v>
      </c>
      <c r="M195" s="76" t="s">
        <v>50</v>
      </c>
      <c r="N195" s="76" t="s">
        <v>482</v>
      </c>
      <c r="O195" s="76" t="s">
        <v>509</v>
      </c>
      <c r="P195" s="76" t="s">
        <v>508</v>
      </c>
      <c r="Q195" s="76" t="s">
        <v>1163</v>
      </c>
      <c r="R195" s="76">
        <v>98876</v>
      </c>
      <c r="S195" s="74" t="s">
        <v>1163</v>
      </c>
      <c r="T195" s="74" t="s">
        <v>1163</v>
      </c>
      <c r="U195" s="74">
        <v>1</v>
      </c>
    </row>
    <row r="196" spans="1:21" ht="38.25" x14ac:dyDescent="0.2">
      <c r="A196" s="75">
        <v>98878</v>
      </c>
      <c r="B196" s="75">
        <v>30019716</v>
      </c>
      <c r="C196" s="75" t="s">
        <v>1163</v>
      </c>
      <c r="D196" s="74" t="s">
        <v>1163</v>
      </c>
      <c r="E196" s="74" t="s">
        <v>28</v>
      </c>
      <c r="F196" s="76" t="s">
        <v>62</v>
      </c>
      <c r="G196" s="76" t="s">
        <v>419</v>
      </c>
      <c r="H196" s="74" t="s">
        <v>1312</v>
      </c>
      <c r="I196" s="76" t="s">
        <v>40</v>
      </c>
      <c r="J196" s="74" t="s">
        <v>1364</v>
      </c>
      <c r="K196" s="74" t="s">
        <v>38</v>
      </c>
      <c r="L196" s="74" t="s">
        <v>51</v>
      </c>
      <c r="M196" s="74" t="s">
        <v>73</v>
      </c>
      <c r="N196" s="74" t="s">
        <v>539</v>
      </c>
      <c r="O196" s="74" t="s">
        <v>540</v>
      </c>
      <c r="P196" s="76" t="s">
        <v>527</v>
      </c>
      <c r="Q196" s="76" t="s">
        <v>624</v>
      </c>
      <c r="R196" s="74">
        <v>98878</v>
      </c>
      <c r="S196" s="74" t="s">
        <v>1163</v>
      </c>
      <c r="T196" s="74" t="s">
        <v>1163</v>
      </c>
      <c r="U196" s="74">
        <v>1</v>
      </c>
    </row>
    <row r="197" spans="1:21" ht="38.25" x14ac:dyDescent="0.2">
      <c r="A197" s="75">
        <v>98882</v>
      </c>
      <c r="B197" s="75">
        <v>30019987</v>
      </c>
      <c r="C197" s="75" t="s">
        <v>1163</v>
      </c>
      <c r="D197" s="74" t="s">
        <v>1163</v>
      </c>
      <c r="E197" s="74" t="s">
        <v>28</v>
      </c>
      <c r="F197" s="76" t="s">
        <v>880</v>
      </c>
      <c r="G197" s="76" t="s">
        <v>419</v>
      </c>
      <c r="H197" s="74" t="s">
        <v>1315</v>
      </c>
      <c r="I197" s="74" t="s">
        <v>19</v>
      </c>
      <c r="J197" s="74" t="s">
        <v>1364</v>
      </c>
      <c r="K197" s="74" t="s">
        <v>49</v>
      </c>
      <c r="L197" s="74" t="s">
        <v>94</v>
      </c>
      <c r="M197" s="74" t="s">
        <v>73</v>
      </c>
      <c r="N197" s="74" t="s">
        <v>543</v>
      </c>
      <c r="O197" s="74" t="s">
        <v>544</v>
      </c>
      <c r="P197" s="76" t="s">
        <v>527</v>
      </c>
      <c r="Q197" s="76" t="s">
        <v>624</v>
      </c>
      <c r="R197" s="74">
        <v>98882</v>
      </c>
      <c r="S197" s="74" t="s">
        <v>1163</v>
      </c>
      <c r="T197" s="74" t="s">
        <v>1163</v>
      </c>
      <c r="U197" s="74">
        <v>1</v>
      </c>
    </row>
    <row r="198" spans="1:21" x14ac:dyDescent="0.2">
      <c r="A198" s="75">
        <v>98887</v>
      </c>
      <c r="B198" s="75">
        <v>30021120</v>
      </c>
      <c r="C198" s="75" t="s">
        <v>1163</v>
      </c>
      <c r="D198" s="74" t="s">
        <v>1163</v>
      </c>
      <c r="E198" s="74" t="s">
        <v>425</v>
      </c>
      <c r="F198" s="76" t="s">
        <v>85</v>
      </c>
      <c r="G198" s="76" t="s">
        <v>419</v>
      </c>
      <c r="H198" s="74" t="s">
        <v>1312</v>
      </c>
      <c r="I198" s="76" t="s">
        <v>40</v>
      </c>
      <c r="J198" s="74" t="s">
        <v>1364</v>
      </c>
      <c r="K198" s="74">
        <v>20058695</v>
      </c>
      <c r="L198" s="78" t="s">
        <v>51</v>
      </c>
      <c r="M198" s="74" t="s">
        <v>1163</v>
      </c>
      <c r="N198" s="74" t="s">
        <v>541</v>
      </c>
      <c r="O198" s="74" t="s">
        <v>542</v>
      </c>
      <c r="P198" s="76" t="s">
        <v>527</v>
      </c>
      <c r="Q198" s="76" t="s">
        <v>1163</v>
      </c>
      <c r="R198" s="74">
        <v>98887</v>
      </c>
      <c r="S198" s="74" t="s">
        <v>1163</v>
      </c>
      <c r="T198" s="74" t="s">
        <v>1163</v>
      </c>
      <c r="U198" s="74">
        <v>3</v>
      </c>
    </row>
    <row r="199" spans="1:21" x14ac:dyDescent="0.2">
      <c r="A199" s="75">
        <v>98889</v>
      </c>
      <c r="B199" s="75">
        <v>30020733</v>
      </c>
      <c r="C199" s="75" t="s">
        <v>1163</v>
      </c>
      <c r="D199" s="74" t="s">
        <v>1163</v>
      </c>
      <c r="E199" s="74" t="s">
        <v>425</v>
      </c>
      <c r="F199" s="74" t="s">
        <v>868</v>
      </c>
      <c r="G199" s="76" t="s">
        <v>417</v>
      </c>
      <c r="H199" s="74" t="s">
        <v>1312</v>
      </c>
      <c r="I199" s="76" t="s">
        <v>40</v>
      </c>
      <c r="J199" s="74" t="s">
        <v>1366</v>
      </c>
      <c r="K199" s="74">
        <v>20058580</v>
      </c>
      <c r="L199" s="78" t="s">
        <v>51</v>
      </c>
      <c r="M199" s="74" t="s">
        <v>1163</v>
      </c>
      <c r="N199" s="74" t="s">
        <v>541</v>
      </c>
      <c r="O199" s="74" t="s">
        <v>542</v>
      </c>
      <c r="P199" s="76" t="s">
        <v>527</v>
      </c>
      <c r="Q199" s="76" t="s">
        <v>1163</v>
      </c>
      <c r="R199" s="74">
        <v>98889</v>
      </c>
      <c r="S199" s="74" t="s">
        <v>1163</v>
      </c>
      <c r="T199" s="74" t="s">
        <v>1163</v>
      </c>
      <c r="U199" s="74">
        <v>3</v>
      </c>
    </row>
    <row r="200" spans="1:21" x14ac:dyDescent="0.2">
      <c r="A200" s="77">
        <v>98908</v>
      </c>
      <c r="B200" s="75">
        <v>30019334</v>
      </c>
      <c r="C200" s="75" t="s">
        <v>1163</v>
      </c>
      <c r="D200" s="76" t="s">
        <v>1163</v>
      </c>
      <c r="E200" s="74" t="s">
        <v>28</v>
      </c>
      <c r="F200" s="76" t="s">
        <v>4</v>
      </c>
      <c r="G200" s="76" t="s">
        <v>415</v>
      </c>
      <c r="H200" s="76" t="s">
        <v>16</v>
      </c>
      <c r="I200" s="76" t="s">
        <v>17</v>
      </c>
      <c r="J200" s="74" t="s">
        <v>1364</v>
      </c>
      <c r="K200" s="76">
        <v>20058873</v>
      </c>
      <c r="L200" s="76" t="s">
        <v>51</v>
      </c>
      <c r="M200" s="76" t="s">
        <v>56</v>
      </c>
      <c r="N200" s="76" t="s">
        <v>479</v>
      </c>
      <c r="O200" s="76" t="s">
        <v>480</v>
      </c>
      <c r="P200" s="74" t="s">
        <v>527</v>
      </c>
      <c r="Q200" s="76" t="s">
        <v>1163</v>
      </c>
      <c r="R200" s="76">
        <v>98908</v>
      </c>
      <c r="S200" s="74" t="s">
        <v>1163</v>
      </c>
      <c r="T200" s="74" t="s">
        <v>1163</v>
      </c>
      <c r="U200" s="74">
        <v>3</v>
      </c>
    </row>
    <row r="201" spans="1:21" ht="38.25" x14ac:dyDescent="0.2">
      <c r="A201" s="77">
        <v>98924</v>
      </c>
      <c r="B201" s="75">
        <v>30020396</v>
      </c>
      <c r="C201" s="75" t="s">
        <v>1163</v>
      </c>
      <c r="D201" s="76" t="s">
        <v>1163</v>
      </c>
      <c r="E201" s="74" t="s">
        <v>27</v>
      </c>
      <c r="F201" s="76" t="s">
        <v>76</v>
      </c>
      <c r="G201" s="76" t="s">
        <v>415</v>
      </c>
      <c r="H201" s="74" t="s">
        <v>1359</v>
      </c>
      <c r="I201" s="76" t="s">
        <v>35</v>
      </c>
      <c r="J201" s="74" t="s">
        <v>1364</v>
      </c>
      <c r="K201" s="76" t="s">
        <v>77</v>
      </c>
      <c r="L201" s="76" t="s">
        <v>94</v>
      </c>
      <c r="M201" s="76" t="s">
        <v>59</v>
      </c>
      <c r="N201" s="76" t="s">
        <v>483</v>
      </c>
      <c r="O201" s="76" t="s">
        <v>484</v>
      </c>
      <c r="P201" s="76" t="s">
        <v>527</v>
      </c>
      <c r="Q201" s="76" t="s">
        <v>624</v>
      </c>
      <c r="R201" s="76">
        <v>98924</v>
      </c>
      <c r="S201" s="74" t="s">
        <v>1163</v>
      </c>
      <c r="T201" s="74" t="s">
        <v>1163</v>
      </c>
      <c r="U201" s="74">
        <v>1</v>
      </c>
    </row>
    <row r="202" spans="1:21" ht="38.25" x14ac:dyDescent="0.2">
      <c r="A202" s="77">
        <v>98925</v>
      </c>
      <c r="B202" s="75">
        <v>30019988</v>
      </c>
      <c r="C202" s="75" t="s">
        <v>1163</v>
      </c>
      <c r="D202" s="76" t="s">
        <v>1163</v>
      </c>
      <c r="E202" s="74" t="s">
        <v>28</v>
      </c>
      <c r="F202" s="76" t="s">
        <v>25</v>
      </c>
      <c r="G202" s="76" t="s">
        <v>419</v>
      </c>
      <c r="H202" s="74" t="s">
        <v>1359</v>
      </c>
      <c r="I202" s="76" t="s">
        <v>35</v>
      </c>
      <c r="J202" s="74" t="s">
        <v>1364</v>
      </c>
      <c r="K202" s="76" t="s">
        <v>37</v>
      </c>
      <c r="L202" s="76" t="s">
        <v>51</v>
      </c>
      <c r="M202" s="76" t="s">
        <v>59</v>
      </c>
      <c r="N202" s="76" t="s">
        <v>483</v>
      </c>
      <c r="O202" s="76" t="s">
        <v>484</v>
      </c>
      <c r="P202" s="76" t="s">
        <v>527</v>
      </c>
      <c r="Q202" s="76" t="s">
        <v>624</v>
      </c>
      <c r="R202" s="76">
        <v>98925</v>
      </c>
      <c r="S202" s="74" t="s">
        <v>1163</v>
      </c>
      <c r="T202" s="74" t="s">
        <v>1163</v>
      </c>
      <c r="U202" s="74">
        <v>1</v>
      </c>
    </row>
    <row r="203" spans="1:21" ht="38.25" x14ac:dyDescent="0.2">
      <c r="A203" s="77">
        <v>98926</v>
      </c>
      <c r="B203" s="75">
        <v>30020799</v>
      </c>
      <c r="C203" s="75" t="s">
        <v>1163</v>
      </c>
      <c r="D203" s="76" t="s">
        <v>1163</v>
      </c>
      <c r="E203" s="74" t="s">
        <v>28</v>
      </c>
      <c r="F203" s="76" t="s">
        <v>866</v>
      </c>
      <c r="G203" s="76" t="s">
        <v>419</v>
      </c>
      <c r="H203" s="74" t="s">
        <v>1359</v>
      </c>
      <c r="I203" s="76" t="s">
        <v>35</v>
      </c>
      <c r="J203" s="74" t="s">
        <v>1364</v>
      </c>
      <c r="K203" s="76" t="s">
        <v>83</v>
      </c>
      <c r="L203" s="76" t="s">
        <v>51</v>
      </c>
      <c r="M203" s="76" t="s">
        <v>84</v>
      </c>
      <c r="N203" s="76" t="s">
        <v>485</v>
      </c>
      <c r="O203" s="76" t="s">
        <v>484</v>
      </c>
      <c r="P203" s="76" t="s">
        <v>527</v>
      </c>
      <c r="Q203" s="76" t="s">
        <v>624</v>
      </c>
      <c r="R203" s="76">
        <v>98926</v>
      </c>
      <c r="S203" s="74" t="s">
        <v>1163</v>
      </c>
      <c r="T203" s="74" t="s">
        <v>1163</v>
      </c>
      <c r="U203" s="74">
        <v>1</v>
      </c>
    </row>
    <row r="204" spans="1:21" ht="38.25" x14ac:dyDescent="0.2">
      <c r="A204" s="77">
        <v>98927</v>
      </c>
      <c r="B204" s="75">
        <v>30019369</v>
      </c>
      <c r="C204" s="75" t="s">
        <v>1163</v>
      </c>
      <c r="D204" s="76" t="s">
        <v>1163</v>
      </c>
      <c r="E204" s="74" t="s">
        <v>28</v>
      </c>
      <c r="F204" s="76" t="s">
        <v>866</v>
      </c>
      <c r="G204" s="76" t="s">
        <v>419</v>
      </c>
      <c r="H204" s="74" t="s">
        <v>1334</v>
      </c>
      <c r="I204" s="76" t="s">
        <v>68</v>
      </c>
      <c r="J204" s="74" t="s">
        <v>1366</v>
      </c>
      <c r="K204" s="76" t="s">
        <v>83</v>
      </c>
      <c r="L204" s="76" t="s">
        <v>51</v>
      </c>
      <c r="M204" s="76" t="s">
        <v>59</v>
      </c>
      <c r="N204" s="76" t="s">
        <v>483</v>
      </c>
      <c r="O204" s="76" t="s">
        <v>484</v>
      </c>
      <c r="P204" s="76" t="s">
        <v>527</v>
      </c>
      <c r="Q204" s="76" t="s">
        <v>624</v>
      </c>
      <c r="R204" s="76">
        <v>98927</v>
      </c>
      <c r="S204" s="74" t="s">
        <v>1163</v>
      </c>
      <c r="T204" s="74" t="s">
        <v>1163</v>
      </c>
      <c r="U204" s="74">
        <v>1</v>
      </c>
    </row>
    <row r="205" spans="1:21" ht="38.25" x14ac:dyDescent="0.2">
      <c r="A205" s="77">
        <v>98954</v>
      </c>
      <c r="B205" s="75">
        <v>30019368</v>
      </c>
      <c r="C205" s="75" t="s">
        <v>1163</v>
      </c>
      <c r="D205" s="76" t="s">
        <v>1163</v>
      </c>
      <c r="E205" s="74" t="s">
        <v>28</v>
      </c>
      <c r="F205" s="76" t="s">
        <v>52</v>
      </c>
      <c r="G205" s="76" t="s">
        <v>419</v>
      </c>
      <c r="H205" s="74" t="s">
        <v>1335</v>
      </c>
      <c r="I205" s="76" t="s">
        <v>3</v>
      </c>
      <c r="J205" s="74" t="s">
        <v>1364</v>
      </c>
      <c r="K205" s="76" t="s">
        <v>53</v>
      </c>
      <c r="L205" s="76" t="s">
        <v>51</v>
      </c>
      <c r="M205" s="76" t="s">
        <v>32</v>
      </c>
      <c r="N205" s="76" t="s">
        <v>486</v>
      </c>
      <c r="O205" s="76" t="s">
        <v>487</v>
      </c>
      <c r="P205" s="76" t="s">
        <v>285</v>
      </c>
      <c r="Q205" s="76" t="s">
        <v>1163</v>
      </c>
      <c r="R205" s="76">
        <v>98954</v>
      </c>
      <c r="S205" s="74" t="s">
        <v>1163</v>
      </c>
      <c r="T205" s="74" t="s">
        <v>1163</v>
      </c>
      <c r="U205" s="74">
        <v>4</v>
      </c>
    </row>
    <row r="206" spans="1:21" x14ac:dyDescent="0.2">
      <c r="A206" s="75">
        <v>99019</v>
      </c>
      <c r="B206" s="75">
        <v>30020683</v>
      </c>
      <c r="C206" s="75" t="s">
        <v>1163</v>
      </c>
      <c r="D206" s="74" t="s">
        <v>1163</v>
      </c>
      <c r="E206" s="74" t="s">
        <v>425</v>
      </c>
      <c r="F206" s="74" t="s">
        <v>4</v>
      </c>
      <c r="G206" s="76" t="s">
        <v>419</v>
      </c>
      <c r="H206" s="74" t="s">
        <v>1316</v>
      </c>
      <c r="I206" s="74" t="s">
        <v>35</v>
      </c>
      <c r="J206" s="74" t="s">
        <v>1367</v>
      </c>
      <c r="K206" s="74">
        <v>20060730</v>
      </c>
      <c r="L206" s="74" t="s">
        <v>94</v>
      </c>
      <c r="M206" s="76" t="s">
        <v>408</v>
      </c>
      <c r="N206" s="76" t="s">
        <v>541</v>
      </c>
      <c r="O206" s="74" t="s">
        <v>542</v>
      </c>
      <c r="P206" s="76" t="s">
        <v>527</v>
      </c>
      <c r="Q206" s="76" t="s">
        <v>1163</v>
      </c>
      <c r="R206" s="74">
        <v>99019</v>
      </c>
      <c r="S206" s="74" t="s">
        <v>1163</v>
      </c>
      <c r="T206" s="74" t="s">
        <v>1163</v>
      </c>
      <c r="U206" s="74">
        <v>3</v>
      </c>
    </row>
    <row r="207" spans="1:21" ht="38.25" x14ac:dyDescent="0.2">
      <c r="A207" s="75">
        <v>99056</v>
      </c>
      <c r="B207" s="75">
        <v>30016288</v>
      </c>
      <c r="C207" s="75" t="s">
        <v>1163</v>
      </c>
      <c r="D207" s="74" t="s">
        <v>1163</v>
      </c>
      <c r="E207" s="74" t="s">
        <v>425</v>
      </c>
      <c r="F207" s="76" t="s">
        <v>15</v>
      </c>
      <c r="G207" s="76" t="s">
        <v>419</v>
      </c>
      <c r="H207" s="74" t="s">
        <v>1317</v>
      </c>
      <c r="I207" s="74" t="s">
        <v>19</v>
      </c>
      <c r="J207" s="74" t="s">
        <v>1365</v>
      </c>
      <c r="K207" s="74">
        <v>20055980</v>
      </c>
      <c r="L207" s="74" t="s">
        <v>55</v>
      </c>
      <c r="M207" s="74" t="s">
        <v>70</v>
      </c>
      <c r="N207" s="74" t="s">
        <v>528</v>
      </c>
      <c r="O207" s="74" t="s">
        <v>529</v>
      </c>
      <c r="P207" s="74" t="s">
        <v>527</v>
      </c>
      <c r="Q207" s="74" t="s">
        <v>1163</v>
      </c>
      <c r="R207" s="74">
        <v>99056</v>
      </c>
      <c r="S207" s="74" t="s">
        <v>1163</v>
      </c>
      <c r="T207" s="74" t="s">
        <v>1163</v>
      </c>
      <c r="U207" s="74">
        <v>3</v>
      </c>
    </row>
    <row r="208" spans="1:21" x14ac:dyDescent="0.2">
      <c r="A208" s="75">
        <v>99070</v>
      </c>
      <c r="B208" s="75">
        <v>30015476</v>
      </c>
      <c r="C208" s="75" t="s">
        <v>1163</v>
      </c>
      <c r="D208" s="74" t="s">
        <v>1163</v>
      </c>
      <c r="E208" s="74" t="s">
        <v>425</v>
      </c>
      <c r="F208" s="74" t="s">
        <v>868</v>
      </c>
      <c r="G208" s="76" t="s">
        <v>419</v>
      </c>
      <c r="H208" s="74" t="s">
        <v>1318</v>
      </c>
      <c r="I208" s="74" t="s">
        <v>8</v>
      </c>
      <c r="J208" s="74" t="s">
        <v>1365</v>
      </c>
      <c r="K208" s="74">
        <v>20054293</v>
      </c>
      <c r="L208" s="74" t="s">
        <v>51</v>
      </c>
      <c r="M208" s="76" t="s">
        <v>30</v>
      </c>
      <c r="N208" s="76" t="s">
        <v>545</v>
      </c>
      <c r="O208" s="76" t="s">
        <v>546</v>
      </c>
      <c r="P208" s="76" t="s">
        <v>547</v>
      </c>
      <c r="Q208" s="76" t="s">
        <v>1163</v>
      </c>
      <c r="R208" s="74">
        <v>99070</v>
      </c>
      <c r="S208" s="74" t="s">
        <v>1163</v>
      </c>
      <c r="T208" s="74" t="s">
        <v>1163</v>
      </c>
      <c r="U208" s="74">
        <v>3</v>
      </c>
    </row>
    <row r="209" spans="1:21" x14ac:dyDescent="0.2">
      <c r="A209" s="75">
        <v>99075</v>
      </c>
      <c r="B209" s="75">
        <v>30015734</v>
      </c>
      <c r="C209" s="75" t="s">
        <v>1163</v>
      </c>
      <c r="D209" s="74" t="s">
        <v>1163</v>
      </c>
      <c r="E209" s="74" t="s">
        <v>425</v>
      </c>
      <c r="F209" s="74" t="s">
        <v>868</v>
      </c>
      <c r="G209" s="76" t="s">
        <v>417</v>
      </c>
      <c r="H209" s="76" t="s">
        <v>1319</v>
      </c>
      <c r="I209" s="74" t="s">
        <v>13</v>
      </c>
      <c r="J209" s="74" t="s">
        <v>1365</v>
      </c>
      <c r="K209" s="74">
        <v>20054586</v>
      </c>
      <c r="L209" s="74" t="s">
        <v>51</v>
      </c>
      <c r="M209" s="74" t="s">
        <v>1163</v>
      </c>
      <c r="N209" s="74" t="s">
        <v>580</v>
      </c>
      <c r="O209" s="74" t="s">
        <v>581</v>
      </c>
      <c r="P209" s="74" t="s">
        <v>527</v>
      </c>
      <c r="Q209" s="74" t="s">
        <v>1163</v>
      </c>
      <c r="R209" s="74">
        <v>99075</v>
      </c>
      <c r="S209" s="74" t="s">
        <v>1163</v>
      </c>
      <c r="T209" s="74" t="s">
        <v>1163</v>
      </c>
      <c r="U209" s="74">
        <v>3</v>
      </c>
    </row>
    <row r="210" spans="1:21" ht="38.25" x14ac:dyDescent="0.2">
      <c r="A210" s="75">
        <v>99080</v>
      </c>
      <c r="B210" s="75">
        <v>30015477</v>
      </c>
      <c r="C210" s="75" t="s">
        <v>1163</v>
      </c>
      <c r="D210" s="74" t="s">
        <v>1163</v>
      </c>
      <c r="E210" s="74" t="s">
        <v>425</v>
      </c>
      <c r="F210" s="76" t="s">
        <v>867</v>
      </c>
      <c r="G210" s="76" t="s">
        <v>419</v>
      </c>
      <c r="H210" s="74" t="s">
        <v>1320</v>
      </c>
      <c r="I210" s="74" t="s">
        <v>26</v>
      </c>
      <c r="J210" s="74" t="s">
        <v>1365</v>
      </c>
      <c r="K210" s="74">
        <v>20054294</v>
      </c>
      <c r="L210" s="74" t="s">
        <v>55</v>
      </c>
      <c r="M210" s="74" t="s">
        <v>1163</v>
      </c>
      <c r="N210" s="74" t="s">
        <v>528</v>
      </c>
      <c r="O210" s="74" t="s">
        <v>529</v>
      </c>
      <c r="P210" s="74" t="s">
        <v>527</v>
      </c>
      <c r="Q210" s="74" t="s">
        <v>1163</v>
      </c>
      <c r="R210" s="74">
        <v>99080</v>
      </c>
      <c r="S210" s="74" t="s">
        <v>1163</v>
      </c>
      <c r="T210" s="74" t="s">
        <v>1163</v>
      </c>
      <c r="U210" s="74">
        <v>3</v>
      </c>
    </row>
    <row r="211" spans="1:21" x14ac:dyDescent="0.2">
      <c r="A211" s="75">
        <v>99085</v>
      </c>
      <c r="B211" s="75">
        <v>30015893</v>
      </c>
      <c r="C211" s="75" t="s">
        <v>1163</v>
      </c>
      <c r="D211" s="74" t="s">
        <v>1163</v>
      </c>
      <c r="E211" s="74" t="s">
        <v>425</v>
      </c>
      <c r="F211" s="76" t="s">
        <v>12</v>
      </c>
      <c r="G211" s="76" t="s">
        <v>417</v>
      </c>
      <c r="H211" s="76" t="s">
        <v>1321</v>
      </c>
      <c r="I211" s="74" t="s">
        <v>8</v>
      </c>
      <c r="J211" s="74" t="s">
        <v>1365</v>
      </c>
      <c r="K211" s="74">
        <v>20054774</v>
      </c>
      <c r="L211" s="74" t="s">
        <v>51</v>
      </c>
      <c r="M211" s="74" t="s">
        <v>1163</v>
      </c>
      <c r="N211" s="74" t="s">
        <v>586</v>
      </c>
      <c r="O211" s="74" t="s">
        <v>587</v>
      </c>
      <c r="P211" s="74" t="s">
        <v>298</v>
      </c>
      <c r="Q211" s="74" t="s">
        <v>1163</v>
      </c>
      <c r="R211" s="74">
        <v>99085</v>
      </c>
      <c r="S211" s="74" t="s">
        <v>1163</v>
      </c>
      <c r="T211" s="74" t="s">
        <v>1163</v>
      </c>
      <c r="U211" s="74">
        <v>3</v>
      </c>
    </row>
    <row r="212" spans="1:21" x14ac:dyDescent="0.2">
      <c r="A212" s="77">
        <v>99087</v>
      </c>
      <c r="B212" s="75">
        <v>30019106</v>
      </c>
      <c r="C212" s="75" t="s">
        <v>1163</v>
      </c>
      <c r="D212" s="76" t="s">
        <v>1163</v>
      </c>
      <c r="E212" s="74" t="s">
        <v>27</v>
      </c>
      <c r="F212" s="76" t="s">
        <v>4</v>
      </c>
      <c r="G212" s="76" t="s">
        <v>419</v>
      </c>
      <c r="H212" s="76" t="s">
        <v>16</v>
      </c>
      <c r="I212" s="76" t="s">
        <v>17</v>
      </c>
      <c r="J212" s="74" t="s">
        <v>1365</v>
      </c>
      <c r="K212" s="74">
        <v>20055163</v>
      </c>
      <c r="L212" s="76" t="s">
        <v>51</v>
      </c>
      <c r="M212" s="76" t="s">
        <v>57</v>
      </c>
      <c r="N212" s="76" t="s">
        <v>488</v>
      </c>
      <c r="O212" s="76" t="s">
        <v>480</v>
      </c>
      <c r="P212" s="74" t="s">
        <v>527</v>
      </c>
      <c r="Q212" s="76" t="s">
        <v>1163</v>
      </c>
      <c r="R212" s="76">
        <v>99087</v>
      </c>
      <c r="S212" s="74" t="s">
        <v>1163</v>
      </c>
      <c r="T212" s="74" t="s">
        <v>1163</v>
      </c>
      <c r="U212" s="74">
        <v>3</v>
      </c>
    </row>
    <row r="213" spans="1:21" ht="38.25" x14ac:dyDescent="0.2">
      <c r="A213" s="77">
        <v>99089</v>
      </c>
      <c r="B213" s="75">
        <v>30022635</v>
      </c>
      <c r="C213" s="75" t="s">
        <v>1163</v>
      </c>
      <c r="D213" s="76" t="s">
        <v>1163</v>
      </c>
      <c r="E213" s="74" t="s">
        <v>28</v>
      </c>
      <c r="F213" s="76" t="s">
        <v>25</v>
      </c>
      <c r="G213" s="76" t="s">
        <v>419</v>
      </c>
      <c r="H213" s="74" t="s">
        <v>1359</v>
      </c>
      <c r="I213" s="76" t="s">
        <v>35</v>
      </c>
      <c r="J213" s="74" t="s">
        <v>1366</v>
      </c>
      <c r="K213" s="76" t="s">
        <v>37</v>
      </c>
      <c r="L213" s="76" t="s">
        <v>51</v>
      </c>
      <c r="M213" s="76" t="s">
        <v>59</v>
      </c>
      <c r="N213" s="76" t="s">
        <v>489</v>
      </c>
      <c r="O213" s="76" t="s">
        <v>484</v>
      </c>
      <c r="P213" s="76" t="s">
        <v>527</v>
      </c>
      <c r="Q213" s="76" t="s">
        <v>624</v>
      </c>
      <c r="R213" s="76">
        <v>99089</v>
      </c>
      <c r="S213" s="74" t="s">
        <v>1163</v>
      </c>
      <c r="T213" s="74" t="s">
        <v>1163</v>
      </c>
      <c r="U213" s="74">
        <v>1</v>
      </c>
    </row>
    <row r="214" spans="1:21" x14ac:dyDescent="0.2">
      <c r="A214" s="75">
        <v>99090</v>
      </c>
      <c r="B214" s="75">
        <v>30015516</v>
      </c>
      <c r="C214" s="75" t="s">
        <v>1163</v>
      </c>
      <c r="D214" s="74" t="s">
        <v>1163</v>
      </c>
      <c r="E214" s="74" t="s">
        <v>425</v>
      </c>
      <c r="F214" s="74" t="s">
        <v>4</v>
      </c>
      <c r="G214" s="76" t="s">
        <v>419</v>
      </c>
      <c r="H214" s="74" t="s">
        <v>1322</v>
      </c>
      <c r="I214" s="74" t="s">
        <v>7</v>
      </c>
      <c r="J214" s="74" t="s">
        <v>1365</v>
      </c>
      <c r="K214" s="74">
        <v>20054376</v>
      </c>
      <c r="L214" s="74" t="s">
        <v>51</v>
      </c>
      <c r="M214" s="74" t="s">
        <v>1163</v>
      </c>
      <c r="N214" s="74" t="s">
        <v>548</v>
      </c>
      <c r="O214" s="74" t="s">
        <v>549</v>
      </c>
      <c r="P214" s="74" t="s">
        <v>527</v>
      </c>
      <c r="Q214" s="74" t="s">
        <v>1163</v>
      </c>
      <c r="R214" s="74">
        <v>99090</v>
      </c>
      <c r="S214" s="74" t="s">
        <v>1163</v>
      </c>
      <c r="T214" s="74" t="s">
        <v>1163</v>
      </c>
      <c r="U214" s="74">
        <v>3</v>
      </c>
    </row>
    <row r="215" spans="1:21" x14ac:dyDescent="0.2">
      <c r="A215" s="80">
        <v>99091</v>
      </c>
      <c r="B215" s="75">
        <v>30021035</v>
      </c>
      <c r="C215" s="75">
        <v>30018317</v>
      </c>
      <c r="D215" s="74" t="s">
        <v>1163</v>
      </c>
      <c r="E215" s="74" t="s">
        <v>71</v>
      </c>
      <c r="F215" s="76" t="s">
        <v>34</v>
      </c>
      <c r="G215" s="76" t="s">
        <v>419</v>
      </c>
      <c r="H215" s="74" t="s">
        <v>1359</v>
      </c>
      <c r="I215" s="76" t="s">
        <v>35</v>
      </c>
      <c r="J215" s="74" t="s">
        <v>1368</v>
      </c>
      <c r="K215" s="74">
        <v>20058938</v>
      </c>
      <c r="L215" s="78" t="s">
        <v>51</v>
      </c>
      <c r="M215" s="74" t="s">
        <v>101</v>
      </c>
      <c r="N215" s="74" t="s">
        <v>1163</v>
      </c>
      <c r="O215" s="74" t="s">
        <v>1163</v>
      </c>
      <c r="P215" s="74" t="s">
        <v>1163</v>
      </c>
      <c r="Q215" s="74" t="s">
        <v>1163</v>
      </c>
      <c r="R215" s="74" t="s">
        <v>110</v>
      </c>
      <c r="S215" s="74" t="s">
        <v>320</v>
      </c>
      <c r="T215" s="74" t="s">
        <v>1163</v>
      </c>
      <c r="U215" s="74" t="s">
        <v>1163</v>
      </c>
    </row>
    <row r="216" spans="1:21" ht="25.5" x14ac:dyDescent="0.2">
      <c r="A216" s="80">
        <v>99092</v>
      </c>
      <c r="B216" s="75">
        <v>30021033</v>
      </c>
      <c r="C216" s="75">
        <v>30018318</v>
      </c>
      <c r="D216" s="74" t="s">
        <v>1163</v>
      </c>
      <c r="E216" s="74" t="s">
        <v>11</v>
      </c>
      <c r="F216" s="76" t="s">
        <v>18</v>
      </c>
      <c r="G216" s="76" t="s">
        <v>419</v>
      </c>
      <c r="H216" s="74" t="s">
        <v>894</v>
      </c>
      <c r="I216" s="74" t="s">
        <v>116</v>
      </c>
      <c r="J216" s="74" t="s">
        <v>1368</v>
      </c>
      <c r="K216" s="74">
        <v>20059371</v>
      </c>
      <c r="L216" s="78" t="s">
        <v>51</v>
      </c>
      <c r="M216" s="74" t="s">
        <v>112</v>
      </c>
      <c r="N216" s="74" t="s">
        <v>1163</v>
      </c>
      <c r="O216" s="74" t="s">
        <v>1163</v>
      </c>
      <c r="P216" s="74" t="s">
        <v>1163</v>
      </c>
      <c r="Q216" s="74" t="s">
        <v>1163</v>
      </c>
      <c r="R216" s="74" t="s">
        <v>117</v>
      </c>
      <c r="S216" s="74" t="s">
        <v>228</v>
      </c>
      <c r="T216" s="74" t="s">
        <v>1163</v>
      </c>
      <c r="U216" s="74" t="s">
        <v>1163</v>
      </c>
    </row>
    <row r="217" spans="1:21" ht="25.5" x14ac:dyDescent="0.2">
      <c r="A217" s="80">
        <v>99093</v>
      </c>
      <c r="B217" s="75">
        <v>30021043</v>
      </c>
      <c r="C217" s="75">
        <v>30018320</v>
      </c>
      <c r="D217" s="74" t="s">
        <v>1163</v>
      </c>
      <c r="E217" s="74" t="s">
        <v>11</v>
      </c>
      <c r="F217" s="76" t="s">
        <v>18</v>
      </c>
      <c r="G217" s="76" t="s">
        <v>426</v>
      </c>
      <c r="H217" s="74" t="s">
        <v>1323</v>
      </c>
      <c r="I217" s="76" t="s">
        <v>104</v>
      </c>
      <c r="J217" s="74" t="s">
        <v>1368</v>
      </c>
      <c r="K217" s="74">
        <v>20058996</v>
      </c>
      <c r="L217" s="74" t="s">
        <v>51</v>
      </c>
      <c r="M217" s="74" t="s">
        <v>833</v>
      </c>
      <c r="N217" s="74" t="s">
        <v>1163</v>
      </c>
      <c r="O217" s="74" t="s">
        <v>1163</v>
      </c>
      <c r="P217" s="74" t="s">
        <v>1163</v>
      </c>
      <c r="Q217" s="74" t="s">
        <v>1163</v>
      </c>
      <c r="R217" s="74" t="s">
        <v>151</v>
      </c>
      <c r="S217" s="74" t="s">
        <v>885</v>
      </c>
      <c r="T217" s="74" t="s">
        <v>1163</v>
      </c>
      <c r="U217" s="74" t="s">
        <v>1163</v>
      </c>
    </row>
    <row r="218" spans="1:21" ht="25.5" x14ac:dyDescent="0.2">
      <c r="A218" s="80">
        <v>99094</v>
      </c>
      <c r="B218" s="75">
        <v>30021030</v>
      </c>
      <c r="C218" s="75">
        <v>30018322</v>
      </c>
      <c r="D218" s="74" t="s">
        <v>1163</v>
      </c>
      <c r="E218" s="74" t="s">
        <v>11</v>
      </c>
      <c r="F218" s="76" t="s">
        <v>870</v>
      </c>
      <c r="G218" s="76" t="s">
        <v>426</v>
      </c>
      <c r="H218" s="76" t="s">
        <v>895</v>
      </c>
      <c r="I218" s="76" t="s">
        <v>108</v>
      </c>
      <c r="J218" s="74" t="s">
        <v>1368</v>
      </c>
      <c r="K218" s="74">
        <v>20059000</v>
      </c>
      <c r="L218" s="78" t="s">
        <v>51</v>
      </c>
      <c r="M218" s="74" t="s">
        <v>837</v>
      </c>
      <c r="N218" s="74" t="s">
        <v>1163</v>
      </c>
      <c r="O218" s="74" t="s">
        <v>1163</v>
      </c>
      <c r="P218" s="74" t="s">
        <v>1163</v>
      </c>
      <c r="Q218" s="74" t="s">
        <v>1163</v>
      </c>
      <c r="R218" s="74" t="s">
        <v>111</v>
      </c>
      <c r="S218" s="74" t="s">
        <v>885</v>
      </c>
      <c r="T218" s="74" t="s">
        <v>1163</v>
      </c>
      <c r="U218" s="74" t="s">
        <v>1163</v>
      </c>
    </row>
    <row r="219" spans="1:21" ht="38.25" x14ac:dyDescent="0.2">
      <c r="A219" s="75">
        <v>99095</v>
      </c>
      <c r="B219" s="75">
        <v>30016020</v>
      </c>
      <c r="C219" s="75" t="s">
        <v>1163</v>
      </c>
      <c r="D219" s="74" t="s">
        <v>1163</v>
      </c>
      <c r="E219" s="74" t="s">
        <v>425</v>
      </c>
      <c r="F219" s="76" t="s">
        <v>14</v>
      </c>
      <c r="G219" s="76" t="s">
        <v>417</v>
      </c>
      <c r="H219" s="74" t="s">
        <v>1324</v>
      </c>
      <c r="I219" s="76" t="s">
        <v>13</v>
      </c>
      <c r="J219" s="74" t="s">
        <v>1365</v>
      </c>
      <c r="K219" s="74">
        <v>40045358</v>
      </c>
      <c r="L219" s="74" t="s">
        <v>51</v>
      </c>
      <c r="M219" s="74" t="s">
        <v>1163</v>
      </c>
      <c r="N219" s="74" t="s">
        <v>584</v>
      </c>
      <c r="O219" s="74" t="s">
        <v>585</v>
      </c>
      <c r="P219" s="74" t="s">
        <v>527</v>
      </c>
      <c r="Q219" s="74" t="s">
        <v>1163</v>
      </c>
      <c r="R219" s="74">
        <v>99095</v>
      </c>
      <c r="S219" s="74" t="s">
        <v>1163</v>
      </c>
      <c r="T219" s="74" t="s">
        <v>1163</v>
      </c>
      <c r="U219" s="74">
        <v>3</v>
      </c>
    </row>
    <row r="220" spans="1:21" ht="25.5" x14ac:dyDescent="0.2">
      <c r="A220" s="80">
        <v>99096</v>
      </c>
      <c r="B220" s="75">
        <v>30020994</v>
      </c>
      <c r="C220" s="75">
        <v>30018316</v>
      </c>
      <c r="D220" s="74" t="s">
        <v>1163</v>
      </c>
      <c r="E220" s="74" t="s">
        <v>28</v>
      </c>
      <c r="F220" s="76" t="s">
        <v>103</v>
      </c>
      <c r="G220" s="76" t="s">
        <v>415</v>
      </c>
      <c r="H220" s="76" t="s">
        <v>896</v>
      </c>
      <c r="I220" s="76" t="s">
        <v>22</v>
      </c>
      <c r="J220" s="74" t="s">
        <v>1368</v>
      </c>
      <c r="K220" s="76">
        <v>20058982</v>
      </c>
      <c r="L220" s="74" t="s">
        <v>1226</v>
      </c>
      <c r="M220" s="74" t="s">
        <v>1176</v>
      </c>
      <c r="N220" s="74" t="s">
        <v>1163</v>
      </c>
      <c r="O220" s="74" t="s">
        <v>1163</v>
      </c>
      <c r="P220" s="74" t="s">
        <v>1163</v>
      </c>
      <c r="Q220" s="74" t="s">
        <v>624</v>
      </c>
      <c r="R220" s="74" t="s">
        <v>98</v>
      </c>
      <c r="S220" s="74" t="s">
        <v>1212</v>
      </c>
      <c r="T220" s="74" t="s">
        <v>1163</v>
      </c>
      <c r="U220" s="74" t="s">
        <v>1163</v>
      </c>
    </row>
    <row r="221" spans="1:21" ht="38.25" x14ac:dyDescent="0.2">
      <c r="A221" s="80">
        <v>99097</v>
      </c>
      <c r="B221" s="75">
        <v>30020995</v>
      </c>
      <c r="C221" s="75">
        <v>30018319</v>
      </c>
      <c r="D221" s="74" t="s">
        <v>1163</v>
      </c>
      <c r="E221" s="74" t="s">
        <v>28</v>
      </c>
      <c r="F221" s="76" t="s">
        <v>25</v>
      </c>
      <c r="G221" s="76" t="s">
        <v>419</v>
      </c>
      <c r="H221" s="74" t="s">
        <v>1334</v>
      </c>
      <c r="I221" s="74" t="s">
        <v>22</v>
      </c>
      <c r="J221" s="74" t="s">
        <v>1368</v>
      </c>
      <c r="K221" s="74" t="s">
        <v>100</v>
      </c>
      <c r="L221" s="74" t="s">
        <v>1226</v>
      </c>
      <c r="M221" s="74" t="s">
        <v>1177</v>
      </c>
      <c r="N221" s="74" t="s">
        <v>1163</v>
      </c>
      <c r="O221" s="74" t="s">
        <v>1163</v>
      </c>
      <c r="P221" s="74" t="s">
        <v>1163</v>
      </c>
      <c r="Q221" s="74" t="s">
        <v>624</v>
      </c>
      <c r="R221" s="74" t="s">
        <v>96</v>
      </c>
      <c r="S221" s="74" t="s">
        <v>1212</v>
      </c>
      <c r="T221" s="74" t="s">
        <v>1163</v>
      </c>
      <c r="U221" s="74" t="s">
        <v>1163</v>
      </c>
    </row>
    <row r="222" spans="1:21" x14ac:dyDescent="0.2">
      <c r="A222" s="80">
        <v>99098</v>
      </c>
      <c r="B222" s="75">
        <v>30021005</v>
      </c>
      <c r="C222" s="75">
        <v>30018321</v>
      </c>
      <c r="D222" s="74" t="s">
        <v>1163</v>
      </c>
      <c r="E222" s="74" t="s">
        <v>860</v>
      </c>
      <c r="F222" s="74" t="s">
        <v>878</v>
      </c>
      <c r="G222" s="74" t="s">
        <v>415</v>
      </c>
      <c r="H222" s="74" t="s">
        <v>1355</v>
      </c>
      <c r="I222" s="76" t="s">
        <v>66</v>
      </c>
      <c r="J222" s="74" t="s">
        <v>1369</v>
      </c>
      <c r="K222" s="74">
        <v>20059025</v>
      </c>
      <c r="L222" s="78" t="s">
        <v>94</v>
      </c>
      <c r="M222" s="74" t="s">
        <v>204</v>
      </c>
      <c r="N222" s="74" t="s">
        <v>1163</v>
      </c>
      <c r="O222" s="74" t="s">
        <v>1163</v>
      </c>
      <c r="P222" s="74" t="s">
        <v>1163</v>
      </c>
      <c r="Q222" s="74" t="s">
        <v>1163</v>
      </c>
      <c r="R222" s="74" t="s">
        <v>90</v>
      </c>
      <c r="S222" s="74" t="s">
        <v>237</v>
      </c>
      <c r="T222" s="74" t="s">
        <v>1163</v>
      </c>
      <c r="U222" s="74" t="s">
        <v>1163</v>
      </c>
    </row>
    <row r="223" spans="1:21" x14ac:dyDescent="0.2">
      <c r="A223" s="75">
        <v>99149</v>
      </c>
      <c r="B223" s="75">
        <v>30021651</v>
      </c>
      <c r="C223" s="75" t="s">
        <v>1163</v>
      </c>
      <c r="D223" s="74" t="s">
        <v>1163</v>
      </c>
      <c r="E223" s="74" t="s">
        <v>425</v>
      </c>
      <c r="F223" s="76" t="s">
        <v>34</v>
      </c>
      <c r="G223" s="76" t="s">
        <v>419</v>
      </c>
      <c r="H223" s="74" t="s">
        <v>897</v>
      </c>
      <c r="I223" s="74" t="s">
        <v>8</v>
      </c>
      <c r="J223" s="74" t="s">
        <v>126</v>
      </c>
      <c r="K223" s="74">
        <v>20061132</v>
      </c>
      <c r="L223" s="78" t="s">
        <v>94</v>
      </c>
      <c r="M223" s="74" t="s">
        <v>1163</v>
      </c>
      <c r="N223" s="74" t="s">
        <v>582</v>
      </c>
      <c r="O223" s="74" t="s">
        <v>583</v>
      </c>
      <c r="P223" s="74" t="s">
        <v>527</v>
      </c>
      <c r="Q223" s="74" t="s">
        <v>1163</v>
      </c>
      <c r="R223" s="74">
        <v>99149</v>
      </c>
      <c r="S223" s="74" t="s">
        <v>1163</v>
      </c>
      <c r="T223" s="74" t="s">
        <v>1163</v>
      </c>
      <c r="U223" s="74">
        <v>3</v>
      </c>
    </row>
    <row r="224" spans="1:21" x14ac:dyDescent="0.2">
      <c r="A224" s="75">
        <v>99160</v>
      </c>
      <c r="B224" s="75">
        <v>30015892</v>
      </c>
      <c r="C224" s="75" t="s">
        <v>1163</v>
      </c>
      <c r="D224" s="74" t="s">
        <v>1163</v>
      </c>
      <c r="E224" s="74" t="s">
        <v>425</v>
      </c>
      <c r="F224" s="74" t="s">
        <v>868</v>
      </c>
      <c r="G224" s="76" t="s">
        <v>417</v>
      </c>
      <c r="H224" s="76" t="s">
        <v>1325</v>
      </c>
      <c r="I224" s="74" t="s">
        <v>8</v>
      </c>
      <c r="J224" s="74" t="s">
        <v>1365</v>
      </c>
      <c r="K224" s="74">
        <v>20054773</v>
      </c>
      <c r="L224" s="74" t="s">
        <v>51</v>
      </c>
      <c r="M224" s="74" t="s">
        <v>1163</v>
      </c>
      <c r="N224" s="74" t="s">
        <v>584</v>
      </c>
      <c r="O224" s="74" t="s">
        <v>585</v>
      </c>
      <c r="P224" s="74" t="s">
        <v>527</v>
      </c>
      <c r="Q224" s="74" t="s">
        <v>1163</v>
      </c>
      <c r="R224" s="74">
        <v>99160</v>
      </c>
      <c r="S224" s="74" t="s">
        <v>1163</v>
      </c>
      <c r="T224" s="74" t="s">
        <v>1163</v>
      </c>
      <c r="U224" s="74">
        <v>3</v>
      </c>
    </row>
    <row r="225" spans="1:21" x14ac:dyDescent="0.2">
      <c r="A225" s="75">
        <v>99165</v>
      </c>
      <c r="B225" s="75">
        <v>30016289</v>
      </c>
      <c r="C225" s="75" t="s">
        <v>1163</v>
      </c>
      <c r="D225" s="74" t="s">
        <v>1163</v>
      </c>
      <c r="E225" s="74" t="s">
        <v>425</v>
      </c>
      <c r="F225" s="74" t="s">
        <v>868</v>
      </c>
      <c r="G225" s="76" t="s">
        <v>417</v>
      </c>
      <c r="H225" s="76" t="s">
        <v>1325</v>
      </c>
      <c r="I225" s="74" t="s">
        <v>8</v>
      </c>
      <c r="J225" s="74" t="s">
        <v>1365</v>
      </c>
      <c r="K225" s="74">
        <v>20054997</v>
      </c>
      <c r="L225" s="74" t="s">
        <v>51</v>
      </c>
      <c r="M225" s="74" t="s">
        <v>1163</v>
      </c>
      <c r="N225" s="74" t="s">
        <v>584</v>
      </c>
      <c r="O225" s="74" t="s">
        <v>585</v>
      </c>
      <c r="P225" s="74" t="s">
        <v>527</v>
      </c>
      <c r="Q225" s="74" t="s">
        <v>1163</v>
      </c>
      <c r="R225" s="74">
        <v>99165</v>
      </c>
      <c r="S225" s="74" t="s">
        <v>1163</v>
      </c>
      <c r="T225" s="74" t="s">
        <v>1163</v>
      </c>
      <c r="U225" s="74">
        <v>3</v>
      </c>
    </row>
    <row r="226" spans="1:21" x14ac:dyDescent="0.2">
      <c r="A226" s="75">
        <v>99170</v>
      </c>
      <c r="B226" s="75">
        <v>30015857</v>
      </c>
      <c r="C226" s="75" t="s">
        <v>1163</v>
      </c>
      <c r="D226" s="76" t="s">
        <v>1153</v>
      </c>
      <c r="E226" s="74" t="s">
        <v>425</v>
      </c>
      <c r="F226" s="74" t="s">
        <v>868</v>
      </c>
      <c r="G226" s="76" t="s">
        <v>419</v>
      </c>
      <c r="H226" s="74" t="s">
        <v>1326</v>
      </c>
      <c r="I226" s="74" t="s">
        <v>13</v>
      </c>
      <c r="J226" s="74" t="s">
        <v>1365</v>
      </c>
      <c r="K226" s="74">
        <v>20054843</v>
      </c>
      <c r="L226" s="74" t="s">
        <v>51</v>
      </c>
      <c r="M226" s="74" t="s">
        <v>1163</v>
      </c>
      <c r="N226" s="74" t="s">
        <v>550</v>
      </c>
      <c r="O226" s="74" t="s">
        <v>551</v>
      </c>
      <c r="P226" s="74" t="s">
        <v>527</v>
      </c>
      <c r="Q226" s="74" t="s">
        <v>1163</v>
      </c>
      <c r="R226" s="74">
        <v>99170</v>
      </c>
      <c r="S226" s="74" t="s">
        <v>1163</v>
      </c>
      <c r="T226" s="74" t="s">
        <v>1163</v>
      </c>
      <c r="U226" s="74">
        <v>3</v>
      </c>
    </row>
    <row r="227" spans="1:21" x14ac:dyDescent="0.2">
      <c r="A227" s="75">
        <v>99170</v>
      </c>
      <c r="B227" s="75">
        <v>30015979</v>
      </c>
      <c r="C227" s="75" t="s">
        <v>1163</v>
      </c>
      <c r="D227" s="76" t="s">
        <v>747</v>
      </c>
      <c r="E227" s="74" t="s">
        <v>425</v>
      </c>
      <c r="F227" s="74" t="s">
        <v>868</v>
      </c>
      <c r="G227" s="76" t="s">
        <v>419</v>
      </c>
      <c r="H227" s="74" t="s">
        <v>1326</v>
      </c>
      <c r="I227" s="74" t="s">
        <v>13</v>
      </c>
      <c r="J227" s="74" t="s">
        <v>1365</v>
      </c>
      <c r="K227" s="74">
        <v>20054843</v>
      </c>
      <c r="L227" s="74" t="s">
        <v>51</v>
      </c>
      <c r="M227" s="74" t="s">
        <v>1163</v>
      </c>
      <c r="N227" s="74" t="s">
        <v>550</v>
      </c>
      <c r="O227" s="74" t="s">
        <v>551</v>
      </c>
      <c r="P227" s="74" t="s">
        <v>527</v>
      </c>
      <c r="Q227" s="74" t="s">
        <v>1163</v>
      </c>
      <c r="R227" s="74">
        <v>99170</v>
      </c>
      <c r="S227" s="74" t="s">
        <v>1163</v>
      </c>
      <c r="T227" s="74" t="s">
        <v>1163</v>
      </c>
      <c r="U227" s="74">
        <v>3</v>
      </c>
    </row>
    <row r="228" spans="1:21" x14ac:dyDescent="0.2">
      <c r="A228" s="75">
        <v>99171</v>
      </c>
      <c r="B228" s="75">
        <v>30016406</v>
      </c>
      <c r="C228" s="75" t="s">
        <v>1163</v>
      </c>
      <c r="D228" s="76" t="s">
        <v>1153</v>
      </c>
      <c r="E228" s="74" t="s">
        <v>425</v>
      </c>
      <c r="F228" s="74" t="s">
        <v>868</v>
      </c>
      <c r="G228" s="76" t="s">
        <v>419</v>
      </c>
      <c r="H228" s="74" t="s">
        <v>1326</v>
      </c>
      <c r="I228" s="74" t="s">
        <v>13</v>
      </c>
      <c r="J228" s="74" t="s">
        <v>1365</v>
      </c>
      <c r="K228" s="74">
        <v>20055942</v>
      </c>
      <c r="L228" s="74" t="s">
        <v>51</v>
      </c>
      <c r="M228" s="74" t="s">
        <v>1163</v>
      </c>
      <c r="N228" s="74" t="s">
        <v>550</v>
      </c>
      <c r="O228" s="74" t="s">
        <v>551</v>
      </c>
      <c r="P228" s="74" t="s">
        <v>527</v>
      </c>
      <c r="Q228" s="74" t="s">
        <v>1163</v>
      </c>
      <c r="R228" s="74">
        <v>99171</v>
      </c>
      <c r="S228" s="74" t="s">
        <v>1163</v>
      </c>
      <c r="T228" s="74" t="s">
        <v>1163</v>
      </c>
      <c r="U228" s="74">
        <v>3</v>
      </c>
    </row>
    <row r="229" spans="1:21" x14ac:dyDescent="0.2">
      <c r="A229" s="75">
        <v>99171</v>
      </c>
      <c r="B229" s="75">
        <v>30016407</v>
      </c>
      <c r="C229" s="75" t="s">
        <v>1163</v>
      </c>
      <c r="D229" s="74" t="s">
        <v>1151</v>
      </c>
      <c r="E229" s="74" t="s">
        <v>425</v>
      </c>
      <c r="F229" s="74" t="s">
        <v>868</v>
      </c>
      <c r="G229" s="76" t="s">
        <v>419</v>
      </c>
      <c r="H229" s="74" t="s">
        <v>1326</v>
      </c>
      <c r="I229" s="74" t="s">
        <v>13</v>
      </c>
      <c r="J229" s="74" t="s">
        <v>1365</v>
      </c>
      <c r="K229" s="74">
        <v>20055942</v>
      </c>
      <c r="L229" s="74" t="s">
        <v>51</v>
      </c>
      <c r="M229" s="74" t="s">
        <v>1163</v>
      </c>
      <c r="N229" s="74" t="s">
        <v>550</v>
      </c>
      <c r="O229" s="74" t="s">
        <v>551</v>
      </c>
      <c r="P229" s="74" t="s">
        <v>527</v>
      </c>
      <c r="Q229" s="74" t="s">
        <v>1163</v>
      </c>
      <c r="R229" s="74">
        <v>99171</v>
      </c>
      <c r="S229" s="74" t="s">
        <v>1163</v>
      </c>
      <c r="T229" s="74" t="s">
        <v>1163</v>
      </c>
      <c r="U229" s="74">
        <v>3</v>
      </c>
    </row>
    <row r="230" spans="1:21" x14ac:dyDescent="0.2">
      <c r="A230" s="80">
        <v>99186</v>
      </c>
      <c r="B230" s="75">
        <v>30020996</v>
      </c>
      <c r="C230" s="75">
        <v>30018668</v>
      </c>
      <c r="D230" s="74" t="s">
        <v>1163</v>
      </c>
      <c r="E230" s="74" t="s">
        <v>860</v>
      </c>
      <c r="F230" s="76" t="s">
        <v>88</v>
      </c>
      <c r="G230" s="76" t="s">
        <v>415</v>
      </c>
      <c r="H230" s="74" t="s">
        <v>1355</v>
      </c>
      <c r="I230" s="76" t="s">
        <v>66</v>
      </c>
      <c r="J230" s="74" t="s">
        <v>1369</v>
      </c>
      <c r="K230" s="76">
        <v>20059372</v>
      </c>
      <c r="L230" s="78" t="s">
        <v>94</v>
      </c>
      <c r="M230" s="74" t="s">
        <v>95</v>
      </c>
      <c r="N230" s="74" t="s">
        <v>1163</v>
      </c>
      <c r="O230" s="74" t="s">
        <v>1163</v>
      </c>
      <c r="P230" s="74" t="s">
        <v>1163</v>
      </c>
      <c r="Q230" s="74" t="s">
        <v>1163</v>
      </c>
      <c r="R230" s="74" t="s">
        <v>93</v>
      </c>
      <c r="S230" s="74" t="s">
        <v>243</v>
      </c>
      <c r="T230" s="74" t="s">
        <v>1163</v>
      </c>
      <c r="U230" s="74" t="s">
        <v>1163</v>
      </c>
    </row>
    <row r="231" spans="1:21" x14ac:dyDescent="0.2">
      <c r="A231" s="80">
        <v>99187</v>
      </c>
      <c r="B231" s="75">
        <v>30020997</v>
      </c>
      <c r="C231" s="75">
        <v>30018669</v>
      </c>
      <c r="D231" s="74" t="s">
        <v>1163</v>
      </c>
      <c r="E231" s="74" t="s">
        <v>860</v>
      </c>
      <c r="F231" s="76" t="s">
        <v>88</v>
      </c>
      <c r="G231" s="76" t="s">
        <v>415</v>
      </c>
      <c r="H231" s="74" t="s">
        <v>1355</v>
      </c>
      <c r="I231" s="76" t="s">
        <v>66</v>
      </c>
      <c r="J231" s="74" t="s">
        <v>1369</v>
      </c>
      <c r="K231" s="76">
        <v>20059372</v>
      </c>
      <c r="L231" s="74" t="s">
        <v>94</v>
      </c>
      <c r="M231" s="74" t="s">
        <v>95</v>
      </c>
      <c r="N231" s="74" t="s">
        <v>1163</v>
      </c>
      <c r="O231" s="74" t="s">
        <v>1163</v>
      </c>
      <c r="P231" s="74" t="s">
        <v>1163</v>
      </c>
      <c r="Q231" s="74" t="s">
        <v>1163</v>
      </c>
      <c r="R231" s="74" t="s">
        <v>97</v>
      </c>
      <c r="S231" s="74" t="s">
        <v>246</v>
      </c>
      <c r="T231" s="74" t="s">
        <v>1163</v>
      </c>
      <c r="U231" s="74" t="s">
        <v>1163</v>
      </c>
    </row>
    <row r="232" spans="1:21" ht="38.25" x14ac:dyDescent="0.2">
      <c r="A232" s="80">
        <v>99188</v>
      </c>
      <c r="B232" s="75">
        <v>30021006</v>
      </c>
      <c r="C232" s="75">
        <v>30018690</v>
      </c>
      <c r="D232" s="74" t="s">
        <v>1163</v>
      </c>
      <c r="E232" s="74" t="s">
        <v>28</v>
      </c>
      <c r="F232" s="76" t="s">
        <v>76</v>
      </c>
      <c r="G232" s="76" t="s">
        <v>419</v>
      </c>
      <c r="H232" s="74" t="s">
        <v>1334</v>
      </c>
      <c r="I232" s="74" t="s">
        <v>22</v>
      </c>
      <c r="J232" s="74" t="s">
        <v>1368</v>
      </c>
      <c r="K232" s="74" t="s">
        <v>106</v>
      </c>
      <c r="L232" s="74" t="s">
        <v>51</v>
      </c>
      <c r="M232" s="74" t="s">
        <v>1178</v>
      </c>
      <c r="N232" s="74" t="s">
        <v>1163</v>
      </c>
      <c r="O232" s="74" t="s">
        <v>1163</v>
      </c>
      <c r="P232" s="74" t="s">
        <v>1163</v>
      </c>
      <c r="Q232" s="74" t="s">
        <v>624</v>
      </c>
      <c r="R232" s="74" t="s">
        <v>91</v>
      </c>
      <c r="S232" s="74" t="s">
        <v>1212</v>
      </c>
      <c r="T232" s="74" t="s">
        <v>1163</v>
      </c>
      <c r="U232" s="74" t="s">
        <v>1163</v>
      </c>
    </row>
    <row r="233" spans="1:21" x14ac:dyDescent="0.2">
      <c r="A233" s="80">
        <v>99191</v>
      </c>
      <c r="B233" s="75">
        <v>30021041</v>
      </c>
      <c r="C233" s="75">
        <v>30018691</v>
      </c>
      <c r="D233" s="74" t="s">
        <v>1163</v>
      </c>
      <c r="E233" s="74" t="s">
        <v>11</v>
      </c>
      <c r="F233" s="74" t="s">
        <v>18</v>
      </c>
      <c r="G233" s="74" t="s">
        <v>417</v>
      </c>
      <c r="H233" s="76" t="s">
        <v>1297</v>
      </c>
      <c r="I233" s="76" t="s">
        <v>108</v>
      </c>
      <c r="J233" s="74" t="s">
        <v>1368</v>
      </c>
      <c r="K233" s="74">
        <v>20058996</v>
      </c>
      <c r="L233" s="74" t="s">
        <v>51</v>
      </c>
      <c r="M233" s="74" t="s">
        <v>838</v>
      </c>
      <c r="N233" s="74" t="s">
        <v>1163</v>
      </c>
      <c r="O233" s="74" t="s">
        <v>1163</v>
      </c>
      <c r="P233" s="74" t="s">
        <v>1163</v>
      </c>
      <c r="Q233" s="74" t="s">
        <v>1163</v>
      </c>
      <c r="R233" s="74" t="s">
        <v>152</v>
      </c>
      <c r="S233" s="74" t="s">
        <v>886</v>
      </c>
      <c r="T233" s="74" t="s">
        <v>1163</v>
      </c>
      <c r="U233" s="74" t="s">
        <v>1163</v>
      </c>
    </row>
    <row r="234" spans="1:21" ht="25.5" x14ac:dyDescent="0.2">
      <c r="A234" s="80">
        <v>99193</v>
      </c>
      <c r="B234" s="75">
        <v>30021032</v>
      </c>
      <c r="C234" s="75">
        <v>30018692</v>
      </c>
      <c r="D234" s="74" t="s">
        <v>1163</v>
      </c>
      <c r="E234" s="74" t="s">
        <v>11</v>
      </c>
      <c r="F234" s="76" t="s">
        <v>18</v>
      </c>
      <c r="G234" s="76" t="s">
        <v>419</v>
      </c>
      <c r="H234" s="76" t="s">
        <v>1298</v>
      </c>
      <c r="I234" s="76" t="s">
        <v>114</v>
      </c>
      <c r="J234" s="74" t="s">
        <v>1368</v>
      </c>
      <c r="K234" s="74">
        <v>20059327</v>
      </c>
      <c r="L234" s="78" t="s">
        <v>51</v>
      </c>
      <c r="M234" s="74" t="s">
        <v>112</v>
      </c>
      <c r="N234" s="74" t="s">
        <v>1163</v>
      </c>
      <c r="O234" s="74" t="s">
        <v>1163</v>
      </c>
      <c r="P234" s="74" t="s">
        <v>1163</v>
      </c>
      <c r="Q234" s="74" t="s">
        <v>1163</v>
      </c>
      <c r="R234" s="74" t="s">
        <v>113</v>
      </c>
      <c r="S234" s="74" t="s">
        <v>403</v>
      </c>
      <c r="T234" s="74" t="s">
        <v>1163</v>
      </c>
      <c r="U234" s="74" t="s">
        <v>1163</v>
      </c>
    </row>
    <row r="235" spans="1:21" x14ac:dyDescent="0.2">
      <c r="A235" s="80">
        <v>99194</v>
      </c>
      <c r="B235" s="75">
        <v>30021038</v>
      </c>
      <c r="C235" s="75">
        <v>30018693</v>
      </c>
      <c r="D235" s="74" t="s">
        <v>1163</v>
      </c>
      <c r="E235" s="74" t="s">
        <v>11</v>
      </c>
      <c r="F235" s="76" t="s">
        <v>115</v>
      </c>
      <c r="G235" s="76" t="s">
        <v>419</v>
      </c>
      <c r="H235" s="74" t="s">
        <v>894</v>
      </c>
      <c r="I235" s="74" t="s">
        <v>116</v>
      </c>
      <c r="J235" s="74" t="s">
        <v>1368</v>
      </c>
      <c r="K235" s="74">
        <v>20059328</v>
      </c>
      <c r="L235" s="78" t="s">
        <v>115</v>
      </c>
      <c r="M235" s="74" t="s">
        <v>837</v>
      </c>
      <c r="N235" s="74" t="s">
        <v>1163</v>
      </c>
      <c r="O235" s="74" t="s">
        <v>1163</v>
      </c>
      <c r="P235" s="74" t="s">
        <v>1163</v>
      </c>
      <c r="Q235" s="74" t="s">
        <v>1163</v>
      </c>
      <c r="R235" s="74" t="s">
        <v>119</v>
      </c>
      <c r="S235" s="74" t="s">
        <v>228</v>
      </c>
      <c r="T235" s="74" t="s">
        <v>1163</v>
      </c>
      <c r="U235" s="74" t="s">
        <v>1163</v>
      </c>
    </row>
    <row r="236" spans="1:21" ht="25.5" x14ac:dyDescent="0.2">
      <c r="A236" s="80">
        <v>99197</v>
      </c>
      <c r="B236" s="75">
        <v>30021007</v>
      </c>
      <c r="C236" s="75">
        <v>30018694</v>
      </c>
      <c r="D236" s="74" t="s">
        <v>1163</v>
      </c>
      <c r="E236" s="74" t="s">
        <v>11</v>
      </c>
      <c r="F236" s="76" t="s">
        <v>18</v>
      </c>
      <c r="G236" s="76" t="s">
        <v>419</v>
      </c>
      <c r="H236" s="74" t="s">
        <v>1323</v>
      </c>
      <c r="I236" s="76" t="s">
        <v>104</v>
      </c>
      <c r="J236" s="74" t="s">
        <v>1368</v>
      </c>
      <c r="K236" s="74">
        <v>20059359</v>
      </c>
      <c r="L236" s="74" t="s">
        <v>51</v>
      </c>
      <c r="M236" s="74" t="s">
        <v>833</v>
      </c>
      <c r="N236" s="74" t="s">
        <v>1163</v>
      </c>
      <c r="O236" s="74" t="s">
        <v>1163</v>
      </c>
      <c r="P236" s="74" t="s">
        <v>1163</v>
      </c>
      <c r="Q236" s="74" t="s">
        <v>1163</v>
      </c>
      <c r="R236" s="74" t="s">
        <v>92</v>
      </c>
      <c r="S236" s="74" t="s">
        <v>885</v>
      </c>
      <c r="T236" s="74" t="s">
        <v>1163</v>
      </c>
      <c r="U236" s="74" t="s">
        <v>1163</v>
      </c>
    </row>
    <row r="237" spans="1:21" x14ac:dyDescent="0.2">
      <c r="A237" s="80">
        <v>99198</v>
      </c>
      <c r="B237" s="75">
        <v>30021054</v>
      </c>
      <c r="C237" s="75">
        <v>30018695</v>
      </c>
      <c r="D237" s="74" t="s">
        <v>1163</v>
      </c>
      <c r="E237" s="74" t="s">
        <v>11</v>
      </c>
      <c r="F237" s="74" t="s">
        <v>18</v>
      </c>
      <c r="G237" s="74" t="s">
        <v>426</v>
      </c>
      <c r="H237" s="74" t="s">
        <v>1327</v>
      </c>
      <c r="I237" s="74" t="s">
        <v>149</v>
      </c>
      <c r="J237" s="74" t="s">
        <v>102</v>
      </c>
      <c r="K237" s="74">
        <v>20060255</v>
      </c>
      <c r="L237" s="74" t="s">
        <v>94</v>
      </c>
      <c r="M237" s="74" t="s">
        <v>214</v>
      </c>
      <c r="N237" s="74" t="s">
        <v>1163</v>
      </c>
      <c r="O237" s="74" t="s">
        <v>1163</v>
      </c>
      <c r="P237" s="74" t="s">
        <v>1163</v>
      </c>
      <c r="Q237" s="74" t="s">
        <v>1163</v>
      </c>
      <c r="R237" s="74" t="s">
        <v>205</v>
      </c>
      <c r="S237" s="74" t="s">
        <v>886</v>
      </c>
      <c r="T237" s="74" t="s">
        <v>1163</v>
      </c>
      <c r="U237" s="74" t="s">
        <v>1163</v>
      </c>
    </row>
    <row r="238" spans="1:21" x14ac:dyDescent="0.2">
      <c r="A238" s="75">
        <v>99220</v>
      </c>
      <c r="B238" s="75">
        <v>30015998</v>
      </c>
      <c r="C238" s="75" t="s">
        <v>1163</v>
      </c>
      <c r="D238" s="76" t="s">
        <v>747</v>
      </c>
      <c r="E238" s="74" t="s">
        <v>425</v>
      </c>
      <c r="F238" s="74" t="s">
        <v>868</v>
      </c>
      <c r="G238" s="76" t="s">
        <v>417</v>
      </c>
      <c r="H238" s="74" t="s">
        <v>1326</v>
      </c>
      <c r="I238" s="74" t="s">
        <v>13</v>
      </c>
      <c r="J238" s="74" t="s">
        <v>1365</v>
      </c>
      <c r="K238" s="74">
        <v>20054462</v>
      </c>
      <c r="L238" s="74" t="s">
        <v>51</v>
      </c>
      <c r="M238" s="76" t="s">
        <v>1163</v>
      </c>
      <c r="N238" s="76" t="s">
        <v>552</v>
      </c>
      <c r="O238" s="76" t="s">
        <v>553</v>
      </c>
      <c r="P238" s="76" t="s">
        <v>547</v>
      </c>
      <c r="Q238" s="76" t="s">
        <v>1163</v>
      </c>
      <c r="R238" s="74">
        <v>99220</v>
      </c>
      <c r="S238" s="74" t="s">
        <v>1163</v>
      </c>
      <c r="T238" s="74" t="s">
        <v>1163</v>
      </c>
      <c r="U238" s="74">
        <v>3</v>
      </c>
    </row>
    <row r="239" spans="1:21" x14ac:dyDescent="0.2">
      <c r="A239" s="75">
        <v>99222</v>
      </c>
      <c r="B239" s="75">
        <v>30017176</v>
      </c>
      <c r="C239" s="75" t="s">
        <v>1163</v>
      </c>
      <c r="D239" s="74" t="s">
        <v>1163</v>
      </c>
      <c r="E239" s="74" t="s">
        <v>425</v>
      </c>
      <c r="F239" s="74" t="s">
        <v>4</v>
      </c>
      <c r="G239" s="76" t="s">
        <v>419</v>
      </c>
      <c r="H239" s="74" t="s">
        <v>1326</v>
      </c>
      <c r="I239" s="74" t="s">
        <v>13</v>
      </c>
      <c r="J239" s="74" t="s">
        <v>1365</v>
      </c>
      <c r="K239" s="74">
        <v>20056997</v>
      </c>
      <c r="L239" s="74" t="s">
        <v>51</v>
      </c>
      <c r="M239" s="76" t="s">
        <v>1163</v>
      </c>
      <c r="N239" s="76" t="s">
        <v>545</v>
      </c>
      <c r="O239" s="76" t="s">
        <v>546</v>
      </c>
      <c r="P239" s="76" t="s">
        <v>547</v>
      </c>
      <c r="Q239" s="76" t="s">
        <v>1163</v>
      </c>
      <c r="R239" s="74">
        <v>99222</v>
      </c>
      <c r="S239" s="74" t="s">
        <v>1163</v>
      </c>
      <c r="T239" s="74" t="s">
        <v>1163</v>
      </c>
      <c r="U239" s="74">
        <v>3</v>
      </c>
    </row>
    <row r="240" spans="1:21" x14ac:dyDescent="0.2">
      <c r="A240" s="75">
        <v>99230</v>
      </c>
      <c r="B240" s="75">
        <v>30016718</v>
      </c>
      <c r="C240" s="75" t="s">
        <v>1163</v>
      </c>
      <c r="D240" s="74" t="s">
        <v>1163</v>
      </c>
      <c r="E240" s="74" t="s">
        <v>425</v>
      </c>
      <c r="F240" s="74" t="s">
        <v>868</v>
      </c>
      <c r="G240" s="76" t="s">
        <v>419</v>
      </c>
      <c r="H240" s="74" t="s">
        <v>1328</v>
      </c>
      <c r="I240" s="74" t="s">
        <v>8</v>
      </c>
      <c r="J240" s="74" t="s">
        <v>1365</v>
      </c>
      <c r="K240" s="74">
        <v>20056135</v>
      </c>
      <c r="L240" s="74" t="s">
        <v>51</v>
      </c>
      <c r="M240" s="74" t="s">
        <v>1163</v>
      </c>
      <c r="N240" s="74" t="s">
        <v>548</v>
      </c>
      <c r="O240" s="74" t="s">
        <v>549</v>
      </c>
      <c r="P240" s="74" t="s">
        <v>527</v>
      </c>
      <c r="Q240" s="74" t="s">
        <v>1163</v>
      </c>
      <c r="R240" s="74">
        <v>99230</v>
      </c>
      <c r="S240" s="74" t="s">
        <v>1163</v>
      </c>
      <c r="T240" s="74" t="s">
        <v>1163</v>
      </c>
      <c r="U240" s="74">
        <v>3</v>
      </c>
    </row>
    <row r="241" spans="1:21" x14ac:dyDescent="0.2">
      <c r="A241" s="75">
        <v>99235</v>
      </c>
      <c r="B241" s="75">
        <v>30016719</v>
      </c>
      <c r="C241" s="75" t="s">
        <v>1163</v>
      </c>
      <c r="D241" s="74" t="s">
        <v>1163</v>
      </c>
      <c r="E241" s="74" t="s">
        <v>425</v>
      </c>
      <c r="F241" s="74" t="s">
        <v>4</v>
      </c>
      <c r="G241" s="76" t="s">
        <v>419</v>
      </c>
      <c r="H241" s="74" t="s">
        <v>1328</v>
      </c>
      <c r="I241" s="74" t="s">
        <v>8</v>
      </c>
      <c r="J241" s="74" t="s">
        <v>1365</v>
      </c>
      <c r="K241" s="74">
        <v>20056136</v>
      </c>
      <c r="L241" s="74" t="s">
        <v>51</v>
      </c>
      <c r="M241" s="74" t="s">
        <v>1163</v>
      </c>
      <c r="N241" s="74" t="s">
        <v>548</v>
      </c>
      <c r="O241" s="74" t="s">
        <v>549</v>
      </c>
      <c r="P241" s="74" t="s">
        <v>527</v>
      </c>
      <c r="Q241" s="74" t="s">
        <v>1163</v>
      </c>
      <c r="R241" s="74">
        <v>99235</v>
      </c>
      <c r="S241" s="74" t="s">
        <v>1163</v>
      </c>
      <c r="T241" s="74" t="s">
        <v>1163</v>
      </c>
      <c r="U241" s="74">
        <v>3</v>
      </c>
    </row>
    <row r="242" spans="1:21" x14ac:dyDescent="0.2">
      <c r="A242" s="75">
        <v>99236</v>
      </c>
      <c r="B242" s="75">
        <v>30018246</v>
      </c>
      <c r="C242" s="75" t="s">
        <v>1163</v>
      </c>
      <c r="D242" s="74" t="s">
        <v>1163</v>
      </c>
      <c r="E242" s="74" t="s">
        <v>425</v>
      </c>
      <c r="F242" s="74" t="s">
        <v>34</v>
      </c>
      <c r="G242" s="76" t="s">
        <v>419</v>
      </c>
      <c r="H242" s="74" t="s">
        <v>1326</v>
      </c>
      <c r="I242" s="74" t="s">
        <v>13</v>
      </c>
      <c r="J242" s="74" t="s">
        <v>1365</v>
      </c>
      <c r="K242" s="74">
        <v>20054376</v>
      </c>
      <c r="L242" s="74" t="s">
        <v>51</v>
      </c>
      <c r="M242" s="74" t="s">
        <v>1163</v>
      </c>
      <c r="N242" s="74" t="s">
        <v>548</v>
      </c>
      <c r="O242" s="74" t="s">
        <v>549</v>
      </c>
      <c r="P242" s="74" t="s">
        <v>527</v>
      </c>
      <c r="Q242" s="74" t="s">
        <v>1163</v>
      </c>
      <c r="R242" s="74">
        <v>99236</v>
      </c>
      <c r="S242" s="74" t="s">
        <v>1163</v>
      </c>
      <c r="T242" s="74" t="s">
        <v>1163</v>
      </c>
      <c r="U242" s="74">
        <v>3</v>
      </c>
    </row>
    <row r="243" spans="1:21" x14ac:dyDescent="0.2">
      <c r="A243" s="77">
        <v>99240</v>
      </c>
      <c r="B243" s="75">
        <v>30016805</v>
      </c>
      <c r="C243" s="75" t="s">
        <v>1163</v>
      </c>
      <c r="D243" s="76" t="s">
        <v>1163</v>
      </c>
      <c r="E243" s="74" t="s">
        <v>27</v>
      </c>
      <c r="F243" s="76" t="s">
        <v>4</v>
      </c>
      <c r="G243" s="76" t="s">
        <v>415</v>
      </c>
      <c r="H243" s="76" t="s">
        <v>16</v>
      </c>
      <c r="I243" s="76" t="s">
        <v>17</v>
      </c>
      <c r="J243" s="74" t="s">
        <v>1365</v>
      </c>
      <c r="K243" s="76">
        <v>20056278</v>
      </c>
      <c r="L243" s="76" t="s">
        <v>51</v>
      </c>
      <c r="M243" s="76" t="s">
        <v>57</v>
      </c>
      <c r="N243" s="76" t="s">
        <v>488</v>
      </c>
      <c r="O243" s="76" t="s">
        <v>480</v>
      </c>
      <c r="P243" s="74" t="s">
        <v>527</v>
      </c>
      <c r="Q243" s="76" t="s">
        <v>1163</v>
      </c>
      <c r="R243" s="76">
        <v>99240</v>
      </c>
      <c r="S243" s="74" t="s">
        <v>1163</v>
      </c>
      <c r="T243" s="74" t="s">
        <v>1163</v>
      </c>
      <c r="U243" s="74">
        <v>3</v>
      </c>
    </row>
    <row r="244" spans="1:21" x14ac:dyDescent="0.2">
      <c r="A244" s="75">
        <v>99260</v>
      </c>
      <c r="B244" s="75">
        <v>30016806</v>
      </c>
      <c r="C244" s="75" t="s">
        <v>1163</v>
      </c>
      <c r="D244" s="74" t="s">
        <v>1163</v>
      </c>
      <c r="E244" s="74" t="s">
        <v>425</v>
      </c>
      <c r="F244" s="74" t="s">
        <v>4</v>
      </c>
      <c r="G244" s="76" t="s">
        <v>419</v>
      </c>
      <c r="H244" s="74" t="s">
        <v>1328</v>
      </c>
      <c r="I244" s="74" t="s">
        <v>8</v>
      </c>
      <c r="J244" s="74" t="s">
        <v>1365</v>
      </c>
      <c r="K244" s="74">
        <v>20056290</v>
      </c>
      <c r="L244" s="74" t="s">
        <v>51</v>
      </c>
      <c r="M244" s="74" t="s">
        <v>1163</v>
      </c>
      <c r="N244" s="74" t="s">
        <v>588</v>
      </c>
      <c r="O244" s="74" t="s">
        <v>585</v>
      </c>
      <c r="P244" s="74" t="s">
        <v>527</v>
      </c>
      <c r="Q244" s="74" t="s">
        <v>1163</v>
      </c>
      <c r="R244" s="74">
        <v>99260</v>
      </c>
      <c r="S244" s="74" t="s">
        <v>1163</v>
      </c>
      <c r="T244" s="74" t="s">
        <v>1163</v>
      </c>
      <c r="U244" s="74">
        <v>3</v>
      </c>
    </row>
    <row r="245" spans="1:21" x14ac:dyDescent="0.2">
      <c r="A245" s="75">
        <v>99270</v>
      </c>
      <c r="B245" s="75">
        <v>30016901</v>
      </c>
      <c r="C245" s="75" t="s">
        <v>1163</v>
      </c>
      <c r="D245" s="74" t="s">
        <v>1163</v>
      </c>
      <c r="E245" s="74" t="s">
        <v>27</v>
      </c>
      <c r="F245" s="74" t="s">
        <v>18</v>
      </c>
      <c r="G245" s="76" t="s">
        <v>419</v>
      </c>
      <c r="H245" s="74" t="s">
        <v>1299</v>
      </c>
      <c r="I245" s="74" t="s">
        <v>19</v>
      </c>
      <c r="J245" s="74" t="s">
        <v>1364</v>
      </c>
      <c r="K245" s="74">
        <v>20056490</v>
      </c>
      <c r="L245" s="74" t="s">
        <v>51</v>
      </c>
      <c r="M245" s="74" t="s">
        <v>1163</v>
      </c>
      <c r="N245" s="74" t="s">
        <v>554</v>
      </c>
      <c r="O245" s="74" t="s">
        <v>555</v>
      </c>
      <c r="P245" s="74" t="s">
        <v>285</v>
      </c>
      <c r="Q245" s="74" t="s">
        <v>1163</v>
      </c>
      <c r="R245" s="74">
        <v>99270</v>
      </c>
      <c r="S245" s="74" t="s">
        <v>1163</v>
      </c>
      <c r="T245" s="74" t="s">
        <v>1163</v>
      </c>
      <c r="U245" s="74">
        <v>4</v>
      </c>
    </row>
    <row r="246" spans="1:21" x14ac:dyDescent="0.2">
      <c r="A246" s="75">
        <v>99280</v>
      </c>
      <c r="B246" s="75">
        <v>30017359</v>
      </c>
      <c r="C246" s="75" t="s">
        <v>1163</v>
      </c>
      <c r="D246" s="74" t="s">
        <v>1163</v>
      </c>
      <c r="E246" s="74" t="s">
        <v>425</v>
      </c>
      <c r="F246" s="74" t="s">
        <v>21</v>
      </c>
      <c r="G246" s="76" t="s">
        <v>426</v>
      </c>
      <c r="H246" s="76" t="s">
        <v>1329</v>
      </c>
      <c r="I246" s="74" t="s">
        <v>64</v>
      </c>
      <c r="J246" s="74" t="s">
        <v>1365</v>
      </c>
      <c r="K246" s="74">
        <v>20057390</v>
      </c>
      <c r="L246" s="74" t="s">
        <v>51</v>
      </c>
      <c r="M246" s="74" t="s">
        <v>1163</v>
      </c>
      <c r="N246" s="74" t="s">
        <v>589</v>
      </c>
      <c r="O246" s="74" t="s">
        <v>1103</v>
      </c>
      <c r="P246" s="74" t="s">
        <v>527</v>
      </c>
      <c r="Q246" s="74" t="s">
        <v>1163</v>
      </c>
      <c r="R246" s="74">
        <v>99280</v>
      </c>
      <c r="S246" s="74" t="s">
        <v>1163</v>
      </c>
      <c r="T246" s="74" t="s">
        <v>1163</v>
      </c>
      <c r="U246" s="74">
        <v>3</v>
      </c>
    </row>
    <row r="247" spans="1:21" ht="38.25" x14ac:dyDescent="0.2">
      <c r="A247" s="75">
        <v>99283</v>
      </c>
      <c r="B247" s="75">
        <v>30017883</v>
      </c>
      <c r="C247" s="75" t="s">
        <v>1163</v>
      </c>
      <c r="D247" s="74" t="s">
        <v>1163</v>
      </c>
      <c r="E247" s="74" t="s">
        <v>425</v>
      </c>
      <c r="F247" s="76" t="s">
        <v>15</v>
      </c>
      <c r="G247" s="76" t="s">
        <v>419</v>
      </c>
      <c r="H247" s="74" t="s">
        <v>1317</v>
      </c>
      <c r="I247" s="74" t="s">
        <v>19</v>
      </c>
      <c r="J247" s="74" t="s">
        <v>1365</v>
      </c>
      <c r="K247" s="74">
        <v>40049154</v>
      </c>
      <c r="L247" s="74" t="s">
        <v>55</v>
      </c>
      <c r="M247" s="74" t="s">
        <v>70</v>
      </c>
      <c r="N247" s="74" t="s">
        <v>528</v>
      </c>
      <c r="O247" s="74" t="s">
        <v>529</v>
      </c>
      <c r="P247" s="74" t="s">
        <v>527</v>
      </c>
      <c r="Q247" s="74" t="s">
        <v>1163</v>
      </c>
      <c r="R247" s="74">
        <v>99283</v>
      </c>
      <c r="S247" s="74" t="s">
        <v>1163</v>
      </c>
      <c r="T247" s="74" t="s">
        <v>1163</v>
      </c>
      <c r="U247" s="74">
        <v>3</v>
      </c>
    </row>
    <row r="248" spans="1:21" ht="38.25" x14ac:dyDescent="0.2">
      <c r="A248" s="77">
        <v>99288</v>
      </c>
      <c r="B248" s="75">
        <v>30017318</v>
      </c>
      <c r="C248" s="75" t="s">
        <v>1163</v>
      </c>
      <c r="D248" s="76" t="s">
        <v>1163</v>
      </c>
      <c r="E248" s="74" t="s">
        <v>28</v>
      </c>
      <c r="F248" s="76" t="s">
        <v>25</v>
      </c>
      <c r="G248" s="76" t="s">
        <v>415</v>
      </c>
      <c r="H248" s="74" t="s">
        <v>1331</v>
      </c>
      <c r="I248" s="76" t="s">
        <v>20</v>
      </c>
      <c r="J248" s="74" t="s">
        <v>1364</v>
      </c>
      <c r="K248" s="76" t="s">
        <v>23</v>
      </c>
      <c r="L248" s="76" t="s">
        <v>54</v>
      </c>
      <c r="M248" s="76" t="s">
        <v>58</v>
      </c>
      <c r="N248" s="76" t="s">
        <v>490</v>
      </c>
      <c r="O248" s="76" t="s">
        <v>487</v>
      </c>
      <c r="P248" s="76" t="s">
        <v>285</v>
      </c>
      <c r="Q248" s="76" t="s">
        <v>1163</v>
      </c>
      <c r="R248" s="76">
        <v>99288</v>
      </c>
      <c r="S248" s="74" t="s">
        <v>1163</v>
      </c>
      <c r="T248" s="74" t="s">
        <v>1163</v>
      </c>
      <c r="U248" s="74">
        <v>4</v>
      </c>
    </row>
    <row r="249" spans="1:21" x14ac:dyDescent="0.2">
      <c r="A249" s="75">
        <v>99290</v>
      </c>
      <c r="B249" s="75">
        <v>30017114</v>
      </c>
      <c r="C249" s="75" t="s">
        <v>1163</v>
      </c>
      <c r="D249" s="74" t="s">
        <v>1163</v>
      </c>
      <c r="E249" s="74" t="s">
        <v>28</v>
      </c>
      <c r="F249" s="74" t="s">
        <v>18</v>
      </c>
      <c r="G249" s="76" t="s">
        <v>419</v>
      </c>
      <c r="H249" s="74" t="s">
        <v>1330</v>
      </c>
      <c r="I249" s="74" t="s">
        <v>20</v>
      </c>
      <c r="J249" s="74" t="s">
        <v>1364</v>
      </c>
      <c r="K249" s="74">
        <v>20056952</v>
      </c>
      <c r="L249" s="74" t="s">
        <v>51</v>
      </c>
      <c r="M249" s="74" t="s">
        <v>858</v>
      </c>
      <c r="N249" s="74" t="s">
        <v>556</v>
      </c>
      <c r="O249" s="74" t="s">
        <v>542</v>
      </c>
      <c r="P249" s="74" t="s">
        <v>527</v>
      </c>
      <c r="Q249" s="74" t="s">
        <v>1163</v>
      </c>
      <c r="R249" s="74">
        <v>99290</v>
      </c>
      <c r="S249" s="74" t="s">
        <v>1163</v>
      </c>
      <c r="T249" s="74" t="s">
        <v>1163</v>
      </c>
      <c r="U249" s="74">
        <v>3</v>
      </c>
    </row>
    <row r="250" spans="1:21" x14ac:dyDescent="0.2">
      <c r="A250" s="80">
        <v>99291</v>
      </c>
      <c r="B250" s="75">
        <v>30021096</v>
      </c>
      <c r="C250" s="75">
        <v>30019033</v>
      </c>
      <c r="D250" s="74" t="s">
        <v>1163</v>
      </c>
      <c r="E250" s="74" t="s">
        <v>11</v>
      </c>
      <c r="F250" s="74" t="s">
        <v>870</v>
      </c>
      <c r="G250" s="74" t="s">
        <v>417</v>
      </c>
      <c r="H250" s="74" t="s">
        <v>1323</v>
      </c>
      <c r="I250" s="76" t="s">
        <v>104</v>
      </c>
      <c r="J250" s="74" t="s">
        <v>1368</v>
      </c>
      <c r="K250" s="74">
        <v>20059869</v>
      </c>
      <c r="L250" s="74" t="s">
        <v>51</v>
      </c>
      <c r="M250" s="74" t="s">
        <v>192</v>
      </c>
      <c r="N250" s="74" t="s">
        <v>1163</v>
      </c>
      <c r="O250" s="74" t="s">
        <v>1163</v>
      </c>
      <c r="P250" s="74" t="s">
        <v>1163</v>
      </c>
      <c r="Q250" s="74" t="s">
        <v>1163</v>
      </c>
      <c r="R250" s="74" t="s">
        <v>153</v>
      </c>
      <c r="S250" s="74" t="s">
        <v>885</v>
      </c>
      <c r="T250" s="74" t="s">
        <v>1163</v>
      </c>
      <c r="U250" s="74" t="s">
        <v>1163</v>
      </c>
    </row>
    <row r="251" spans="1:21" x14ac:dyDescent="0.2">
      <c r="A251" s="75">
        <v>99292</v>
      </c>
      <c r="B251" s="75">
        <v>30017319</v>
      </c>
      <c r="C251" s="75" t="s">
        <v>1163</v>
      </c>
      <c r="D251" s="74" t="s">
        <v>1163</v>
      </c>
      <c r="E251" s="74" t="s">
        <v>425</v>
      </c>
      <c r="F251" s="74" t="s">
        <v>4</v>
      </c>
      <c r="G251" s="76" t="s">
        <v>419</v>
      </c>
      <c r="H251" s="74" t="s">
        <v>1331</v>
      </c>
      <c r="I251" s="74" t="s">
        <v>20</v>
      </c>
      <c r="J251" s="74" t="s">
        <v>1364</v>
      </c>
      <c r="K251" s="74">
        <v>40050125</v>
      </c>
      <c r="L251" s="74" t="s">
        <v>51</v>
      </c>
      <c r="M251" s="74" t="s">
        <v>1163</v>
      </c>
      <c r="N251" s="74" t="s">
        <v>557</v>
      </c>
      <c r="O251" s="74" t="s">
        <v>542</v>
      </c>
      <c r="P251" s="74" t="s">
        <v>527</v>
      </c>
      <c r="Q251" s="74" t="s">
        <v>1163</v>
      </c>
      <c r="R251" s="74">
        <v>99292</v>
      </c>
      <c r="S251" s="74" t="s">
        <v>1163</v>
      </c>
      <c r="T251" s="74" t="s">
        <v>1163</v>
      </c>
      <c r="U251" s="74">
        <v>3</v>
      </c>
    </row>
    <row r="252" spans="1:21" x14ac:dyDescent="0.2">
      <c r="A252" s="80">
        <v>99298</v>
      </c>
      <c r="B252" s="75">
        <v>30022964</v>
      </c>
      <c r="C252" s="75">
        <v>30019032</v>
      </c>
      <c r="D252" s="74" t="s">
        <v>1163</v>
      </c>
      <c r="E252" s="74" t="s">
        <v>11</v>
      </c>
      <c r="F252" s="74" t="s">
        <v>869</v>
      </c>
      <c r="G252" s="74" t="s">
        <v>419</v>
      </c>
      <c r="H252" s="74" t="s">
        <v>894</v>
      </c>
      <c r="I252" s="74" t="s">
        <v>116</v>
      </c>
      <c r="J252" s="74" t="s">
        <v>1368</v>
      </c>
      <c r="K252" s="74">
        <v>20059872</v>
      </c>
      <c r="L252" s="74" t="s">
        <v>51</v>
      </c>
      <c r="M252" s="74" t="s">
        <v>185</v>
      </c>
      <c r="N252" s="74" t="s">
        <v>1163</v>
      </c>
      <c r="O252" s="74" t="s">
        <v>1163</v>
      </c>
      <c r="P252" s="74" t="s">
        <v>1163</v>
      </c>
      <c r="Q252" s="74" t="s">
        <v>1163</v>
      </c>
      <c r="R252" s="74" t="s">
        <v>154</v>
      </c>
      <c r="S252" s="74" t="s">
        <v>258</v>
      </c>
      <c r="T252" s="74" t="s">
        <v>1163</v>
      </c>
      <c r="U252" s="74" t="s">
        <v>1163</v>
      </c>
    </row>
    <row r="253" spans="1:21" ht="38.25" x14ac:dyDescent="0.2">
      <c r="A253" s="75">
        <v>99299</v>
      </c>
      <c r="B253" s="75">
        <v>30017360</v>
      </c>
      <c r="C253" s="75" t="s">
        <v>1163</v>
      </c>
      <c r="D253" s="74" t="s">
        <v>1163</v>
      </c>
      <c r="E253" s="74" t="s">
        <v>425</v>
      </c>
      <c r="F253" s="76" t="s">
        <v>872</v>
      </c>
      <c r="G253" s="76" t="s">
        <v>419</v>
      </c>
      <c r="H253" s="74" t="s">
        <v>1332</v>
      </c>
      <c r="I253" s="74" t="s">
        <v>31</v>
      </c>
      <c r="J253" s="74" t="s">
        <v>1365</v>
      </c>
      <c r="K253" s="74" t="s">
        <v>29</v>
      </c>
      <c r="L253" s="74" t="s">
        <v>51</v>
      </c>
      <c r="M253" s="74" t="s">
        <v>1163</v>
      </c>
      <c r="N253" s="74" t="s">
        <v>590</v>
      </c>
      <c r="O253" s="74" t="s">
        <v>587</v>
      </c>
      <c r="P253" s="74" t="s">
        <v>298</v>
      </c>
      <c r="Q253" s="74" t="s">
        <v>1163</v>
      </c>
      <c r="R253" s="74">
        <v>99299</v>
      </c>
      <c r="S253" s="74" t="s">
        <v>1163</v>
      </c>
      <c r="T253" s="74" t="s">
        <v>1163</v>
      </c>
      <c r="U253" s="74">
        <v>3</v>
      </c>
    </row>
    <row r="254" spans="1:21" ht="25.5" x14ac:dyDescent="0.2">
      <c r="A254" s="80">
        <v>99306</v>
      </c>
      <c r="B254" s="75">
        <v>30021097</v>
      </c>
      <c r="C254" s="75">
        <v>30019034</v>
      </c>
      <c r="D254" s="74" t="s">
        <v>1163</v>
      </c>
      <c r="E254" s="74" t="s">
        <v>11</v>
      </c>
      <c r="F254" s="76" t="s">
        <v>869</v>
      </c>
      <c r="G254" s="74" t="s">
        <v>419</v>
      </c>
      <c r="H254" s="76" t="s">
        <v>895</v>
      </c>
      <c r="I254" s="76" t="s">
        <v>108</v>
      </c>
      <c r="J254" s="74" t="s">
        <v>1368</v>
      </c>
      <c r="K254" s="74">
        <v>20060121</v>
      </c>
      <c r="L254" s="74" t="s">
        <v>51</v>
      </c>
      <c r="M254" s="74" t="s">
        <v>185</v>
      </c>
      <c r="N254" s="74" t="s">
        <v>1163</v>
      </c>
      <c r="O254" s="74" t="s">
        <v>1163</v>
      </c>
      <c r="P254" s="74" t="s">
        <v>1163</v>
      </c>
      <c r="Q254" s="74" t="s">
        <v>624</v>
      </c>
      <c r="R254" s="74" t="s">
        <v>155</v>
      </c>
      <c r="S254" s="74" t="s">
        <v>263</v>
      </c>
      <c r="T254" s="74" t="s">
        <v>1163</v>
      </c>
      <c r="U254" s="74" t="s">
        <v>1163</v>
      </c>
    </row>
    <row r="255" spans="1:21" x14ac:dyDescent="0.2">
      <c r="A255" s="80">
        <v>99307</v>
      </c>
      <c r="B255" s="75">
        <v>30021081</v>
      </c>
      <c r="C255" s="75">
        <v>30019035</v>
      </c>
      <c r="D255" s="74" t="s">
        <v>1163</v>
      </c>
      <c r="E255" s="74" t="s">
        <v>11</v>
      </c>
      <c r="F255" s="74" t="s">
        <v>870</v>
      </c>
      <c r="G255" s="74" t="s">
        <v>417</v>
      </c>
      <c r="H255" s="74" t="s">
        <v>1323</v>
      </c>
      <c r="I255" s="76" t="s">
        <v>104</v>
      </c>
      <c r="J255" s="74" t="s">
        <v>1368</v>
      </c>
      <c r="K255" s="74">
        <v>20059873</v>
      </c>
      <c r="L255" s="74" t="s">
        <v>51</v>
      </c>
      <c r="M255" s="74" t="s">
        <v>185</v>
      </c>
      <c r="N255" s="74" t="s">
        <v>1163</v>
      </c>
      <c r="O255" s="74" t="s">
        <v>1163</v>
      </c>
      <c r="P255" s="74" t="s">
        <v>1163</v>
      </c>
      <c r="Q255" s="74" t="s">
        <v>624</v>
      </c>
      <c r="R255" s="74" t="s">
        <v>264</v>
      </c>
      <c r="S255" s="74" t="s">
        <v>266</v>
      </c>
      <c r="T255" s="74" t="s">
        <v>1163</v>
      </c>
      <c r="U255" s="74" t="s">
        <v>1163</v>
      </c>
    </row>
    <row r="256" spans="1:21" x14ac:dyDescent="0.2">
      <c r="A256" s="80">
        <v>99309</v>
      </c>
      <c r="B256" s="75">
        <v>30021090</v>
      </c>
      <c r="C256" s="75">
        <v>30019036</v>
      </c>
      <c r="D256" s="74" t="s">
        <v>1163</v>
      </c>
      <c r="E256" s="74" t="s">
        <v>191</v>
      </c>
      <c r="F256" s="74" t="s">
        <v>870</v>
      </c>
      <c r="G256" s="74" t="s">
        <v>417</v>
      </c>
      <c r="H256" s="74" t="s">
        <v>1327</v>
      </c>
      <c r="I256" s="74" t="s">
        <v>149</v>
      </c>
      <c r="J256" s="74" t="s">
        <v>102</v>
      </c>
      <c r="K256" s="74">
        <v>20059873</v>
      </c>
      <c r="L256" s="74" t="s">
        <v>51</v>
      </c>
      <c r="M256" s="74" t="s">
        <v>192</v>
      </c>
      <c r="N256" s="74" t="s">
        <v>1163</v>
      </c>
      <c r="O256" s="74" t="s">
        <v>1163</v>
      </c>
      <c r="P256" s="74" t="s">
        <v>1163</v>
      </c>
      <c r="Q256" s="74" t="s">
        <v>624</v>
      </c>
      <c r="R256" s="74" t="s">
        <v>156</v>
      </c>
      <c r="S256" s="74" t="s">
        <v>263</v>
      </c>
      <c r="T256" s="74" t="s">
        <v>1163</v>
      </c>
      <c r="U256" s="74" t="s">
        <v>1163</v>
      </c>
    </row>
    <row r="257" spans="1:21" x14ac:dyDescent="0.2">
      <c r="A257" s="75">
        <v>99310</v>
      </c>
      <c r="B257" s="75">
        <v>30017361</v>
      </c>
      <c r="C257" s="75" t="s">
        <v>1163</v>
      </c>
      <c r="D257" s="74" t="s">
        <v>1163</v>
      </c>
      <c r="E257" s="74" t="s">
        <v>859</v>
      </c>
      <c r="F257" s="74" t="s">
        <v>21</v>
      </c>
      <c r="G257" s="76" t="s">
        <v>419</v>
      </c>
      <c r="H257" s="74" t="s">
        <v>1338</v>
      </c>
      <c r="I257" s="74" t="s">
        <v>22</v>
      </c>
      <c r="J257" s="74" t="s">
        <v>1364</v>
      </c>
      <c r="K257" s="74">
        <v>20057494</v>
      </c>
      <c r="L257" s="74" t="s">
        <v>51</v>
      </c>
      <c r="M257" s="74" t="s">
        <v>1163</v>
      </c>
      <c r="N257" s="74" t="s">
        <v>591</v>
      </c>
      <c r="O257" s="74" t="s">
        <v>592</v>
      </c>
      <c r="P257" s="74" t="s">
        <v>527</v>
      </c>
      <c r="Q257" s="74" t="s">
        <v>1163</v>
      </c>
      <c r="R257" s="74">
        <v>99310</v>
      </c>
      <c r="S257" s="74" t="s">
        <v>1163</v>
      </c>
      <c r="T257" s="74" t="s">
        <v>1163</v>
      </c>
      <c r="U257" s="74">
        <v>3</v>
      </c>
    </row>
    <row r="258" spans="1:21" x14ac:dyDescent="0.2">
      <c r="A258" s="75">
        <v>99311</v>
      </c>
      <c r="B258" s="75">
        <v>30017723</v>
      </c>
      <c r="C258" s="75" t="s">
        <v>1163</v>
      </c>
      <c r="D258" s="74" t="s">
        <v>1163</v>
      </c>
      <c r="E258" s="74" t="s">
        <v>425</v>
      </c>
      <c r="F258" s="74" t="s">
        <v>21</v>
      </c>
      <c r="G258" s="76" t="s">
        <v>419</v>
      </c>
      <c r="H258" s="74" t="s">
        <v>1338</v>
      </c>
      <c r="I258" s="74" t="s">
        <v>22</v>
      </c>
      <c r="J258" s="74" t="s">
        <v>1364</v>
      </c>
      <c r="K258" s="74">
        <v>40051058</v>
      </c>
      <c r="L258" s="74" t="s">
        <v>51</v>
      </c>
      <c r="M258" s="74" t="s">
        <v>1163</v>
      </c>
      <c r="N258" s="74" t="s">
        <v>593</v>
      </c>
      <c r="O258" s="74" t="s">
        <v>592</v>
      </c>
      <c r="P258" s="74" t="s">
        <v>527</v>
      </c>
      <c r="Q258" s="74" t="s">
        <v>1163</v>
      </c>
      <c r="R258" s="74">
        <v>99311</v>
      </c>
      <c r="S258" s="74" t="s">
        <v>1163</v>
      </c>
      <c r="T258" s="74" t="s">
        <v>1163</v>
      </c>
      <c r="U258" s="74">
        <v>3</v>
      </c>
    </row>
    <row r="259" spans="1:21" x14ac:dyDescent="0.2">
      <c r="A259" s="75">
        <v>99313</v>
      </c>
      <c r="B259" s="75">
        <v>30022769</v>
      </c>
      <c r="C259" s="75" t="s">
        <v>1163</v>
      </c>
      <c r="D259" s="74" t="s">
        <v>1163</v>
      </c>
      <c r="E259" s="74" t="s">
        <v>27</v>
      </c>
      <c r="F259" s="74" t="s">
        <v>4</v>
      </c>
      <c r="G259" s="76" t="s">
        <v>419</v>
      </c>
      <c r="H259" s="74" t="s">
        <v>1333</v>
      </c>
      <c r="I259" s="74" t="s">
        <v>19</v>
      </c>
      <c r="J259" s="74" t="s">
        <v>1364</v>
      </c>
      <c r="K259" s="74">
        <v>20059860</v>
      </c>
      <c r="L259" s="74" t="s">
        <v>51</v>
      </c>
      <c r="M259" s="74" t="s">
        <v>765</v>
      </c>
      <c r="N259" s="74" t="s">
        <v>559</v>
      </c>
      <c r="O259" s="74" t="s">
        <v>1282</v>
      </c>
      <c r="P259" s="74" t="s">
        <v>527</v>
      </c>
      <c r="Q259" s="76" t="s">
        <v>624</v>
      </c>
      <c r="R259" s="74">
        <v>99313</v>
      </c>
      <c r="S259" s="74" t="s">
        <v>1163</v>
      </c>
      <c r="T259" s="74" t="s">
        <v>1163</v>
      </c>
      <c r="U259" s="74">
        <v>3</v>
      </c>
    </row>
    <row r="260" spans="1:21" ht="38.25" x14ac:dyDescent="0.2">
      <c r="A260" s="77">
        <v>99316</v>
      </c>
      <c r="B260" s="75">
        <v>30021122</v>
      </c>
      <c r="C260" s="75" t="s">
        <v>1163</v>
      </c>
      <c r="D260" s="76" t="s">
        <v>1163</v>
      </c>
      <c r="E260" s="74" t="s">
        <v>28</v>
      </c>
      <c r="F260" s="76" t="s">
        <v>25</v>
      </c>
      <c r="G260" s="76" t="s">
        <v>419</v>
      </c>
      <c r="H260" s="74" t="s">
        <v>1359</v>
      </c>
      <c r="I260" s="76" t="s">
        <v>35</v>
      </c>
      <c r="J260" s="74" t="s">
        <v>1366</v>
      </c>
      <c r="K260" s="76" t="s">
        <v>105</v>
      </c>
      <c r="L260" s="76" t="s">
        <v>1179</v>
      </c>
      <c r="M260" s="76" t="s">
        <v>59</v>
      </c>
      <c r="N260" s="76" t="s">
        <v>489</v>
      </c>
      <c r="O260" s="76" t="s">
        <v>484</v>
      </c>
      <c r="P260" s="76" t="s">
        <v>527</v>
      </c>
      <c r="Q260" s="76" t="s">
        <v>624</v>
      </c>
      <c r="R260" s="76">
        <v>99316</v>
      </c>
      <c r="S260" s="74" t="s">
        <v>1163</v>
      </c>
      <c r="T260" s="74" t="s">
        <v>1163</v>
      </c>
      <c r="U260" s="74">
        <v>1</v>
      </c>
    </row>
    <row r="261" spans="1:21" ht="38.25" x14ac:dyDescent="0.2">
      <c r="A261" s="75">
        <v>99317</v>
      </c>
      <c r="B261" s="75">
        <v>30019081</v>
      </c>
      <c r="C261" s="75" t="s">
        <v>1163</v>
      </c>
      <c r="D261" s="74" t="s">
        <v>1163</v>
      </c>
      <c r="E261" s="74" t="s">
        <v>28</v>
      </c>
      <c r="F261" s="76" t="s">
        <v>25</v>
      </c>
      <c r="G261" s="76" t="s">
        <v>419</v>
      </c>
      <c r="H261" s="74" t="s">
        <v>1334</v>
      </c>
      <c r="I261" s="74" t="s">
        <v>22</v>
      </c>
      <c r="J261" s="74" t="s">
        <v>1364</v>
      </c>
      <c r="K261" s="74" t="s">
        <v>41</v>
      </c>
      <c r="L261" s="74" t="s">
        <v>1167</v>
      </c>
      <c r="M261" s="74" t="s">
        <v>1163</v>
      </c>
      <c r="N261" s="74" t="s">
        <v>560</v>
      </c>
      <c r="O261" s="74" t="s">
        <v>540</v>
      </c>
      <c r="P261" s="74" t="s">
        <v>527</v>
      </c>
      <c r="Q261" s="76" t="s">
        <v>624</v>
      </c>
      <c r="R261" s="74">
        <v>99317</v>
      </c>
      <c r="S261" s="74" t="s">
        <v>1163</v>
      </c>
      <c r="T261" s="74" t="s">
        <v>1163</v>
      </c>
      <c r="U261" s="74">
        <v>1</v>
      </c>
    </row>
    <row r="262" spans="1:21" x14ac:dyDescent="0.2">
      <c r="A262" s="75">
        <v>99318</v>
      </c>
      <c r="B262" s="75">
        <v>30021202</v>
      </c>
      <c r="C262" s="75" t="s">
        <v>1163</v>
      </c>
      <c r="D262" s="74" t="s">
        <v>1163</v>
      </c>
      <c r="E262" s="74" t="s">
        <v>860</v>
      </c>
      <c r="F262" s="74" t="s">
        <v>44</v>
      </c>
      <c r="G262" s="76" t="s">
        <v>415</v>
      </c>
      <c r="H262" s="74" t="s">
        <v>1355</v>
      </c>
      <c r="I262" s="76" t="s">
        <v>66</v>
      </c>
      <c r="J262" s="74" t="s">
        <v>1369</v>
      </c>
      <c r="K262" s="74">
        <v>20059110</v>
      </c>
      <c r="L262" s="78" t="s">
        <v>94</v>
      </c>
      <c r="M262" s="74" t="s">
        <v>80</v>
      </c>
      <c r="N262" s="74" t="s">
        <v>608</v>
      </c>
      <c r="O262" s="74" t="s">
        <v>609</v>
      </c>
      <c r="P262" s="74" t="s">
        <v>623</v>
      </c>
      <c r="Q262" s="74" t="s">
        <v>1163</v>
      </c>
      <c r="R262" s="74">
        <v>99318</v>
      </c>
      <c r="S262" s="74" t="s">
        <v>1163</v>
      </c>
      <c r="T262" s="74" t="s">
        <v>1163</v>
      </c>
      <c r="U262" s="74" t="s">
        <v>1163</v>
      </c>
    </row>
    <row r="263" spans="1:21" x14ac:dyDescent="0.2">
      <c r="A263" s="75">
        <v>99329</v>
      </c>
      <c r="B263" s="75">
        <v>30022636</v>
      </c>
      <c r="C263" s="75" t="s">
        <v>1163</v>
      </c>
      <c r="D263" s="74" t="s">
        <v>1163</v>
      </c>
      <c r="E263" s="74" t="s">
        <v>425</v>
      </c>
      <c r="F263" s="76" t="s">
        <v>4</v>
      </c>
      <c r="G263" s="76" t="s">
        <v>415</v>
      </c>
      <c r="H263" s="74" t="s">
        <v>725</v>
      </c>
      <c r="I263" s="74" t="s">
        <v>22</v>
      </c>
      <c r="J263" s="74" t="s">
        <v>1369</v>
      </c>
      <c r="K263" s="74">
        <v>20060120</v>
      </c>
      <c r="L263" s="76" t="s">
        <v>94</v>
      </c>
      <c r="M263" s="74" t="s">
        <v>655</v>
      </c>
      <c r="N263" s="74" t="s">
        <v>530</v>
      </c>
      <c r="O263" s="74" t="s">
        <v>531</v>
      </c>
      <c r="P263" s="74" t="s">
        <v>518</v>
      </c>
      <c r="Q263" s="74" t="s">
        <v>1163</v>
      </c>
      <c r="R263" s="74">
        <v>99329</v>
      </c>
      <c r="S263" s="74" t="s">
        <v>1163</v>
      </c>
      <c r="T263" s="74" t="s">
        <v>1163</v>
      </c>
      <c r="U263" s="74">
        <v>4</v>
      </c>
    </row>
    <row r="264" spans="1:21" x14ac:dyDescent="0.2">
      <c r="A264" s="77">
        <v>99330</v>
      </c>
      <c r="B264" s="75">
        <v>30017430</v>
      </c>
      <c r="C264" s="75" t="s">
        <v>1163</v>
      </c>
      <c r="D264" s="76" t="s">
        <v>1163</v>
      </c>
      <c r="E264" s="74" t="s">
        <v>27</v>
      </c>
      <c r="F264" s="76" t="s">
        <v>4</v>
      </c>
      <c r="G264" s="76" t="s">
        <v>419</v>
      </c>
      <c r="H264" s="76" t="s">
        <v>16</v>
      </c>
      <c r="I264" s="76" t="s">
        <v>17</v>
      </c>
      <c r="J264" s="74" t="s">
        <v>1364</v>
      </c>
      <c r="K264" s="76">
        <v>40050126</v>
      </c>
      <c r="L264" s="76" t="s">
        <v>51</v>
      </c>
      <c r="M264" s="76" t="s">
        <v>56</v>
      </c>
      <c r="N264" s="76" t="s">
        <v>488</v>
      </c>
      <c r="O264" s="76" t="s">
        <v>480</v>
      </c>
      <c r="P264" s="74" t="s">
        <v>527</v>
      </c>
      <c r="Q264" s="76" t="s">
        <v>1163</v>
      </c>
      <c r="R264" s="76">
        <v>99330</v>
      </c>
      <c r="S264" s="74" t="s">
        <v>1163</v>
      </c>
      <c r="T264" s="74" t="s">
        <v>1163</v>
      </c>
      <c r="U264" s="74">
        <v>3</v>
      </c>
    </row>
    <row r="265" spans="1:21" ht="38.25" x14ac:dyDescent="0.2">
      <c r="A265" s="77">
        <v>99333</v>
      </c>
      <c r="B265" s="75">
        <v>30017913</v>
      </c>
      <c r="C265" s="75" t="s">
        <v>1163</v>
      </c>
      <c r="D265" s="76" t="s">
        <v>1163</v>
      </c>
      <c r="E265" s="74" t="s">
        <v>28</v>
      </c>
      <c r="F265" s="76" t="s">
        <v>25</v>
      </c>
      <c r="G265" s="76" t="s">
        <v>415</v>
      </c>
      <c r="H265" s="74" t="s">
        <v>1335</v>
      </c>
      <c r="I265" s="76" t="s">
        <v>3</v>
      </c>
      <c r="J265" s="74" t="s">
        <v>1364</v>
      </c>
      <c r="K265" s="76" t="s">
        <v>24</v>
      </c>
      <c r="L265" s="76" t="s">
        <v>54</v>
      </c>
      <c r="M265" s="76" t="s">
        <v>58</v>
      </c>
      <c r="N265" s="76" t="s">
        <v>490</v>
      </c>
      <c r="O265" s="76" t="s">
        <v>487</v>
      </c>
      <c r="P265" s="76" t="s">
        <v>285</v>
      </c>
      <c r="Q265" s="76" t="s">
        <v>1163</v>
      </c>
      <c r="R265" s="76">
        <v>99333</v>
      </c>
      <c r="S265" s="74" t="s">
        <v>1163</v>
      </c>
      <c r="T265" s="74" t="s">
        <v>1163</v>
      </c>
      <c r="U265" s="74">
        <v>4</v>
      </c>
    </row>
    <row r="266" spans="1:21" x14ac:dyDescent="0.2">
      <c r="A266" s="80">
        <v>99336</v>
      </c>
      <c r="B266" s="75">
        <v>30022965</v>
      </c>
      <c r="C266" s="75" t="s">
        <v>905</v>
      </c>
      <c r="D266" s="74" t="s">
        <v>1163</v>
      </c>
      <c r="E266" s="74" t="s">
        <v>860</v>
      </c>
      <c r="F266" s="74" t="s">
        <v>189</v>
      </c>
      <c r="G266" s="74" t="s">
        <v>415</v>
      </c>
      <c r="H266" s="74" t="s">
        <v>1355</v>
      </c>
      <c r="I266" s="76" t="s">
        <v>66</v>
      </c>
      <c r="J266" s="74" t="s">
        <v>102</v>
      </c>
      <c r="K266" s="74">
        <v>20060526</v>
      </c>
      <c r="L266" s="74" t="s">
        <v>94</v>
      </c>
      <c r="M266" s="74" t="s">
        <v>1173</v>
      </c>
      <c r="N266" s="74" t="s">
        <v>1163</v>
      </c>
      <c r="O266" s="74" t="s">
        <v>1163</v>
      </c>
      <c r="P266" s="74" t="s">
        <v>1163</v>
      </c>
      <c r="Q266" s="74" t="s">
        <v>1163</v>
      </c>
      <c r="R266" s="74" t="s">
        <v>157</v>
      </c>
      <c r="S266" s="74" t="s">
        <v>243</v>
      </c>
      <c r="T266" s="74" t="s">
        <v>1163</v>
      </c>
      <c r="U266" s="74" t="s">
        <v>1163</v>
      </c>
    </row>
    <row r="267" spans="1:21" ht="25.5" x14ac:dyDescent="0.2">
      <c r="A267" s="80">
        <v>99337</v>
      </c>
      <c r="B267" s="75">
        <v>30022966</v>
      </c>
      <c r="C267" s="75">
        <v>30019135</v>
      </c>
      <c r="D267" s="74" t="s">
        <v>1163</v>
      </c>
      <c r="E267" s="74" t="s">
        <v>860</v>
      </c>
      <c r="F267" s="76" t="s">
        <v>189</v>
      </c>
      <c r="G267" s="76" t="s">
        <v>415</v>
      </c>
      <c r="H267" s="74" t="s">
        <v>1355</v>
      </c>
      <c r="I267" s="76" t="s">
        <v>66</v>
      </c>
      <c r="J267" s="74" t="s">
        <v>1161</v>
      </c>
      <c r="K267" s="74">
        <v>20060526</v>
      </c>
      <c r="L267" s="74" t="s">
        <v>94</v>
      </c>
      <c r="M267" s="74" t="s">
        <v>1173</v>
      </c>
      <c r="N267" s="74" t="s">
        <v>1163</v>
      </c>
      <c r="O267" s="74" t="s">
        <v>1163</v>
      </c>
      <c r="P267" s="74" t="s">
        <v>1163</v>
      </c>
      <c r="Q267" s="74" t="s">
        <v>1163</v>
      </c>
      <c r="R267" s="74" t="s">
        <v>158</v>
      </c>
      <c r="S267" s="74" t="s">
        <v>246</v>
      </c>
      <c r="T267" s="74" t="s">
        <v>1163</v>
      </c>
      <c r="U267" s="74" t="s">
        <v>1163</v>
      </c>
    </row>
    <row r="268" spans="1:21" ht="25.5" x14ac:dyDescent="0.2">
      <c r="A268" s="80">
        <v>99337</v>
      </c>
      <c r="B268" s="75">
        <v>30022966</v>
      </c>
      <c r="C268" s="75">
        <v>30020223</v>
      </c>
      <c r="D268" s="74" t="s">
        <v>1163</v>
      </c>
      <c r="E268" s="74" t="s">
        <v>860</v>
      </c>
      <c r="F268" s="76" t="s">
        <v>189</v>
      </c>
      <c r="G268" s="76" t="s">
        <v>415</v>
      </c>
      <c r="H268" s="74" t="s">
        <v>1355</v>
      </c>
      <c r="I268" s="76" t="s">
        <v>66</v>
      </c>
      <c r="J268" s="74" t="s">
        <v>1161</v>
      </c>
      <c r="K268" s="74">
        <v>20060526</v>
      </c>
      <c r="L268" s="74" t="s">
        <v>94</v>
      </c>
      <c r="M268" s="74" t="s">
        <v>1173</v>
      </c>
      <c r="N268" s="74" t="s">
        <v>1163</v>
      </c>
      <c r="O268" s="74" t="s">
        <v>1163</v>
      </c>
      <c r="P268" s="74" t="s">
        <v>1163</v>
      </c>
      <c r="Q268" s="74" t="s">
        <v>1163</v>
      </c>
      <c r="R268" s="74" t="s">
        <v>158</v>
      </c>
      <c r="S268" s="74" t="s">
        <v>246</v>
      </c>
      <c r="T268" s="74" t="s">
        <v>1163</v>
      </c>
      <c r="U268" s="74" t="s">
        <v>1163</v>
      </c>
    </row>
    <row r="269" spans="1:21" ht="38.25" x14ac:dyDescent="0.2">
      <c r="A269" s="80">
        <v>99338</v>
      </c>
      <c r="B269" s="75">
        <v>30020998</v>
      </c>
      <c r="C269" s="75">
        <v>30019134</v>
      </c>
      <c r="D269" s="74" t="s">
        <v>1163</v>
      </c>
      <c r="E269" s="74" t="s">
        <v>11</v>
      </c>
      <c r="F269" s="76" t="s">
        <v>88</v>
      </c>
      <c r="G269" s="76" t="s">
        <v>415</v>
      </c>
      <c r="H269" s="74" t="s">
        <v>1359</v>
      </c>
      <c r="I269" s="76" t="s">
        <v>89</v>
      </c>
      <c r="J269" s="74" t="s">
        <v>102</v>
      </c>
      <c r="K269" s="76">
        <v>20060527</v>
      </c>
      <c r="L269" s="76" t="s">
        <v>1195</v>
      </c>
      <c r="M269" s="74" t="s">
        <v>1180</v>
      </c>
      <c r="N269" s="74" t="s">
        <v>1163</v>
      </c>
      <c r="O269" s="74" t="s">
        <v>1163</v>
      </c>
      <c r="P269" s="74" t="s">
        <v>1163</v>
      </c>
      <c r="Q269" s="74" t="s">
        <v>1163</v>
      </c>
      <c r="R269" s="74" t="s">
        <v>87</v>
      </c>
      <c r="S269" s="74" t="s">
        <v>271</v>
      </c>
      <c r="T269" s="74" t="s">
        <v>1163</v>
      </c>
      <c r="U269" s="74" t="s">
        <v>1163</v>
      </c>
    </row>
    <row r="270" spans="1:21" x14ac:dyDescent="0.2">
      <c r="A270" s="80">
        <v>99339</v>
      </c>
      <c r="B270" s="75">
        <v>30022967</v>
      </c>
      <c r="C270" s="75">
        <v>30019139</v>
      </c>
      <c r="D270" s="74" t="s">
        <v>1163</v>
      </c>
      <c r="E270" s="74" t="s">
        <v>11</v>
      </c>
      <c r="F270" s="74" t="s">
        <v>4</v>
      </c>
      <c r="G270" s="74" t="s">
        <v>419</v>
      </c>
      <c r="H270" s="74" t="s">
        <v>1334</v>
      </c>
      <c r="I270" s="74" t="s">
        <v>22</v>
      </c>
      <c r="J270" s="74" t="s">
        <v>102</v>
      </c>
      <c r="K270" s="74">
        <v>20061144</v>
      </c>
      <c r="L270" s="74" t="s">
        <v>94</v>
      </c>
      <c r="M270" s="74" t="s">
        <v>187</v>
      </c>
      <c r="N270" s="74" t="s">
        <v>1163</v>
      </c>
      <c r="O270" s="74" t="s">
        <v>1163</v>
      </c>
      <c r="P270" s="74" t="s">
        <v>1163</v>
      </c>
      <c r="Q270" s="74" t="s">
        <v>1163</v>
      </c>
      <c r="R270" s="74" t="s">
        <v>159</v>
      </c>
      <c r="S270" s="74" t="s">
        <v>228</v>
      </c>
      <c r="T270" s="74" t="s">
        <v>1163</v>
      </c>
      <c r="U270" s="74" t="s">
        <v>1163</v>
      </c>
    </row>
    <row r="271" spans="1:21" x14ac:dyDescent="0.2">
      <c r="A271" s="80">
        <v>99339</v>
      </c>
      <c r="B271" s="75">
        <v>30022967</v>
      </c>
      <c r="C271" s="75">
        <v>30020147</v>
      </c>
      <c r="D271" s="74" t="s">
        <v>1163</v>
      </c>
      <c r="E271" s="74" t="s">
        <v>11</v>
      </c>
      <c r="F271" s="74" t="s">
        <v>4</v>
      </c>
      <c r="G271" s="74" t="s">
        <v>419</v>
      </c>
      <c r="H271" s="74" t="s">
        <v>1334</v>
      </c>
      <c r="I271" s="74" t="s">
        <v>22</v>
      </c>
      <c r="J271" s="74" t="s">
        <v>102</v>
      </c>
      <c r="K271" s="74">
        <v>20061144</v>
      </c>
      <c r="L271" s="74" t="s">
        <v>94</v>
      </c>
      <c r="M271" s="74" t="s">
        <v>187</v>
      </c>
      <c r="N271" s="74" t="s">
        <v>1163</v>
      </c>
      <c r="O271" s="74" t="s">
        <v>1163</v>
      </c>
      <c r="P271" s="74" t="s">
        <v>1163</v>
      </c>
      <c r="Q271" s="74" t="s">
        <v>1163</v>
      </c>
      <c r="R271" s="74" t="s">
        <v>159</v>
      </c>
      <c r="S271" s="74" t="s">
        <v>228</v>
      </c>
      <c r="T271" s="74" t="s">
        <v>1163</v>
      </c>
      <c r="U271" s="74" t="s">
        <v>1163</v>
      </c>
    </row>
    <row r="272" spans="1:21" x14ac:dyDescent="0.2">
      <c r="A272" s="80">
        <v>99341</v>
      </c>
      <c r="B272" s="75">
        <v>30021085</v>
      </c>
      <c r="C272" s="75">
        <v>30019150</v>
      </c>
      <c r="D272" s="74" t="s">
        <v>1163</v>
      </c>
      <c r="E272" s="74" t="s">
        <v>194</v>
      </c>
      <c r="F272" s="74" t="s">
        <v>115</v>
      </c>
      <c r="G272" s="74" t="s">
        <v>419</v>
      </c>
      <c r="H272" s="74" t="s">
        <v>898</v>
      </c>
      <c r="I272" s="74" t="s">
        <v>201</v>
      </c>
      <c r="J272" s="74" t="s">
        <v>102</v>
      </c>
      <c r="K272" s="74">
        <v>20060170</v>
      </c>
      <c r="L272" s="74" t="s">
        <v>94</v>
      </c>
      <c r="M272" s="74" t="s">
        <v>187</v>
      </c>
      <c r="N272" s="74" t="s">
        <v>1163</v>
      </c>
      <c r="O272" s="74" t="s">
        <v>1163</v>
      </c>
      <c r="P272" s="74" t="s">
        <v>1163</v>
      </c>
      <c r="Q272" s="74" t="s">
        <v>1163</v>
      </c>
      <c r="R272" s="74" t="s">
        <v>160</v>
      </c>
      <c r="S272" s="74" t="s">
        <v>228</v>
      </c>
      <c r="T272" s="74" t="s">
        <v>1163</v>
      </c>
      <c r="U272" s="74" t="s">
        <v>1163</v>
      </c>
    </row>
    <row r="273" spans="1:21" ht="25.5" x14ac:dyDescent="0.2">
      <c r="A273" s="80">
        <v>99342</v>
      </c>
      <c r="B273" s="75">
        <v>30021036</v>
      </c>
      <c r="C273" s="75">
        <v>30019151</v>
      </c>
      <c r="D273" s="74" t="s">
        <v>1163</v>
      </c>
      <c r="E273" s="74" t="s">
        <v>11</v>
      </c>
      <c r="F273" s="76" t="s">
        <v>883</v>
      </c>
      <c r="G273" s="76" t="s">
        <v>417</v>
      </c>
      <c r="H273" s="76" t="s">
        <v>895</v>
      </c>
      <c r="I273" s="76" t="s">
        <v>108</v>
      </c>
      <c r="J273" s="74" t="s">
        <v>102</v>
      </c>
      <c r="K273" s="74">
        <v>20060470</v>
      </c>
      <c r="L273" s="78" t="s">
        <v>94</v>
      </c>
      <c r="M273" s="74" t="s">
        <v>101</v>
      </c>
      <c r="N273" s="74" t="s">
        <v>1163</v>
      </c>
      <c r="O273" s="74" t="s">
        <v>1163</v>
      </c>
      <c r="P273" s="74" t="s">
        <v>1163</v>
      </c>
      <c r="Q273" s="74" t="s">
        <v>1163</v>
      </c>
      <c r="R273" s="74" t="s">
        <v>118</v>
      </c>
      <c r="S273" s="74" t="s">
        <v>885</v>
      </c>
      <c r="T273" s="74" t="s">
        <v>1163</v>
      </c>
      <c r="U273" s="74" t="s">
        <v>1163</v>
      </c>
    </row>
    <row r="274" spans="1:21" x14ac:dyDescent="0.2">
      <c r="A274" s="80">
        <v>99343</v>
      </c>
      <c r="B274" s="75">
        <v>30021078</v>
      </c>
      <c r="C274" s="75">
        <v>30019138</v>
      </c>
      <c r="D274" s="74" t="s">
        <v>1163</v>
      </c>
      <c r="E274" s="74" t="s">
        <v>11</v>
      </c>
      <c r="F274" s="74" t="s">
        <v>870</v>
      </c>
      <c r="G274" s="74" t="s">
        <v>417</v>
      </c>
      <c r="H274" s="74" t="s">
        <v>1323</v>
      </c>
      <c r="I274" s="74" t="s">
        <v>183</v>
      </c>
      <c r="J274" s="74" t="s">
        <v>102</v>
      </c>
      <c r="K274" s="74">
        <v>20060826</v>
      </c>
      <c r="L274" s="74" t="s">
        <v>94</v>
      </c>
      <c r="M274" s="74" t="s">
        <v>187</v>
      </c>
      <c r="N274" s="74" t="s">
        <v>1163</v>
      </c>
      <c r="O274" s="74" t="s">
        <v>1163</v>
      </c>
      <c r="P274" s="74" t="s">
        <v>1163</v>
      </c>
      <c r="Q274" s="74" t="s">
        <v>1163</v>
      </c>
      <c r="R274" s="74" t="s">
        <v>161</v>
      </c>
      <c r="S274" s="74" t="s">
        <v>885</v>
      </c>
      <c r="T274" s="74" t="s">
        <v>1163</v>
      </c>
      <c r="U274" s="74" t="s">
        <v>1163</v>
      </c>
    </row>
    <row r="275" spans="1:21" x14ac:dyDescent="0.2">
      <c r="A275" s="80">
        <v>99344</v>
      </c>
      <c r="B275" s="75">
        <v>30021084</v>
      </c>
      <c r="C275" s="75">
        <v>30019137</v>
      </c>
      <c r="D275" s="74" t="s">
        <v>1163</v>
      </c>
      <c r="E275" s="74" t="s">
        <v>11</v>
      </c>
      <c r="F275" s="74" t="s">
        <v>870</v>
      </c>
      <c r="G275" s="74" t="s">
        <v>417</v>
      </c>
      <c r="H275" s="74" t="s">
        <v>1327</v>
      </c>
      <c r="I275" s="74" t="s">
        <v>149</v>
      </c>
      <c r="J275" s="74" t="s">
        <v>102</v>
      </c>
      <c r="K275" s="74">
        <v>20060826</v>
      </c>
      <c r="L275" s="74" t="s">
        <v>94</v>
      </c>
      <c r="M275" s="74" t="s">
        <v>187</v>
      </c>
      <c r="N275" s="74" t="s">
        <v>1163</v>
      </c>
      <c r="O275" s="74" t="s">
        <v>1163</v>
      </c>
      <c r="P275" s="74" t="s">
        <v>1163</v>
      </c>
      <c r="Q275" s="74" t="s">
        <v>1163</v>
      </c>
      <c r="R275" s="74" t="s">
        <v>162</v>
      </c>
      <c r="S275" s="74" t="s">
        <v>885</v>
      </c>
      <c r="T275" s="74" t="s">
        <v>1163</v>
      </c>
      <c r="U275" s="74" t="s">
        <v>1163</v>
      </c>
    </row>
    <row r="276" spans="1:21" x14ac:dyDescent="0.2">
      <c r="A276" s="75">
        <v>99348</v>
      </c>
      <c r="B276" s="75">
        <v>30021205</v>
      </c>
      <c r="C276" s="75" t="s">
        <v>1163</v>
      </c>
      <c r="D276" s="74" t="s">
        <v>1163</v>
      </c>
      <c r="E276" s="74" t="s">
        <v>860</v>
      </c>
      <c r="F276" s="74" t="s">
        <v>43</v>
      </c>
      <c r="G276" s="76" t="s">
        <v>415</v>
      </c>
      <c r="H276" s="74" t="s">
        <v>1355</v>
      </c>
      <c r="I276" s="76" t="s">
        <v>66</v>
      </c>
      <c r="J276" s="74" t="s">
        <v>102</v>
      </c>
      <c r="K276" s="74">
        <v>20062304</v>
      </c>
      <c r="L276" s="78" t="s">
        <v>1165</v>
      </c>
      <c r="M276" s="74" t="s">
        <v>1181</v>
      </c>
      <c r="N276" s="74" t="s">
        <v>610</v>
      </c>
      <c r="O276" s="74" t="s">
        <v>611</v>
      </c>
      <c r="P276" s="74" t="s">
        <v>612</v>
      </c>
      <c r="Q276" s="74" t="s">
        <v>1163</v>
      </c>
      <c r="R276" s="74">
        <v>99348</v>
      </c>
      <c r="S276" s="74" t="s">
        <v>1163</v>
      </c>
      <c r="T276" s="74" t="s">
        <v>1163</v>
      </c>
      <c r="U276" s="74" t="s">
        <v>1163</v>
      </c>
    </row>
    <row r="277" spans="1:21" ht="38.25" x14ac:dyDescent="0.2">
      <c r="A277" s="77">
        <v>99349</v>
      </c>
      <c r="B277" s="75">
        <v>30022637</v>
      </c>
      <c r="C277" s="75" t="s">
        <v>1163</v>
      </c>
      <c r="D277" s="76" t="s">
        <v>1163</v>
      </c>
      <c r="E277" s="74" t="s">
        <v>28</v>
      </c>
      <c r="F277" s="76" t="s">
        <v>25</v>
      </c>
      <c r="G277" s="76" t="s">
        <v>419</v>
      </c>
      <c r="H277" s="74" t="s">
        <v>1359</v>
      </c>
      <c r="I277" s="76" t="s">
        <v>35</v>
      </c>
      <c r="J277" s="74" t="s">
        <v>1366</v>
      </c>
      <c r="K277" s="76" t="s">
        <v>37</v>
      </c>
      <c r="L277" s="76" t="s">
        <v>51</v>
      </c>
      <c r="M277" s="76" t="s">
        <v>59</v>
      </c>
      <c r="N277" s="76" t="s">
        <v>483</v>
      </c>
      <c r="O277" s="76" t="s">
        <v>484</v>
      </c>
      <c r="P277" s="76" t="s">
        <v>527</v>
      </c>
      <c r="Q277" s="76" t="s">
        <v>624</v>
      </c>
      <c r="R277" s="76">
        <v>99349</v>
      </c>
      <c r="S277" s="74" t="s">
        <v>1163</v>
      </c>
      <c r="T277" s="74" t="s">
        <v>1163</v>
      </c>
      <c r="U277" s="74">
        <v>1</v>
      </c>
    </row>
    <row r="278" spans="1:21" x14ac:dyDescent="0.2">
      <c r="A278" s="75">
        <v>99350</v>
      </c>
      <c r="B278" s="75">
        <v>30017431</v>
      </c>
      <c r="C278" s="75" t="s">
        <v>1163</v>
      </c>
      <c r="D278" s="74" t="s">
        <v>1163</v>
      </c>
      <c r="E278" s="74" t="s">
        <v>28</v>
      </c>
      <c r="F278" s="74" t="s">
        <v>18</v>
      </c>
      <c r="G278" s="76" t="s">
        <v>419</v>
      </c>
      <c r="H278" s="74" t="s">
        <v>1335</v>
      </c>
      <c r="I278" s="74" t="s">
        <v>3</v>
      </c>
      <c r="J278" s="74" t="s">
        <v>1364</v>
      </c>
      <c r="K278" s="74">
        <v>40047039</v>
      </c>
      <c r="L278" s="74" t="s">
        <v>51</v>
      </c>
      <c r="M278" s="74" t="s">
        <v>1163</v>
      </c>
      <c r="N278" s="74" t="s">
        <v>556</v>
      </c>
      <c r="O278" s="74" t="s">
        <v>542</v>
      </c>
      <c r="P278" s="74" t="s">
        <v>527</v>
      </c>
      <c r="Q278" s="74" t="s">
        <v>1163</v>
      </c>
      <c r="R278" s="74">
        <v>99350</v>
      </c>
      <c r="S278" s="74" t="s">
        <v>1163</v>
      </c>
      <c r="T278" s="74" t="s">
        <v>1163</v>
      </c>
      <c r="U278" s="74">
        <v>3</v>
      </c>
    </row>
    <row r="279" spans="1:21" ht="38.25" x14ac:dyDescent="0.2">
      <c r="A279" s="77">
        <v>99360</v>
      </c>
      <c r="B279" s="75">
        <v>30017722</v>
      </c>
      <c r="C279" s="75" t="s">
        <v>1163</v>
      </c>
      <c r="D279" s="76" t="s">
        <v>1163</v>
      </c>
      <c r="E279" s="74" t="s">
        <v>28</v>
      </c>
      <c r="F279" s="76" t="s">
        <v>25</v>
      </c>
      <c r="G279" s="76" t="s">
        <v>419</v>
      </c>
      <c r="H279" s="74" t="s">
        <v>1335</v>
      </c>
      <c r="I279" s="76" t="s">
        <v>3</v>
      </c>
      <c r="J279" s="74" t="s">
        <v>1364</v>
      </c>
      <c r="K279" s="76" t="s">
        <v>24</v>
      </c>
      <c r="L279" s="76" t="s">
        <v>54</v>
      </c>
      <c r="M279" s="76" t="s">
        <v>58</v>
      </c>
      <c r="N279" s="76" t="s">
        <v>1163</v>
      </c>
      <c r="O279" s="76" t="s">
        <v>1163</v>
      </c>
      <c r="P279" s="76" t="s">
        <v>1163</v>
      </c>
      <c r="Q279" s="76" t="s">
        <v>1163</v>
      </c>
      <c r="R279" s="76">
        <v>99360</v>
      </c>
      <c r="S279" s="74" t="s">
        <v>1163</v>
      </c>
      <c r="T279" s="74" t="s">
        <v>1163</v>
      </c>
      <c r="U279" s="74" t="s">
        <v>1163</v>
      </c>
    </row>
    <row r="280" spans="1:21" x14ac:dyDescent="0.2">
      <c r="A280" s="75">
        <v>99371</v>
      </c>
      <c r="B280" s="75">
        <v>30020445</v>
      </c>
      <c r="C280" s="75" t="s">
        <v>1163</v>
      </c>
      <c r="D280" s="74" t="s">
        <v>1163</v>
      </c>
      <c r="E280" s="74" t="s">
        <v>425</v>
      </c>
      <c r="F280" s="74" t="s">
        <v>4</v>
      </c>
      <c r="G280" s="76" t="s">
        <v>419</v>
      </c>
      <c r="H280" s="74" t="s">
        <v>1336</v>
      </c>
      <c r="I280" s="74" t="s">
        <v>7</v>
      </c>
      <c r="J280" s="74" t="s">
        <v>102</v>
      </c>
      <c r="K280" s="74">
        <v>20061106</v>
      </c>
      <c r="L280" s="74" t="s">
        <v>94</v>
      </c>
      <c r="M280" s="74" t="s">
        <v>334</v>
      </c>
      <c r="N280" s="74" t="s">
        <v>596</v>
      </c>
      <c r="O280" s="74" t="s">
        <v>597</v>
      </c>
      <c r="P280" s="74" t="s">
        <v>527</v>
      </c>
      <c r="Q280" s="76" t="s">
        <v>624</v>
      </c>
      <c r="R280" s="74">
        <v>99371</v>
      </c>
      <c r="S280" s="74" t="s">
        <v>1163</v>
      </c>
      <c r="T280" s="74" t="s">
        <v>1163</v>
      </c>
      <c r="U280" s="74">
        <v>3</v>
      </c>
    </row>
    <row r="281" spans="1:21" x14ac:dyDescent="0.2">
      <c r="A281" s="75">
        <v>99372</v>
      </c>
      <c r="B281" s="75">
        <v>30020735</v>
      </c>
      <c r="C281" s="75" t="s">
        <v>1163</v>
      </c>
      <c r="D281" s="74" t="s">
        <v>1163</v>
      </c>
      <c r="E281" s="74" t="s">
        <v>859</v>
      </c>
      <c r="F281" s="76" t="s">
        <v>34</v>
      </c>
      <c r="G281" s="76" t="s">
        <v>419</v>
      </c>
      <c r="H281" s="74" t="s">
        <v>1333</v>
      </c>
      <c r="I281" s="74" t="s">
        <v>19</v>
      </c>
      <c r="J281" s="74" t="s">
        <v>126</v>
      </c>
      <c r="K281" s="74">
        <v>20060245</v>
      </c>
      <c r="L281" s="74" t="s">
        <v>94</v>
      </c>
      <c r="M281" s="74" t="s">
        <v>765</v>
      </c>
      <c r="N281" s="74" t="s">
        <v>559</v>
      </c>
      <c r="O281" s="74" t="s">
        <v>1091</v>
      </c>
      <c r="P281" s="74" t="s">
        <v>527</v>
      </c>
      <c r="Q281" s="76" t="s">
        <v>624</v>
      </c>
      <c r="R281" s="74">
        <v>99372</v>
      </c>
      <c r="S281" s="74" t="s">
        <v>1163</v>
      </c>
      <c r="T281" s="74" t="s">
        <v>1163</v>
      </c>
      <c r="U281" s="74">
        <v>3</v>
      </c>
    </row>
    <row r="282" spans="1:21" ht="38.25" x14ac:dyDescent="0.2">
      <c r="A282" s="77">
        <v>99373</v>
      </c>
      <c r="B282" s="75">
        <v>30020395</v>
      </c>
      <c r="C282" s="75" t="s">
        <v>1163</v>
      </c>
      <c r="D282" s="76" t="s">
        <v>1163</v>
      </c>
      <c r="E282" s="74" t="s">
        <v>28</v>
      </c>
      <c r="F282" s="76" t="s">
        <v>25</v>
      </c>
      <c r="G282" s="76" t="s">
        <v>419</v>
      </c>
      <c r="H282" s="74" t="s">
        <v>1359</v>
      </c>
      <c r="I282" s="76" t="s">
        <v>35</v>
      </c>
      <c r="J282" s="74" t="s">
        <v>126</v>
      </c>
      <c r="K282" s="76" t="s">
        <v>69</v>
      </c>
      <c r="L282" s="76" t="s">
        <v>1225</v>
      </c>
      <c r="M282" s="76" t="s">
        <v>1196</v>
      </c>
      <c r="N282" s="76" t="s">
        <v>489</v>
      </c>
      <c r="O282" s="76" t="s">
        <v>484</v>
      </c>
      <c r="P282" s="76" t="s">
        <v>527</v>
      </c>
      <c r="Q282" s="76" t="s">
        <v>624</v>
      </c>
      <c r="R282" s="76">
        <v>99373</v>
      </c>
      <c r="S282" s="74" t="s">
        <v>1163</v>
      </c>
      <c r="T282" s="74" t="s">
        <v>1163</v>
      </c>
      <c r="U282" s="74">
        <v>1</v>
      </c>
    </row>
    <row r="283" spans="1:21" ht="38.25" x14ac:dyDescent="0.2">
      <c r="A283" s="75">
        <v>99374</v>
      </c>
      <c r="B283" s="75">
        <v>30020336</v>
      </c>
      <c r="C283" s="75" t="s">
        <v>1163</v>
      </c>
      <c r="D283" s="74" t="s">
        <v>1163</v>
      </c>
      <c r="E283" s="74" t="s">
        <v>28</v>
      </c>
      <c r="F283" s="76" t="s">
        <v>25</v>
      </c>
      <c r="G283" s="76" t="s">
        <v>419</v>
      </c>
      <c r="H283" s="74" t="s">
        <v>1334</v>
      </c>
      <c r="I283" s="74" t="s">
        <v>22</v>
      </c>
      <c r="J283" s="74" t="s">
        <v>126</v>
      </c>
      <c r="K283" s="74" t="s">
        <v>74</v>
      </c>
      <c r="L283" s="74" t="s">
        <v>94</v>
      </c>
      <c r="M283" s="74" t="s">
        <v>72</v>
      </c>
      <c r="N283" s="74" t="s">
        <v>560</v>
      </c>
      <c r="O283" s="74" t="s">
        <v>540</v>
      </c>
      <c r="P283" s="74" t="s">
        <v>527</v>
      </c>
      <c r="Q283" s="76" t="s">
        <v>624</v>
      </c>
      <c r="R283" s="74">
        <v>99374</v>
      </c>
      <c r="S283" s="74" t="s">
        <v>1163</v>
      </c>
      <c r="T283" s="74" t="s">
        <v>1163</v>
      </c>
      <c r="U283" s="74">
        <v>1</v>
      </c>
    </row>
    <row r="284" spans="1:21" x14ac:dyDescent="0.2">
      <c r="A284" s="75">
        <v>99377</v>
      </c>
      <c r="B284" s="75">
        <v>30020706</v>
      </c>
      <c r="C284" s="75" t="s">
        <v>1163</v>
      </c>
      <c r="D284" s="74" t="s">
        <v>1163</v>
      </c>
      <c r="E284" s="74" t="s">
        <v>859</v>
      </c>
      <c r="F284" s="74" t="s">
        <v>868</v>
      </c>
      <c r="G284" s="76" t="s">
        <v>419</v>
      </c>
      <c r="H284" s="74" t="s">
        <v>1337</v>
      </c>
      <c r="I284" s="74" t="s">
        <v>46</v>
      </c>
      <c r="J284" s="74" t="s">
        <v>126</v>
      </c>
      <c r="K284" s="74">
        <v>20060908</v>
      </c>
      <c r="L284" s="74" t="s">
        <v>94</v>
      </c>
      <c r="M284" s="74" t="s">
        <v>334</v>
      </c>
      <c r="N284" s="74" t="s">
        <v>598</v>
      </c>
      <c r="O284" s="74" t="s">
        <v>597</v>
      </c>
      <c r="P284" s="74" t="s">
        <v>527</v>
      </c>
      <c r="Q284" s="76" t="s">
        <v>624</v>
      </c>
      <c r="R284" s="74">
        <v>99377</v>
      </c>
      <c r="S284" s="74" t="s">
        <v>1163</v>
      </c>
      <c r="T284" s="74" t="s">
        <v>1163</v>
      </c>
      <c r="U284" s="74">
        <v>3</v>
      </c>
    </row>
    <row r="285" spans="1:21" ht="38.25" x14ac:dyDescent="0.2">
      <c r="A285" s="75">
        <v>99380</v>
      </c>
      <c r="B285" s="75">
        <v>30017939</v>
      </c>
      <c r="C285" s="75" t="s">
        <v>1163</v>
      </c>
      <c r="D285" s="74" t="s">
        <v>1163</v>
      </c>
      <c r="E285" s="74" t="s">
        <v>28</v>
      </c>
      <c r="F285" s="76" t="s">
        <v>25</v>
      </c>
      <c r="G285" s="76" t="s">
        <v>419</v>
      </c>
      <c r="H285" s="74" t="s">
        <v>1338</v>
      </c>
      <c r="I285" s="74" t="s">
        <v>22</v>
      </c>
      <c r="J285" s="74" t="s">
        <v>1364</v>
      </c>
      <c r="K285" s="74" t="s">
        <v>39</v>
      </c>
      <c r="L285" s="74" t="s">
        <v>865</v>
      </c>
      <c r="M285" s="74" t="s">
        <v>72</v>
      </c>
      <c r="N285" s="74" t="s">
        <v>560</v>
      </c>
      <c r="O285" s="74" t="s">
        <v>540</v>
      </c>
      <c r="P285" s="74" t="s">
        <v>527</v>
      </c>
      <c r="Q285" s="76" t="s">
        <v>624</v>
      </c>
      <c r="R285" s="74">
        <v>99380</v>
      </c>
      <c r="S285" s="74" t="s">
        <v>1163</v>
      </c>
      <c r="T285" s="74" t="s">
        <v>1163</v>
      </c>
      <c r="U285" s="74">
        <v>1</v>
      </c>
    </row>
    <row r="286" spans="1:21" ht="38.25" x14ac:dyDescent="0.2">
      <c r="A286" s="75">
        <v>99381</v>
      </c>
      <c r="B286" s="82">
        <v>30019354</v>
      </c>
      <c r="C286" s="75" t="s">
        <v>1163</v>
      </c>
      <c r="D286" s="74" t="s">
        <v>1163</v>
      </c>
      <c r="E286" s="74" t="s">
        <v>28</v>
      </c>
      <c r="F286" s="76" t="s">
        <v>25</v>
      </c>
      <c r="G286" s="76" t="s">
        <v>419</v>
      </c>
      <c r="H286" s="74" t="s">
        <v>1313</v>
      </c>
      <c r="I286" s="74" t="s">
        <v>22</v>
      </c>
      <c r="J286" s="74" t="s">
        <v>1364</v>
      </c>
      <c r="K286" s="74" t="s">
        <v>39</v>
      </c>
      <c r="L286" s="74" t="s">
        <v>865</v>
      </c>
      <c r="M286" s="74" t="s">
        <v>453</v>
      </c>
      <c r="N286" s="74" t="s">
        <v>560</v>
      </c>
      <c r="O286" s="74" t="s">
        <v>540</v>
      </c>
      <c r="P286" s="74" t="s">
        <v>527</v>
      </c>
      <c r="Q286" s="76" t="s">
        <v>624</v>
      </c>
      <c r="R286" s="74">
        <v>99381</v>
      </c>
      <c r="S286" s="74" t="s">
        <v>1163</v>
      </c>
      <c r="T286" s="74" t="s">
        <v>1163</v>
      </c>
      <c r="U286" s="74">
        <v>1</v>
      </c>
    </row>
    <row r="287" spans="1:21" x14ac:dyDescent="0.2">
      <c r="A287" s="75">
        <v>99390</v>
      </c>
      <c r="B287" s="75">
        <v>30018243</v>
      </c>
      <c r="C287" s="75" t="s">
        <v>1163</v>
      </c>
      <c r="D287" s="74" t="s">
        <v>1163</v>
      </c>
      <c r="E287" s="74" t="s">
        <v>28</v>
      </c>
      <c r="F287" s="74" t="s">
        <v>18</v>
      </c>
      <c r="G287" s="76" t="s">
        <v>419</v>
      </c>
      <c r="H287" s="74" t="s">
        <v>1335</v>
      </c>
      <c r="I287" s="74" t="s">
        <v>3</v>
      </c>
      <c r="J287" s="74" t="s">
        <v>1364</v>
      </c>
      <c r="K287" s="74">
        <v>20058695</v>
      </c>
      <c r="L287" s="74" t="s">
        <v>51</v>
      </c>
      <c r="M287" s="74" t="s">
        <v>1163</v>
      </c>
      <c r="N287" s="74" t="s">
        <v>556</v>
      </c>
      <c r="O287" s="74" t="s">
        <v>542</v>
      </c>
      <c r="P287" s="74" t="s">
        <v>527</v>
      </c>
      <c r="Q287" s="74" t="s">
        <v>1163</v>
      </c>
      <c r="R287" s="74">
        <v>99390</v>
      </c>
      <c r="S287" s="74" t="s">
        <v>1163</v>
      </c>
      <c r="T287" s="74" t="s">
        <v>1163</v>
      </c>
      <c r="U287" s="74">
        <v>3</v>
      </c>
    </row>
    <row r="288" spans="1:21" x14ac:dyDescent="0.2">
      <c r="A288" s="75">
        <v>99391</v>
      </c>
      <c r="B288" s="75">
        <v>30018791</v>
      </c>
      <c r="C288" s="75" t="s">
        <v>1163</v>
      </c>
      <c r="D288" s="74" t="s">
        <v>1163</v>
      </c>
      <c r="E288" s="74" t="s">
        <v>425</v>
      </c>
      <c r="F288" s="74" t="s">
        <v>18</v>
      </c>
      <c r="G288" s="76" t="s">
        <v>419</v>
      </c>
      <c r="H288" s="74" t="s">
        <v>1313</v>
      </c>
      <c r="I288" s="74" t="s">
        <v>22</v>
      </c>
      <c r="J288" s="74" t="s">
        <v>1364</v>
      </c>
      <c r="K288" s="74">
        <v>20059570</v>
      </c>
      <c r="L288" s="74" t="s">
        <v>51</v>
      </c>
      <c r="M288" s="74" t="s">
        <v>1163</v>
      </c>
      <c r="N288" s="74" t="s">
        <v>593</v>
      </c>
      <c r="O288" s="74" t="s">
        <v>592</v>
      </c>
      <c r="P288" s="74" t="s">
        <v>527</v>
      </c>
      <c r="Q288" s="74" t="s">
        <v>1163</v>
      </c>
      <c r="R288" s="74">
        <v>99391</v>
      </c>
      <c r="S288" s="74" t="s">
        <v>1163</v>
      </c>
      <c r="T288" s="74" t="s">
        <v>1163</v>
      </c>
      <c r="U288" s="74">
        <v>3</v>
      </c>
    </row>
    <row r="289" spans="1:21" x14ac:dyDescent="0.2">
      <c r="A289" s="75">
        <v>99400</v>
      </c>
      <c r="B289" s="75">
        <v>30020418</v>
      </c>
      <c r="C289" s="75" t="s">
        <v>1163</v>
      </c>
      <c r="D289" s="74" t="s">
        <v>1163</v>
      </c>
      <c r="E289" s="74" t="s">
        <v>860</v>
      </c>
      <c r="F289" s="74" t="s">
        <v>44</v>
      </c>
      <c r="G289" s="76" t="s">
        <v>415</v>
      </c>
      <c r="H289" s="74" t="s">
        <v>1355</v>
      </c>
      <c r="I289" s="76" t="s">
        <v>66</v>
      </c>
      <c r="J289" s="74" t="s">
        <v>1369</v>
      </c>
      <c r="K289" s="74">
        <v>20059110</v>
      </c>
      <c r="L289" s="78" t="s">
        <v>94</v>
      </c>
      <c r="M289" s="74" t="s">
        <v>80</v>
      </c>
      <c r="N289" s="74" t="s">
        <v>608</v>
      </c>
      <c r="O289" s="74" t="s">
        <v>609</v>
      </c>
      <c r="P289" s="74" t="s">
        <v>623</v>
      </c>
      <c r="Q289" s="74" t="s">
        <v>1163</v>
      </c>
      <c r="R289" s="74">
        <v>99400</v>
      </c>
      <c r="S289" s="74" t="s">
        <v>1163</v>
      </c>
      <c r="T289" s="74" t="s">
        <v>1163</v>
      </c>
      <c r="U289" s="74" t="s">
        <v>1163</v>
      </c>
    </row>
    <row r="290" spans="1:21" x14ac:dyDescent="0.2">
      <c r="A290" s="77">
        <v>99410</v>
      </c>
      <c r="B290" s="75">
        <v>30018289</v>
      </c>
      <c r="C290" s="75" t="s">
        <v>1163</v>
      </c>
      <c r="D290" s="76" t="s">
        <v>1163</v>
      </c>
      <c r="E290" s="74" t="s">
        <v>28</v>
      </c>
      <c r="F290" s="76" t="s">
        <v>4</v>
      </c>
      <c r="G290" s="76" t="s">
        <v>419</v>
      </c>
      <c r="H290" s="74" t="s">
        <v>1358</v>
      </c>
      <c r="I290" s="76" t="s">
        <v>33</v>
      </c>
      <c r="J290" s="74" t="s">
        <v>1366</v>
      </c>
      <c r="K290" s="76">
        <v>20058877</v>
      </c>
      <c r="L290" s="76" t="s">
        <v>51</v>
      </c>
      <c r="M290" s="76" t="s">
        <v>56</v>
      </c>
      <c r="N290" s="76" t="s">
        <v>507</v>
      </c>
      <c r="O290" s="76" t="s">
        <v>509</v>
      </c>
      <c r="P290" s="76" t="s">
        <v>508</v>
      </c>
      <c r="Q290" s="76" t="s">
        <v>1163</v>
      </c>
      <c r="R290" s="76">
        <v>99410</v>
      </c>
      <c r="S290" s="74" t="s">
        <v>1163</v>
      </c>
      <c r="T290" s="74" t="s">
        <v>1163</v>
      </c>
      <c r="U290" s="74">
        <v>1</v>
      </c>
    </row>
    <row r="291" spans="1:21" x14ac:dyDescent="0.2">
      <c r="A291" s="75">
        <v>99411</v>
      </c>
      <c r="B291" s="75">
        <v>30019126</v>
      </c>
      <c r="C291" s="75" t="s">
        <v>1163</v>
      </c>
      <c r="D291" s="74" t="s">
        <v>1163</v>
      </c>
      <c r="E291" s="74" t="s">
        <v>28</v>
      </c>
      <c r="F291" s="74" t="s">
        <v>18</v>
      </c>
      <c r="G291" s="76" t="s">
        <v>419</v>
      </c>
      <c r="H291" s="74" t="s">
        <v>1312</v>
      </c>
      <c r="I291" s="74" t="s">
        <v>35</v>
      </c>
      <c r="J291" s="74" t="s">
        <v>1364</v>
      </c>
      <c r="K291" s="74">
        <v>20058695</v>
      </c>
      <c r="L291" s="74" t="s">
        <v>51</v>
      </c>
      <c r="M291" s="74" t="s">
        <v>1163</v>
      </c>
      <c r="N291" s="74" t="s">
        <v>556</v>
      </c>
      <c r="O291" s="74" t="s">
        <v>542</v>
      </c>
      <c r="P291" s="74" t="s">
        <v>527</v>
      </c>
      <c r="Q291" s="74" t="s">
        <v>1163</v>
      </c>
      <c r="R291" s="74">
        <v>99411</v>
      </c>
      <c r="S291" s="74" t="s">
        <v>1163</v>
      </c>
      <c r="T291" s="74" t="s">
        <v>1163</v>
      </c>
      <c r="U291" s="74">
        <v>3</v>
      </c>
    </row>
    <row r="292" spans="1:21" x14ac:dyDescent="0.2">
      <c r="A292" s="75">
        <v>99420</v>
      </c>
      <c r="B292" s="75">
        <v>30018247</v>
      </c>
      <c r="C292" s="75" t="s">
        <v>1163</v>
      </c>
      <c r="D292" s="74" t="s">
        <v>1163</v>
      </c>
      <c r="E292" s="74" t="s">
        <v>425</v>
      </c>
      <c r="F292" s="74" t="s">
        <v>4</v>
      </c>
      <c r="G292" s="76" t="s">
        <v>419</v>
      </c>
      <c r="H292" s="74" t="s">
        <v>1312</v>
      </c>
      <c r="I292" s="74" t="s">
        <v>35</v>
      </c>
      <c r="J292" s="74" t="s">
        <v>1366</v>
      </c>
      <c r="K292" s="74">
        <v>20058697</v>
      </c>
      <c r="L292" s="74" t="s">
        <v>51</v>
      </c>
      <c r="M292" s="74" t="s">
        <v>1163</v>
      </c>
      <c r="N292" s="74" t="s">
        <v>593</v>
      </c>
      <c r="O292" s="74" t="s">
        <v>592</v>
      </c>
      <c r="P292" s="74" t="s">
        <v>527</v>
      </c>
      <c r="Q292" s="74" t="s">
        <v>1163</v>
      </c>
      <c r="R292" s="74">
        <v>99420</v>
      </c>
      <c r="S292" s="74" t="s">
        <v>1163</v>
      </c>
      <c r="T292" s="74" t="s">
        <v>1163</v>
      </c>
      <c r="U292" s="74">
        <v>3</v>
      </c>
    </row>
    <row r="293" spans="1:21" x14ac:dyDescent="0.2">
      <c r="A293" s="75">
        <v>99421</v>
      </c>
      <c r="B293" s="75">
        <v>30018792</v>
      </c>
      <c r="C293" s="75" t="s">
        <v>1163</v>
      </c>
      <c r="D293" s="74" t="s">
        <v>1163</v>
      </c>
      <c r="E293" s="74" t="s">
        <v>425</v>
      </c>
      <c r="F293" s="74" t="s">
        <v>18</v>
      </c>
      <c r="G293" s="76" t="s">
        <v>419</v>
      </c>
      <c r="H293" s="74" t="s">
        <v>1313</v>
      </c>
      <c r="I293" s="74" t="s">
        <v>22</v>
      </c>
      <c r="J293" s="74" t="s">
        <v>1364</v>
      </c>
      <c r="K293" s="74">
        <v>20058697</v>
      </c>
      <c r="L293" s="74" t="s">
        <v>51</v>
      </c>
      <c r="M293" s="74" t="s">
        <v>1163</v>
      </c>
      <c r="N293" s="74" t="s">
        <v>556</v>
      </c>
      <c r="O293" s="74" t="s">
        <v>542</v>
      </c>
      <c r="P293" s="74" t="s">
        <v>527</v>
      </c>
      <c r="Q293" s="74" t="s">
        <v>1163</v>
      </c>
      <c r="R293" s="74">
        <v>99421</v>
      </c>
      <c r="S293" s="74" t="s">
        <v>1163</v>
      </c>
      <c r="T293" s="74" t="s">
        <v>1163</v>
      </c>
      <c r="U293" s="74">
        <v>3</v>
      </c>
    </row>
    <row r="294" spans="1:21" x14ac:dyDescent="0.2">
      <c r="A294" s="75">
        <v>99422</v>
      </c>
      <c r="B294" s="75">
        <v>30019399</v>
      </c>
      <c r="C294" s="75" t="s">
        <v>1163</v>
      </c>
      <c r="D294" s="74" t="s">
        <v>1163</v>
      </c>
      <c r="E294" s="74" t="s">
        <v>425</v>
      </c>
      <c r="F294" s="74" t="s">
        <v>869</v>
      </c>
      <c r="G294" s="76" t="s">
        <v>419</v>
      </c>
      <c r="H294" s="74" t="s">
        <v>1360</v>
      </c>
      <c r="I294" s="74" t="s">
        <v>22</v>
      </c>
      <c r="J294" s="74" t="s">
        <v>1364</v>
      </c>
      <c r="K294" s="74">
        <v>20060561</v>
      </c>
      <c r="L294" s="74" t="s">
        <v>51</v>
      </c>
      <c r="M294" s="74" t="s">
        <v>1163</v>
      </c>
      <c r="N294" s="74" t="s">
        <v>562</v>
      </c>
      <c r="O294" s="74" t="s">
        <v>563</v>
      </c>
      <c r="P294" s="74" t="s">
        <v>527</v>
      </c>
      <c r="Q294" s="74" t="s">
        <v>1163</v>
      </c>
      <c r="R294" s="74">
        <v>99422</v>
      </c>
      <c r="S294" s="74" t="s">
        <v>1163</v>
      </c>
      <c r="T294" s="74" t="s">
        <v>1163</v>
      </c>
      <c r="U294" s="74">
        <v>3</v>
      </c>
    </row>
    <row r="295" spans="1:21" ht="38.25" x14ac:dyDescent="0.2">
      <c r="A295" s="77">
        <v>99430</v>
      </c>
      <c r="B295" s="75">
        <v>30018400</v>
      </c>
      <c r="C295" s="75" t="s">
        <v>1163</v>
      </c>
      <c r="D295" s="76" t="s">
        <v>1163</v>
      </c>
      <c r="E295" s="74" t="s">
        <v>28</v>
      </c>
      <c r="F295" s="76" t="s">
        <v>25</v>
      </c>
      <c r="G295" s="76" t="s">
        <v>419</v>
      </c>
      <c r="H295" s="74" t="s">
        <v>1359</v>
      </c>
      <c r="I295" s="76" t="s">
        <v>35</v>
      </c>
      <c r="J295" s="74" t="s">
        <v>1366</v>
      </c>
      <c r="K295" s="76" t="s">
        <v>37</v>
      </c>
      <c r="L295" s="76" t="s">
        <v>51</v>
      </c>
      <c r="M295" s="76" t="s">
        <v>59</v>
      </c>
      <c r="N295" s="76" t="s">
        <v>489</v>
      </c>
      <c r="O295" s="76" t="s">
        <v>484</v>
      </c>
      <c r="P295" s="76" t="s">
        <v>527</v>
      </c>
      <c r="Q295" s="76" t="s">
        <v>624</v>
      </c>
      <c r="R295" s="76">
        <v>99430</v>
      </c>
      <c r="S295" s="74" t="s">
        <v>1163</v>
      </c>
      <c r="T295" s="74" t="s">
        <v>1163</v>
      </c>
      <c r="U295" s="74">
        <v>1</v>
      </c>
    </row>
    <row r="296" spans="1:21" ht="25.5" x14ac:dyDescent="0.2">
      <c r="A296" s="75">
        <v>99438</v>
      </c>
      <c r="B296" s="75">
        <v>30024299</v>
      </c>
      <c r="C296" s="75" t="s">
        <v>1163</v>
      </c>
      <c r="D296" s="74" t="s">
        <v>747</v>
      </c>
      <c r="E296" s="74" t="s">
        <v>824</v>
      </c>
      <c r="F296" s="74" t="s">
        <v>124</v>
      </c>
      <c r="G296" s="74" t="s">
        <v>415</v>
      </c>
      <c r="H296" s="74" t="s">
        <v>444</v>
      </c>
      <c r="I296" s="76" t="s">
        <v>445</v>
      </c>
      <c r="J296" s="74" t="s">
        <v>102</v>
      </c>
      <c r="K296" s="74">
        <v>20060376</v>
      </c>
      <c r="L296" s="78" t="s">
        <v>94</v>
      </c>
      <c r="M296" s="74" t="s">
        <v>1163</v>
      </c>
      <c r="N296" s="74" t="s">
        <v>510</v>
      </c>
      <c r="O296" s="74" t="s">
        <v>511</v>
      </c>
      <c r="P296" s="74" t="s">
        <v>285</v>
      </c>
      <c r="Q296" s="74" t="s">
        <v>1163</v>
      </c>
      <c r="R296" s="74">
        <v>99438</v>
      </c>
      <c r="S296" s="74" t="s">
        <v>1163</v>
      </c>
      <c r="T296" s="74" t="s">
        <v>1163</v>
      </c>
      <c r="U296" s="74" t="s">
        <v>764</v>
      </c>
    </row>
    <row r="297" spans="1:21" x14ac:dyDescent="0.2">
      <c r="A297" s="80">
        <v>99439</v>
      </c>
      <c r="B297" s="75">
        <v>30021034</v>
      </c>
      <c r="C297" s="75">
        <v>30019276</v>
      </c>
      <c r="D297" s="74" t="s">
        <v>1163</v>
      </c>
      <c r="E297" s="74" t="s">
        <v>11</v>
      </c>
      <c r="F297" s="76" t="s">
        <v>65</v>
      </c>
      <c r="G297" s="76" t="s">
        <v>415</v>
      </c>
      <c r="H297" s="74" t="s">
        <v>1355</v>
      </c>
      <c r="I297" s="76" t="s">
        <v>66</v>
      </c>
      <c r="J297" s="74" t="s">
        <v>126</v>
      </c>
      <c r="K297" s="74">
        <v>20062778</v>
      </c>
      <c r="L297" s="78" t="s">
        <v>94</v>
      </c>
      <c r="M297" s="74" t="s">
        <v>1176</v>
      </c>
      <c r="N297" s="74" t="s">
        <v>1163</v>
      </c>
      <c r="O297" s="74" t="s">
        <v>1163</v>
      </c>
      <c r="P297" s="74" t="s">
        <v>1163</v>
      </c>
      <c r="Q297" s="74" t="s">
        <v>1163</v>
      </c>
      <c r="R297" s="74" t="s">
        <v>120</v>
      </c>
      <c r="S297" s="74" t="s">
        <v>286</v>
      </c>
      <c r="T297" s="74" t="s">
        <v>1163</v>
      </c>
      <c r="U297" s="74" t="s">
        <v>1163</v>
      </c>
    </row>
    <row r="298" spans="1:21" ht="38.25" x14ac:dyDescent="0.2">
      <c r="A298" s="75">
        <v>99440</v>
      </c>
      <c r="B298" s="75">
        <v>30018767</v>
      </c>
      <c r="C298" s="75" t="s">
        <v>1163</v>
      </c>
      <c r="D298" s="74" t="s">
        <v>1163</v>
      </c>
      <c r="E298" s="74" t="s">
        <v>28</v>
      </c>
      <c r="F298" s="76" t="s">
        <v>25</v>
      </c>
      <c r="G298" s="76" t="s">
        <v>419</v>
      </c>
      <c r="H298" s="74" t="s">
        <v>1334</v>
      </c>
      <c r="I298" s="74" t="s">
        <v>22</v>
      </c>
      <c r="J298" s="74" t="s">
        <v>1364</v>
      </c>
      <c r="K298" s="74" t="s">
        <v>38</v>
      </c>
      <c r="L298" s="74" t="s">
        <v>51</v>
      </c>
      <c r="M298" s="74" t="s">
        <v>72</v>
      </c>
      <c r="N298" s="74" t="s">
        <v>560</v>
      </c>
      <c r="O298" s="74" t="s">
        <v>540</v>
      </c>
      <c r="P298" s="74" t="s">
        <v>527</v>
      </c>
      <c r="Q298" s="76" t="s">
        <v>624</v>
      </c>
      <c r="R298" s="74">
        <v>99440</v>
      </c>
      <c r="S298" s="74" t="s">
        <v>1163</v>
      </c>
      <c r="T298" s="74" t="s">
        <v>1163</v>
      </c>
      <c r="U298" s="74">
        <v>1</v>
      </c>
    </row>
    <row r="299" spans="1:21" ht="25.5" x14ac:dyDescent="0.2">
      <c r="A299" s="80">
        <v>99441</v>
      </c>
      <c r="B299" s="75">
        <v>30023741</v>
      </c>
      <c r="C299" s="75">
        <v>30019277</v>
      </c>
      <c r="D299" s="74" t="s">
        <v>1163</v>
      </c>
      <c r="E299" s="74" t="s">
        <v>425</v>
      </c>
      <c r="F299" s="74" t="s">
        <v>189</v>
      </c>
      <c r="G299" s="74" t="s">
        <v>443</v>
      </c>
      <c r="H299" s="74" t="s">
        <v>444</v>
      </c>
      <c r="I299" s="76" t="s">
        <v>445</v>
      </c>
      <c r="J299" s="74" t="s">
        <v>102</v>
      </c>
      <c r="K299" s="74">
        <v>20062778</v>
      </c>
      <c r="L299" s="74" t="s">
        <v>94</v>
      </c>
      <c r="M299" s="74" t="s">
        <v>429</v>
      </c>
      <c r="N299" s="74" t="s">
        <v>1163</v>
      </c>
      <c r="O299" s="74" t="s">
        <v>1163</v>
      </c>
      <c r="P299" s="74" t="s">
        <v>1163</v>
      </c>
      <c r="Q299" s="81" t="s">
        <v>1163</v>
      </c>
      <c r="R299" s="74" t="s">
        <v>442</v>
      </c>
      <c r="S299" s="81" t="s">
        <v>446</v>
      </c>
      <c r="T299" s="74" t="s">
        <v>1163</v>
      </c>
      <c r="U299" s="74" t="s">
        <v>1163</v>
      </c>
    </row>
    <row r="300" spans="1:21" x14ac:dyDescent="0.2">
      <c r="A300" s="80">
        <v>99442</v>
      </c>
      <c r="B300" s="75">
        <v>30021048</v>
      </c>
      <c r="C300" s="75">
        <v>30019300</v>
      </c>
      <c r="D300" s="74" t="s">
        <v>1163</v>
      </c>
      <c r="E300" s="74" t="s">
        <v>860</v>
      </c>
      <c r="F300" s="74" t="s">
        <v>188</v>
      </c>
      <c r="G300" s="74" t="s">
        <v>415</v>
      </c>
      <c r="H300" s="74" t="s">
        <v>1355</v>
      </c>
      <c r="I300" s="76" t="s">
        <v>66</v>
      </c>
      <c r="J300" s="74" t="s">
        <v>102</v>
      </c>
      <c r="K300" s="74">
        <v>20060526</v>
      </c>
      <c r="L300" s="74" t="s">
        <v>94</v>
      </c>
      <c r="M300" s="74" t="s">
        <v>1169</v>
      </c>
      <c r="N300" s="74" t="s">
        <v>1163</v>
      </c>
      <c r="O300" s="74" t="s">
        <v>1163</v>
      </c>
      <c r="P300" s="74" t="s">
        <v>1163</v>
      </c>
      <c r="Q300" s="74" t="s">
        <v>1163</v>
      </c>
      <c r="R300" s="74" t="s">
        <v>163</v>
      </c>
      <c r="S300" s="74" t="s">
        <v>243</v>
      </c>
      <c r="T300" s="74" t="s">
        <v>1163</v>
      </c>
      <c r="U300" s="74" t="s">
        <v>1163</v>
      </c>
    </row>
    <row r="301" spans="1:21" x14ac:dyDescent="0.2">
      <c r="A301" s="75">
        <v>99444</v>
      </c>
      <c r="B301" s="75">
        <v>30019510</v>
      </c>
      <c r="C301" s="75" t="s">
        <v>1163</v>
      </c>
      <c r="D301" s="74" t="s">
        <v>1163</v>
      </c>
      <c r="E301" s="74" t="s">
        <v>425</v>
      </c>
      <c r="F301" s="74" t="s">
        <v>868</v>
      </c>
      <c r="G301" s="76" t="s">
        <v>426</v>
      </c>
      <c r="H301" s="74" t="s">
        <v>1339</v>
      </c>
      <c r="I301" s="74" t="s">
        <v>64</v>
      </c>
      <c r="J301" s="74" t="s">
        <v>1366</v>
      </c>
      <c r="K301" s="74">
        <v>20059441</v>
      </c>
      <c r="L301" s="74" t="s">
        <v>51</v>
      </c>
      <c r="M301" s="74" t="s">
        <v>1163</v>
      </c>
      <c r="N301" s="74" t="s">
        <v>599</v>
      </c>
      <c r="O301" s="74" t="s">
        <v>583</v>
      </c>
      <c r="P301" s="74" t="s">
        <v>527</v>
      </c>
      <c r="Q301" s="74" t="s">
        <v>1163</v>
      </c>
      <c r="R301" s="74">
        <v>99444</v>
      </c>
      <c r="S301" s="74" t="s">
        <v>1163</v>
      </c>
      <c r="T301" s="74" t="s">
        <v>1163</v>
      </c>
      <c r="U301" s="74">
        <v>3</v>
      </c>
    </row>
    <row r="302" spans="1:21" x14ac:dyDescent="0.2">
      <c r="A302" s="80">
        <v>99446</v>
      </c>
      <c r="B302" s="75">
        <v>30021100</v>
      </c>
      <c r="C302" s="75">
        <v>30019279</v>
      </c>
      <c r="D302" s="74" t="s">
        <v>1163</v>
      </c>
      <c r="E302" s="74" t="s">
        <v>860</v>
      </c>
      <c r="F302" s="74" t="s">
        <v>189</v>
      </c>
      <c r="G302" s="74" t="s">
        <v>415</v>
      </c>
      <c r="H302" s="74" t="s">
        <v>1355</v>
      </c>
      <c r="I302" s="76" t="s">
        <v>66</v>
      </c>
      <c r="J302" s="74" t="s">
        <v>102</v>
      </c>
      <c r="K302" s="74">
        <v>20060526</v>
      </c>
      <c r="L302" s="74" t="s">
        <v>94</v>
      </c>
      <c r="M302" s="74" t="s">
        <v>1163</v>
      </c>
      <c r="N302" s="74" t="s">
        <v>1163</v>
      </c>
      <c r="O302" s="74" t="s">
        <v>1163</v>
      </c>
      <c r="P302" s="74" t="s">
        <v>1163</v>
      </c>
      <c r="Q302" s="74" t="s">
        <v>1163</v>
      </c>
      <c r="R302" s="74" t="s">
        <v>164</v>
      </c>
      <c r="S302" s="74" t="s">
        <v>246</v>
      </c>
      <c r="T302" s="74" t="s">
        <v>1163</v>
      </c>
      <c r="U302" s="74" t="s">
        <v>1163</v>
      </c>
    </row>
    <row r="303" spans="1:21" ht="25.5" x14ac:dyDescent="0.2">
      <c r="A303" s="80">
        <v>99447</v>
      </c>
      <c r="B303" s="75">
        <v>30021039</v>
      </c>
      <c r="C303" s="75">
        <v>30019278</v>
      </c>
      <c r="D303" s="74" t="s">
        <v>1163</v>
      </c>
      <c r="E303" s="74" t="s">
        <v>11</v>
      </c>
      <c r="F303" s="76" t="s">
        <v>188</v>
      </c>
      <c r="G303" s="76" t="s">
        <v>415</v>
      </c>
      <c r="H303" s="74" t="s">
        <v>1359</v>
      </c>
      <c r="I303" s="76" t="s">
        <v>89</v>
      </c>
      <c r="J303" s="74" t="s">
        <v>102</v>
      </c>
      <c r="K303" s="74">
        <v>20060527</v>
      </c>
      <c r="L303" s="74" t="s">
        <v>94</v>
      </c>
      <c r="M303" s="74" t="s">
        <v>1213</v>
      </c>
      <c r="N303" s="74" t="s">
        <v>1163</v>
      </c>
      <c r="O303" s="74" t="s">
        <v>1163</v>
      </c>
      <c r="P303" s="74" t="s">
        <v>1163</v>
      </c>
      <c r="Q303" s="74" t="s">
        <v>1163</v>
      </c>
      <c r="R303" s="74" t="s">
        <v>165</v>
      </c>
      <c r="S303" s="74" t="s">
        <v>271</v>
      </c>
      <c r="T303" s="74" t="s">
        <v>1163</v>
      </c>
      <c r="U303" s="74" t="s">
        <v>1163</v>
      </c>
    </row>
    <row r="304" spans="1:21" x14ac:dyDescent="0.2">
      <c r="A304" s="80">
        <v>99448</v>
      </c>
      <c r="B304" s="75">
        <v>30021072</v>
      </c>
      <c r="C304" s="75">
        <v>30019301</v>
      </c>
      <c r="D304" s="74" t="s">
        <v>1163</v>
      </c>
      <c r="E304" s="74" t="s">
        <v>11</v>
      </c>
      <c r="F304" s="74" t="s">
        <v>870</v>
      </c>
      <c r="G304" s="74" t="s">
        <v>417</v>
      </c>
      <c r="H304" s="74" t="s">
        <v>1323</v>
      </c>
      <c r="I304" s="74" t="s">
        <v>183</v>
      </c>
      <c r="J304" s="74" t="s">
        <v>102</v>
      </c>
      <c r="K304" s="74">
        <v>20060255</v>
      </c>
      <c r="L304" s="78" t="s">
        <v>94</v>
      </c>
      <c r="M304" s="74" t="s">
        <v>184</v>
      </c>
      <c r="N304" s="74" t="s">
        <v>1163</v>
      </c>
      <c r="O304" s="74" t="s">
        <v>1163</v>
      </c>
      <c r="P304" s="74" t="s">
        <v>1163</v>
      </c>
      <c r="Q304" s="74" t="s">
        <v>1163</v>
      </c>
      <c r="R304" s="74" t="s">
        <v>166</v>
      </c>
      <c r="S304" s="74" t="s">
        <v>885</v>
      </c>
      <c r="T304" s="74" t="s">
        <v>1163</v>
      </c>
      <c r="U304" s="74" t="s">
        <v>1163</v>
      </c>
    </row>
    <row r="305" spans="1:21" x14ac:dyDescent="0.2">
      <c r="A305" s="75">
        <v>99450</v>
      </c>
      <c r="B305" s="75">
        <v>30018939</v>
      </c>
      <c r="C305" s="75" t="s">
        <v>1163</v>
      </c>
      <c r="D305" s="74" t="s">
        <v>1163</v>
      </c>
      <c r="E305" s="74" t="s">
        <v>859</v>
      </c>
      <c r="F305" s="76" t="s">
        <v>34</v>
      </c>
      <c r="G305" s="76" t="s">
        <v>419</v>
      </c>
      <c r="H305" s="74" t="s">
        <v>1333</v>
      </c>
      <c r="I305" s="74" t="s">
        <v>19</v>
      </c>
      <c r="J305" s="74" t="s">
        <v>1364</v>
      </c>
      <c r="K305" s="74">
        <v>20059759</v>
      </c>
      <c r="L305" s="74" t="s">
        <v>51</v>
      </c>
      <c r="M305" s="74" t="s">
        <v>765</v>
      </c>
      <c r="N305" s="74" t="s">
        <v>559</v>
      </c>
      <c r="O305" s="74" t="s">
        <v>1091</v>
      </c>
      <c r="P305" s="74" t="s">
        <v>527</v>
      </c>
      <c r="Q305" s="76" t="s">
        <v>624</v>
      </c>
      <c r="R305" s="74">
        <v>99450</v>
      </c>
      <c r="S305" s="74" t="s">
        <v>1163</v>
      </c>
      <c r="T305" s="74" t="s">
        <v>1163</v>
      </c>
      <c r="U305" s="74">
        <v>3</v>
      </c>
    </row>
    <row r="306" spans="1:21" x14ac:dyDescent="0.2">
      <c r="A306" s="75">
        <v>99451</v>
      </c>
      <c r="B306" s="75">
        <v>30019410</v>
      </c>
      <c r="C306" s="75" t="s">
        <v>1163</v>
      </c>
      <c r="D306" s="74" t="s">
        <v>1163</v>
      </c>
      <c r="E306" s="74" t="s">
        <v>425</v>
      </c>
      <c r="F306" s="74" t="s">
        <v>34</v>
      </c>
      <c r="G306" s="76" t="s">
        <v>419</v>
      </c>
      <c r="H306" s="74" t="s">
        <v>1334</v>
      </c>
      <c r="I306" s="74" t="s">
        <v>22</v>
      </c>
      <c r="J306" s="74" t="s">
        <v>1364</v>
      </c>
      <c r="K306" s="74">
        <v>20058695</v>
      </c>
      <c r="L306" s="74" t="s">
        <v>51</v>
      </c>
      <c r="M306" s="74" t="s">
        <v>1163</v>
      </c>
      <c r="N306" s="74" t="s">
        <v>557</v>
      </c>
      <c r="O306" s="74" t="s">
        <v>542</v>
      </c>
      <c r="P306" s="74" t="s">
        <v>527</v>
      </c>
      <c r="Q306" s="74" t="s">
        <v>1163</v>
      </c>
      <c r="R306" s="74">
        <v>99451</v>
      </c>
      <c r="S306" s="74" t="s">
        <v>1163</v>
      </c>
      <c r="T306" s="74" t="s">
        <v>1163</v>
      </c>
      <c r="U306" s="74">
        <v>3</v>
      </c>
    </row>
    <row r="307" spans="1:21" x14ac:dyDescent="0.2">
      <c r="A307" s="75">
        <v>99452</v>
      </c>
      <c r="B307" s="75">
        <v>30021352</v>
      </c>
      <c r="C307" s="75" t="s">
        <v>1163</v>
      </c>
      <c r="D307" s="74" t="s">
        <v>1163</v>
      </c>
      <c r="E307" s="74" t="s">
        <v>425</v>
      </c>
      <c r="F307" s="74" t="s">
        <v>34</v>
      </c>
      <c r="G307" s="76" t="s">
        <v>419</v>
      </c>
      <c r="H307" s="74" t="s">
        <v>131</v>
      </c>
      <c r="I307" s="74" t="s">
        <v>22</v>
      </c>
      <c r="J307" s="74" t="s">
        <v>126</v>
      </c>
      <c r="K307" s="74">
        <v>20060730</v>
      </c>
      <c r="L307" s="78" t="s">
        <v>94</v>
      </c>
      <c r="M307" s="74" t="s">
        <v>1163</v>
      </c>
      <c r="N307" s="74" t="s">
        <v>541</v>
      </c>
      <c r="O307" s="74" t="s">
        <v>542</v>
      </c>
      <c r="P307" s="74" t="s">
        <v>527</v>
      </c>
      <c r="Q307" s="74" t="s">
        <v>1163</v>
      </c>
      <c r="R307" s="74">
        <v>99452</v>
      </c>
      <c r="S307" s="74" t="s">
        <v>1163</v>
      </c>
      <c r="T307" s="74" t="s">
        <v>1163</v>
      </c>
      <c r="U307" s="74">
        <v>3</v>
      </c>
    </row>
    <row r="308" spans="1:21" ht="38.25" x14ac:dyDescent="0.2">
      <c r="A308" s="75">
        <v>99454</v>
      </c>
      <c r="B308" s="75">
        <v>30019989</v>
      </c>
      <c r="C308" s="75" t="s">
        <v>1163</v>
      </c>
      <c r="D308" s="74" t="s">
        <v>1163</v>
      </c>
      <c r="E308" s="74" t="s">
        <v>425</v>
      </c>
      <c r="F308" s="76" t="s">
        <v>872</v>
      </c>
      <c r="G308" s="76" t="s">
        <v>417</v>
      </c>
      <c r="H308" s="74" t="s">
        <v>1340</v>
      </c>
      <c r="I308" s="74" t="s">
        <v>13</v>
      </c>
      <c r="J308" s="74" t="s">
        <v>1366</v>
      </c>
      <c r="K308" s="74" t="s">
        <v>67</v>
      </c>
      <c r="L308" s="78" t="s">
        <v>94</v>
      </c>
      <c r="M308" s="74" t="s">
        <v>1163</v>
      </c>
      <c r="N308" s="74" t="s">
        <v>600</v>
      </c>
      <c r="O308" s="74" t="s">
        <v>601</v>
      </c>
      <c r="P308" s="74" t="s">
        <v>298</v>
      </c>
      <c r="Q308" s="74" t="s">
        <v>1163</v>
      </c>
      <c r="R308" s="74">
        <v>99454</v>
      </c>
      <c r="S308" s="74" t="s">
        <v>1163</v>
      </c>
      <c r="T308" s="74" t="s">
        <v>1163</v>
      </c>
      <c r="U308" s="74">
        <v>3</v>
      </c>
    </row>
    <row r="309" spans="1:21" x14ac:dyDescent="0.2">
      <c r="A309" s="75">
        <v>99460</v>
      </c>
      <c r="B309" s="75">
        <v>30019222</v>
      </c>
      <c r="C309" s="75" t="s">
        <v>1163</v>
      </c>
      <c r="D309" s="74" t="s">
        <v>1163</v>
      </c>
      <c r="E309" s="74" t="s">
        <v>425</v>
      </c>
      <c r="F309" s="74" t="s">
        <v>4</v>
      </c>
      <c r="G309" s="76" t="s">
        <v>419</v>
      </c>
      <c r="H309" s="74" t="s">
        <v>1336</v>
      </c>
      <c r="I309" s="74" t="s">
        <v>7</v>
      </c>
      <c r="J309" s="74" t="s">
        <v>1364</v>
      </c>
      <c r="K309" s="74">
        <v>20060246</v>
      </c>
      <c r="L309" s="74" t="s">
        <v>1228</v>
      </c>
      <c r="M309" s="74" t="s">
        <v>334</v>
      </c>
      <c r="N309" s="74" t="s">
        <v>596</v>
      </c>
      <c r="O309" s="74" t="s">
        <v>597</v>
      </c>
      <c r="P309" s="74" t="s">
        <v>527</v>
      </c>
      <c r="Q309" s="76" t="s">
        <v>624</v>
      </c>
      <c r="R309" s="74">
        <v>99460</v>
      </c>
      <c r="S309" s="74" t="s">
        <v>1163</v>
      </c>
      <c r="T309" s="74" t="s">
        <v>1163</v>
      </c>
      <c r="U309" s="74">
        <v>3</v>
      </c>
    </row>
    <row r="310" spans="1:21" x14ac:dyDescent="0.2">
      <c r="A310" s="80">
        <v>99464</v>
      </c>
      <c r="B310" s="75">
        <v>30021087</v>
      </c>
      <c r="C310" s="75">
        <v>30019324</v>
      </c>
      <c r="D310" s="74" t="s">
        <v>1163</v>
      </c>
      <c r="E310" s="74" t="s">
        <v>11</v>
      </c>
      <c r="F310" s="74" t="s">
        <v>881</v>
      </c>
      <c r="G310" s="74" t="s">
        <v>759</v>
      </c>
      <c r="H310" s="74" t="s">
        <v>1327</v>
      </c>
      <c r="I310" s="74" t="s">
        <v>149</v>
      </c>
      <c r="J310" s="74" t="s">
        <v>102</v>
      </c>
      <c r="K310" s="74">
        <v>20060473</v>
      </c>
      <c r="L310" s="78" t="s">
        <v>94</v>
      </c>
      <c r="M310" s="74" t="s">
        <v>1163</v>
      </c>
      <c r="N310" s="74" t="s">
        <v>1163</v>
      </c>
      <c r="O310" s="74" t="s">
        <v>1163</v>
      </c>
      <c r="P310" s="74" t="s">
        <v>1163</v>
      </c>
      <c r="Q310" s="74" t="s">
        <v>624</v>
      </c>
      <c r="R310" s="74" t="s">
        <v>167</v>
      </c>
      <c r="S310" s="74" t="s">
        <v>266</v>
      </c>
      <c r="T310" s="74" t="s">
        <v>1163</v>
      </c>
      <c r="U310" s="74" t="s">
        <v>1163</v>
      </c>
    </row>
    <row r="311" spans="1:21" x14ac:dyDescent="0.2">
      <c r="A311" s="77">
        <v>99466</v>
      </c>
      <c r="B311" s="75">
        <v>30019717</v>
      </c>
      <c r="C311" s="75" t="s">
        <v>1163</v>
      </c>
      <c r="D311" s="76" t="s">
        <v>1163</v>
      </c>
      <c r="E311" s="74" t="s">
        <v>28</v>
      </c>
      <c r="F311" s="76" t="s">
        <v>4</v>
      </c>
      <c r="G311" s="76" t="s">
        <v>419</v>
      </c>
      <c r="H311" s="74" t="s">
        <v>1361</v>
      </c>
      <c r="I311" s="76" t="s">
        <v>33</v>
      </c>
      <c r="J311" s="74" t="s">
        <v>1366</v>
      </c>
      <c r="K311" s="76">
        <v>20058877</v>
      </c>
      <c r="L311" s="76" t="s">
        <v>51</v>
      </c>
      <c r="M311" s="76" t="s">
        <v>63</v>
      </c>
      <c r="N311" s="76" t="s">
        <v>507</v>
      </c>
      <c r="O311" s="76" t="s">
        <v>509</v>
      </c>
      <c r="P311" s="76" t="s">
        <v>508</v>
      </c>
      <c r="Q311" s="76" t="s">
        <v>1163</v>
      </c>
      <c r="R311" s="76">
        <v>99466</v>
      </c>
      <c r="S311" s="74" t="s">
        <v>1163</v>
      </c>
      <c r="T311" s="74" t="s">
        <v>1163</v>
      </c>
      <c r="U311" s="74">
        <v>1</v>
      </c>
    </row>
    <row r="312" spans="1:21" x14ac:dyDescent="0.2">
      <c r="A312" s="80">
        <v>99467</v>
      </c>
      <c r="B312" s="75">
        <v>30021059</v>
      </c>
      <c r="C312" s="75">
        <v>30019323</v>
      </c>
      <c r="D312" s="74" t="s">
        <v>1163</v>
      </c>
      <c r="E312" s="74" t="s">
        <v>11</v>
      </c>
      <c r="F312" s="74" t="s">
        <v>870</v>
      </c>
      <c r="G312" s="74" t="s">
        <v>417</v>
      </c>
      <c r="H312" s="74" t="s">
        <v>1323</v>
      </c>
      <c r="I312" s="74" t="s">
        <v>183</v>
      </c>
      <c r="J312" s="74" t="s">
        <v>102</v>
      </c>
      <c r="K312" s="74">
        <v>20060473</v>
      </c>
      <c r="L312" s="78" t="s">
        <v>94</v>
      </c>
      <c r="M312" s="74" t="s">
        <v>1163</v>
      </c>
      <c r="N312" s="74" t="s">
        <v>1163</v>
      </c>
      <c r="O312" s="74" t="s">
        <v>1163</v>
      </c>
      <c r="P312" s="74" t="s">
        <v>1163</v>
      </c>
      <c r="Q312" s="74" t="s">
        <v>624</v>
      </c>
      <c r="R312" s="74" t="s">
        <v>168</v>
      </c>
      <c r="S312" s="74" t="s">
        <v>263</v>
      </c>
      <c r="T312" s="74" t="s">
        <v>1163</v>
      </c>
      <c r="U312" s="74" t="s">
        <v>1163</v>
      </c>
    </row>
    <row r="313" spans="1:21" x14ac:dyDescent="0.2">
      <c r="A313" s="80">
        <v>99468</v>
      </c>
      <c r="B313" s="75">
        <v>30021058</v>
      </c>
      <c r="C313" s="75">
        <v>30019317</v>
      </c>
      <c r="D313" s="74" t="s">
        <v>1163</v>
      </c>
      <c r="E313" s="74" t="s">
        <v>11</v>
      </c>
      <c r="F313" s="74" t="s">
        <v>1214</v>
      </c>
      <c r="G313" s="74" t="s">
        <v>759</v>
      </c>
      <c r="H313" s="74" t="s">
        <v>1327</v>
      </c>
      <c r="I313" s="74" t="s">
        <v>149</v>
      </c>
      <c r="J313" s="74" t="s">
        <v>102</v>
      </c>
      <c r="K313" s="74">
        <v>20060255</v>
      </c>
      <c r="L313" s="74" t="s">
        <v>94</v>
      </c>
      <c r="M313" s="74" t="s">
        <v>836</v>
      </c>
      <c r="N313" s="74" t="s">
        <v>1163</v>
      </c>
      <c r="O313" s="74" t="s">
        <v>1163</v>
      </c>
      <c r="P313" s="74" t="s">
        <v>1163</v>
      </c>
      <c r="Q313" s="74" t="s">
        <v>1163</v>
      </c>
      <c r="R313" s="74" t="s">
        <v>169</v>
      </c>
      <c r="S313" s="74" t="s">
        <v>885</v>
      </c>
      <c r="T313" s="74" t="s">
        <v>1163</v>
      </c>
      <c r="U313" s="74" t="s">
        <v>1163</v>
      </c>
    </row>
    <row r="314" spans="1:21" ht="25.5" x14ac:dyDescent="0.2">
      <c r="A314" s="80">
        <v>99469</v>
      </c>
      <c r="B314" s="75">
        <v>30021057</v>
      </c>
      <c r="C314" s="75">
        <v>30019316</v>
      </c>
      <c r="D314" s="74" t="s">
        <v>1163</v>
      </c>
      <c r="E314" s="74" t="s">
        <v>11</v>
      </c>
      <c r="F314" s="76" t="s">
        <v>18</v>
      </c>
      <c r="G314" s="76" t="s">
        <v>426</v>
      </c>
      <c r="H314" s="74" t="s">
        <v>1323</v>
      </c>
      <c r="I314" s="76" t="s">
        <v>104</v>
      </c>
      <c r="J314" s="74" t="s">
        <v>102</v>
      </c>
      <c r="K314" s="74">
        <v>20060470</v>
      </c>
      <c r="L314" s="78" t="s">
        <v>94</v>
      </c>
      <c r="M314" s="74" t="s">
        <v>836</v>
      </c>
      <c r="N314" s="74" t="s">
        <v>1163</v>
      </c>
      <c r="O314" s="74" t="s">
        <v>1163</v>
      </c>
      <c r="P314" s="74" t="s">
        <v>1163</v>
      </c>
      <c r="Q314" s="74" t="s">
        <v>1163</v>
      </c>
      <c r="R314" s="74" t="s">
        <v>170</v>
      </c>
      <c r="S314" s="74" t="s">
        <v>885</v>
      </c>
      <c r="T314" s="74" t="s">
        <v>1163</v>
      </c>
      <c r="U314" s="74" t="s">
        <v>1163</v>
      </c>
    </row>
    <row r="315" spans="1:21" x14ac:dyDescent="0.2">
      <c r="A315" s="77">
        <v>99471</v>
      </c>
      <c r="B315" s="75">
        <v>30021195</v>
      </c>
      <c r="C315" s="75" t="s">
        <v>1163</v>
      </c>
      <c r="D315" s="76" t="s">
        <v>1163</v>
      </c>
      <c r="E315" s="74" t="s">
        <v>425</v>
      </c>
      <c r="F315" s="76" t="s">
        <v>79</v>
      </c>
      <c r="G315" s="76" t="s">
        <v>415</v>
      </c>
      <c r="H315" s="74" t="s">
        <v>1355</v>
      </c>
      <c r="I315" s="76" t="s">
        <v>66</v>
      </c>
      <c r="J315" s="74" t="s">
        <v>126</v>
      </c>
      <c r="K315" s="76">
        <v>20060376</v>
      </c>
      <c r="L315" s="76" t="s">
        <v>94</v>
      </c>
      <c r="M315" s="76" t="s">
        <v>1170</v>
      </c>
      <c r="N315" s="76" t="s">
        <v>510</v>
      </c>
      <c r="O315" s="76" t="s">
        <v>511</v>
      </c>
      <c r="P315" s="76" t="s">
        <v>285</v>
      </c>
      <c r="Q315" s="76" t="s">
        <v>1163</v>
      </c>
      <c r="R315" s="76">
        <v>99471</v>
      </c>
      <c r="S315" s="74" t="s">
        <v>1163</v>
      </c>
      <c r="T315" s="74" t="s">
        <v>1163</v>
      </c>
      <c r="U315" s="74" t="s">
        <v>764</v>
      </c>
    </row>
    <row r="316" spans="1:21" x14ac:dyDescent="0.2">
      <c r="A316" s="75">
        <v>99479</v>
      </c>
      <c r="B316" s="75">
        <v>30023027</v>
      </c>
      <c r="C316" s="75" t="s">
        <v>1163</v>
      </c>
      <c r="D316" s="74" t="s">
        <v>1163</v>
      </c>
      <c r="E316" s="74" t="s">
        <v>414</v>
      </c>
      <c r="F316" s="74" t="s">
        <v>189</v>
      </c>
      <c r="G316" s="74" t="s">
        <v>415</v>
      </c>
      <c r="H316" s="74" t="s">
        <v>444</v>
      </c>
      <c r="I316" s="76" t="s">
        <v>416</v>
      </c>
      <c r="J316" s="74" t="s">
        <v>126</v>
      </c>
      <c r="K316" s="74">
        <v>20061820</v>
      </c>
      <c r="L316" s="78" t="s">
        <v>94</v>
      </c>
      <c r="M316" s="74" t="s">
        <v>1172</v>
      </c>
      <c r="N316" s="74" t="s">
        <v>519</v>
      </c>
      <c r="O316" s="74" t="s">
        <v>517</v>
      </c>
      <c r="P316" s="74" t="s">
        <v>518</v>
      </c>
      <c r="Q316" s="74" t="s">
        <v>1163</v>
      </c>
      <c r="R316" s="74">
        <v>99479</v>
      </c>
      <c r="S316" s="74" t="s">
        <v>1163</v>
      </c>
      <c r="T316" s="74" t="s">
        <v>1163</v>
      </c>
      <c r="U316" s="74">
        <v>4</v>
      </c>
    </row>
    <row r="317" spans="1:21" ht="38.25" x14ac:dyDescent="0.2">
      <c r="A317" s="77">
        <v>99480</v>
      </c>
      <c r="B317" s="75">
        <v>30019125</v>
      </c>
      <c r="C317" s="75" t="s">
        <v>1163</v>
      </c>
      <c r="D317" s="76" t="s">
        <v>1163</v>
      </c>
      <c r="E317" s="74" t="s">
        <v>28</v>
      </c>
      <c r="F317" s="76" t="s">
        <v>25</v>
      </c>
      <c r="G317" s="76" t="s">
        <v>419</v>
      </c>
      <c r="H317" s="74" t="s">
        <v>1359</v>
      </c>
      <c r="I317" s="76" t="s">
        <v>35</v>
      </c>
      <c r="J317" s="74" t="s">
        <v>1366</v>
      </c>
      <c r="K317" s="76" t="s">
        <v>37</v>
      </c>
      <c r="L317" s="76" t="s">
        <v>51</v>
      </c>
      <c r="M317" s="76" t="s">
        <v>59</v>
      </c>
      <c r="N317" s="76" t="s">
        <v>489</v>
      </c>
      <c r="O317" s="76" t="s">
        <v>484</v>
      </c>
      <c r="P317" s="76" t="s">
        <v>527</v>
      </c>
      <c r="Q317" s="76" t="s">
        <v>624</v>
      </c>
      <c r="R317" s="76">
        <v>99480</v>
      </c>
      <c r="S317" s="74" t="s">
        <v>1163</v>
      </c>
      <c r="T317" s="74" t="s">
        <v>1163</v>
      </c>
      <c r="U317" s="74">
        <v>1</v>
      </c>
    </row>
    <row r="318" spans="1:21" x14ac:dyDescent="0.2">
      <c r="A318" s="75">
        <v>99490</v>
      </c>
      <c r="B318" s="75">
        <v>30019223</v>
      </c>
      <c r="C318" s="75" t="s">
        <v>1163</v>
      </c>
      <c r="D318" s="74" t="s">
        <v>1163</v>
      </c>
      <c r="E318" s="74" t="s">
        <v>859</v>
      </c>
      <c r="F318" s="74" t="s">
        <v>868</v>
      </c>
      <c r="G318" s="76" t="s">
        <v>419</v>
      </c>
      <c r="H318" s="74" t="s">
        <v>1337</v>
      </c>
      <c r="I318" s="74" t="s">
        <v>46</v>
      </c>
      <c r="J318" s="74" t="s">
        <v>1364</v>
      </c>
      <c r="K318" s="74">
        <v>20060246</v>
      </c>
      <c r="L318" s="74" t="s">
        <v>51</v>
      </c>
      <c r="M318" s="74" t="s">
        <v>334</v>
      </c>
      <c r="N318" s="74" t="s">
        <v>598</v>
      </c>
      <c r="O318" s="74" t="s">
        <v>597</v>
      </c>
      <c r="P318" s="74" t="s">
        <v>527</v>
      </c>
      <c r="Q318" s="76" t="s">
        <v>624</v>
      </c>
      <c r="R318" s="74">
        <v>99490</v>
      </c>
      <c r="S318" s="74" t="s">
        <v>1163</v>
      </c>
      <c r="T318" s="74" t="s">
        <v>1163</v>
      </c>
      <c r="U318" s="74">
        <v>3</v>
      </c>
    </row>
    <row r="319" spans="1:21" x14ac:dyDescent="0.2">
      <c r="A319" s="75">
        <v>99495</v>
      </c>
      <c r="B319" s="75">
        <v>30021203</v>
      </c>
      <c r="C319" s="75" t="s">
        <v>1163</v>
      </c>
      <c r="D319" s="74" t="s">
        <v>1163</v>
      </c>
      <c r="E319" s="74" t="s">
        <v>425</v>
      </c>
      <c r="F319" s="74" t="s">
        <v>4</v>
      </c>
      <c r="G319" s="76" t="s">
        <v>419</v>
      </c>
      <c r="H319" s="74" t="s">
        <v>1337</v>
      </c>
      <c r="I319" s="74" t="s">
        <v>46</v>
      </c>
      <c r="J319" s="74" t="s">
        <v>126</v>
      </c>
      <c r="K319" s="74">
        <v>20061387</v>
      </c>
      <c r="L319" s="74" t="s">
        <v>1215</v>
      </c>
      <c r="M319" s="74" t="s">
        <v>765</v>
      </c>
      <c r="N319" s="74" t="s">
        <v>502</v>
      </c>
      <c r="O319" s="74" t="s">
        <v>537</v>
      </c>
      <c r="P319" s="74" t="s">
        <v>527</v>
      </c>
      <c r="Q319" s="76" t="s">
        <v>624</v>
      </c>
      <c r="R319" s="74">
        <v>99495</v>
      </c>
      <c r="S319" s="74" t="s">
        <v>1163</v>
      </c>
      <c r="T319" s="74" t="s">
        <v>1163</v>
      </c>
      <c r="U319" s="74">
        <v>3</v>
      </c>
    </row>
    <row r="320" spans="1:21" x14ac:dyDescent="0.2">
      <c r="A320" s="75">
        <v>99499</v>
      </c>
      <c r="B320" s="75" t="s">
        <v>1386</v>
      </c>
      <c r="C320" s="75" t="s">
        <v>1163</v>
      </c>
      <c r="D320" s="74" t="s">
        <v>1163</v>
      </c>
      <c r="E320" s="74" t="s">
        <v>425</v>
      </c>
      <c r="F320" s="74" t="s">
        <v>869</v>
      </c>
      <c r="G320" s="76" t="s">
        <v>419</v>
      </c>
      <c r="H320" s="74" t="s">
        <v>1337</v>
      </c>
      <c r="I320" s="74" t="s">
        <v>46</v>
      </c>
      <c r="J320" s="74" t="s">
        <v>1364</v>
      </c>
      <c r="K320" s="74">
        <v>20060947</v>
      </c>
      <c r="L320" s="78" t="s">
        <v>1227</v>
      </c>
      <c r="M320" s="74" t="s">
        <v>765</v>
      </c>
      <c r="N320" s="74" t="s">
        <v>502</v>
      </c>
      <c r="O320" s="74" t="s">
        <v>537</v>
      </c>
      <c r="P320" s="74" t="s">
        <v>527</v>
      </c>
      <c r="Q320" s="76" t="s">
        <v>624</v>
      </c>
      <c r="R320" s="74">
        <v>99499</v>
      </c>
      <c r="S320" s="74" t="s">
        <v>1163</v>
      </c>
      <c r="T320" s="74" t="s">
        <v>1163</v>
      </c>
      <c r="U320" s="74">
        <v>3</v>
      </c>
    </row>
    <row r="321" spans="1:21" ht="25.5" x14ac:dyDescent="0.2">
      <c r="A321" s="80">
        <v>99523</v>
      </c>
      <c r="B321" s="75">
        <v>30021101</v>
      </c>
      <c r="C321" s="75">
        <v>30019463</v>
      </c>
      <c r="D321" s="74" t="s">
        <v>1163</v>
      </c>
      <c r="E321" s="74" t="s">
        <v>11</v>
      </c>
      <c r="F321" s="76" t="s">
        <v>190</v>
      </c>
      <c r="G321" s="74" t="s">
        <v>417</v>
      </c>
      <c r="H321" s="74" t="s">
        <v>1323</v>
      </c>
      <c r="I321" s="76" t="s">
        <v>104</v>
      </c>
      <c r="J321" s="74" t="s">
        <v>102</v>
      </c>
      <c r="K321" s="74">
        <v>20060855</v>
      </c>
      <c r="L321" s="78" t="s">
        <v>94</v>
      </c>
      <c r="M321" s="74" t="s">
        <v>101</v>
      </c>
      <c r="N321" s="74" t="s">
        <v>1163</v>
      </c>
      <c r="O321" s="74" t="s">
        <v>1163</v>
      </c>
      <c r="P321" s="74" t="s">
        <v>1163</v>
      </c>
      <c r="Q321" s="74" t="s">
        <v>1163</v>
      </c>
      <c r="R321" s="74" t="s">
        <v>171</v>
      </c>
      <c r="S321" s="74" t="s">
        <v>299</v>
      </c>
      <c r="T321" s="74" t="s">
        <v>1163</v>
      </c>
      <c r="U321" s="74" t="s">
        <v>1163</v>
      </c>
    </row>
    <row r="322" spans="1:21" x14ac:dyDescent="0.2">
      <c r="A322" s="75">
        <v>99525</v>
      </c>
      <c r="B322" s="75">
        <v>30022770</v>
      </c>
      <c r="C322" s="75" t="s">
        <v>1163</v>
      </c>
      <c r="D322" s="74" t="s">
        <v>1163</v>
      </c>
      <c r="E322" s="74" t="s">
        <v>425</v>
      </c>
      <c r="F322" s="74" t="s">
        <v>188</v>
      </c>
      <c r="G322" s="76" t="s">
        <v>415</v>
      </c>
      <c r="H322" s="74" t="s">
        <v>899</v>
      </c>
      <c r="I322" s="76" t="s">
        <v>66</v>
      </c>
      <c r="J322" s="74" t="s">
        <v>126</v>
      </c>
      <c r="K322" s="74">
        <v>20060376</v>
      </c>
      <c r="L322" s="78" t="s">
        <v>94</v>
      </c>
      <c r="M322" s="74" t="s">
        <v>1172</v>
      </c>
      <c r="N322" s="74" t="s">
        <v>510</v>
      </c>
      <c r="O322" s="74" t="s">
        <v>511</v>
      </c>
      <c r="P322" s="74" t="s">
        <v>285</v>
      </c>
      <c r="Q322" s="74" t="s">
        <v>1163</v>
      </c>
      <c r="R322" s="74">
        <v>99525</v>
      </c>
      <c r="S322" s="74" t="s">
        <v>1163</v>
      </c>
      <c r="T322" s="74" t="s">
        <v>1163</v>
      </c>
      <c r="U322" s="74" t="s">
        <v>764</v>
      </c>
    </row>
    <row r="323" spans="1:21" x14ac:dyDescent="0.2">
      <c r="A323" s="77">
        <v>99526</v>
      </c>
      <c r="B323" s="75">
        <v>30021822</v>
      </c>
      <c r="C323" s="75" t="s">
        <v>1163</v>
      </c>
      <c r="D323" s="76" t="s">
        <v>1163</v>
      </c>
      <c r="E323" s="74" t="s">
        <v>425</v>
      </c>
      <c r="F323" s="76" t="s">
        <v>79</v>
      </c>
      <c r="G323" s="76" t="s">
        <v>415</v>
      </c>
      <c r="H323" s="74" t="s">
        <v>1355</v>
      </c>
      <c r="I323" s="76" t="s">
        <v>66</v>
      </c>
      <c r="J323" s="74" t="s">
        <v>126</v>
      </c>
      <c r="K323" s="76">
        <v>20060376</v>
      </c>
      <c r="L323" s="76" t="s">
        <v>94</v>
      </c>
      <c r="M323" s="76" t="s">
        <v>1170</v>
      </c>
      <c r="N323" s="76" t="s">
        <v>510</v>
      </c>
      <c r="O323" s="76" t="s">
        <v>511</v>
      </c>
      <c r="P323" s="76" t="s">
        <v>285</v>
      </c>
      <c r="Q323" s="76" t="s">
        <v>1163</v>
      </c>
      <c r="R323" s="76">
        <v>99526</v>
      </c>
      <c r="S323" s="74" t="s">
        <v>1163</v>
      </c>
      <c r="T323" s="74" t="s">
        <v>1163</v>
      </c>
      <c r="U323" s="74" t="s">
        <v>764</v>
      </c>
    </row>
    <row r="324" spans="1:21" x14ac:dyDescent="0.2">
      <c r="A324" s="75">
        <v>99530</v>
      </c>
      <c r="B324" s="75">
        <v>30019990</v>
      </c>
      <c r="C324" s="75" t="s">
        <v>1163</v>
      </c>
      <c r="D324" s="74" t="s">
        <v>1163</v>
      </c>
      <c r="E324" s="74" t="s">
        <v>425</v>
      </c>
      <c r="F324" s="74" t="s">
        <v>869</v>
      </c>
      <c r="G324" s="76" t="s">
        <v>419</v>
      </c>
      <c r="H324" s="74" t="s">
        <v>1323</v>
      </c>
      <c r="I324" s="74" t="s">
        <v>7</v>
      </c>
      <c r="J324" s="74" t="s">
        <v>1364</v>
      </c>
      <c r="K324" s="74">
        <v>20060947</v>
      </c>
      <c r="L324" s="78" t="s">
        <v>1168</v>
      </c>
      <c r="M324" s="74" t="s">
        <v>765</v>
      </c>
      <c r="N324" s="74" t="s">
        <v>502</v>
      </c>
      <c r="O324" s="74" t="s">
        <v>537</v>
      </c>
      <c r="P324" s="74" t="s">
        <v>527</v>
      </c>
      <c r="Q324" s="76" t="s">
        <v>624</v>
      </c>
      <c r="R324" s="74">
        <v>99530</v>
      </c>
      <c r="S324" s="74" t="s">
        <v>1163</v>
      </c>
      <c r="T324" s="74" t="s">
        <v>1163</v>
      </c>
      <c r="U324" s="74">
        <v>3</v>
      </c>
    </row>
    <row r="325" spans="1:21" x14ac:dyDescent="0.2">
      <c r="A325" s="75">
        <v>99540</v>
      </c>
      <c r="B325" s="75">
        <v>30019224</v>
      </c>
      <c r="C325" s="75" t="s">
        <v>1163</v>
      </c>
      <c r="D325" s="74" t="s">
        <v>1163</v>
      </c>
      <c r="E325" s="74" t="s">
        <v>425</v>
      </c>
      <c r="F325" s="76" t="s">
        <v>34</v>
      </c>
      <c r="G325" s="76" t="s">
        <v>419</v>
      </c>
      <c r="H325" s="74" t="s">
        <v>1341</v>
      </c>
      <c r="I325" s="74" t="s">
        <v>47</v>
      </c>
      <c r="J325" s="74" t="s">
        <v>1364</v>
      </c>
      <c r="K325" s="78">
        <v>20060248</v>
      </c>
      <c r="L325" s="78" t="s">
        <v>51</v>
      </c>
      <c r="M325" s="74" t="s">
        <v>765</v>
      </c>
      <c r="N325" s="74" t="s">
        <v>502</v>
      </c>
      <c r="O325" s="74" t="s">
        <v>537</v>
      </c>
      <c r="P325" s="74" t="s">
        <v>527</v>
      </c>
      <c r="Q325" s="76" t="s">
        <v>624</v>
      </c>
      <c r="R325" s="74">
        <v>99540</v>
      </c>
      <c r="S325" s="74" t="s">
        <v>1163</v>
      </c>
      <c r="T325" s="74" t="s">
        <v>1163</v>
      </c>
      <c r="U325" s="74">
        <v>3</v>
      </c>
    </row>
    <row r="326" spans="1:21" ht="25.5" x14ac:dyDescent="0.2">
      <c r="A326" s="75">
        <v>99543</v>
      </c>
      <c r="B326" s="75">
        <v>30020376</v>
      </c>
      <c r="C326" s="75" t="s">
        <v>1163</v>
      </c>
      <c r="D326" s="74" t="s">
        <v>1153</v>
      </c>
      <c r="E326" s="74" t="s">
        <v>824</v>
      </c>
      <c r="F326" s="74" t="s">
        <v>124</v>
      </c>
      <c r="G326" s="74" t="s">
        <v>415</v>
      </c>
      <c r="H326" s="74" t="s">
        <v>444</v>
      </c>
      <c r="I326" s="76" t="s">
        <v>445</v>
      </c>
      <c r="J326" s="74" t="s">
        <v>102</v>
      </c>
      <c r="K326" s="74">
        <v>20060376</v>
      </c>
      <c r="L326" s="78" t="s">
        <v>94</v>
      </c>
      <c r="M326" s="74" t="s">
        <v>1163</v>
      </c>
      <c r="N326" s="74" t="s">
        <v>510</v>
      </c>
      <c r="O326" s="74" t="s">
        <v>511</v>
      </c>
      <c r="P326" s="74" t="s">
        <v>285</v>
      </c>
      <c r="Q326" s="74" t="s">
        <v>1163</v>
      </c>
      <c r="R326" s="74">
        <v>99543</v>
      </c>
      <c r="S326" s="74" t="s">
        <v>1163</v>
      </c>
      <c r="T326" s="74" t="s">
        <v>1163</v>
      </c>
      <c r="U326" s="74" t="s">
        <v>764</v>
      </c>
    </row>
    <row r="327" spans="1:21" x14ac:dyDescent="0.2">
      <c r="A327" s="75">
        <v>99544</v>
      </c>
      <c r="B327" s="75">
        <v>30019718</v>
      </c>
      <c r="C327" s="75" t="s">
        <v>1163</v>
      </c>
      <c r="D327" s="74" t="s">
        <v>1163</v>
      </c>
      <c r="E327" s="74" t="s">
        <v>425</v>
      </c>
      <c r="F327" s="74" t="s">
        <v>869</v>
      </c>
      <c r="G327" s="76" t="s">
        <v>419</v>
      </c>
      <c r="H327" s="74" t="s">
        <v>1323</v>
      </c>
      <c r="I327" s="74" t="s">
        <v>7</v>
      </c>
      <c r="J327" s="74" t="s">
        <v>1364</v>
      </c>
      <c r="K327" s="74">
        <v>20060947</v>
      </c>
      <c r="L327" s="78" t="s">
        <v>1168</v>
      </c>
      <c r="M327" s="74" t="s">
        <v>765</v>
      </c>
      <c r="N327" s="74" t="s">
        <v>502</v>
      </c>
      <c r="O327" s="74" t="s">
        <v>537</v>
      </c>
      <c r="P327" s="74" t="s">
        <v>527</v>
      </c>
      <c r="Q327" s="76" t="s">
        <v>624</v>
      </c>
      <c r="R327" s="74">
        <v>99544</v>
      </c>
      <c r="S327" s="74" t="s">
        <v>1163</v>
      </c>
      <c r="T327" s="74" t="s">
        <v>1163</v>
      </c>
      <c r="U327" s="74">
        <v>3</v>
      </c>
    </row>
    <row r="328" spans="1:21" x14ac:dyDescent="0.2">
      <c r="A328" s="75">
        <v>99554</v>
      </c>
      <c r="B328" s="75">
        <v>30019719</v>
      </c>
      <c r="C328" s="75" t="s">
        <v>1163</v>
      </c>
      <c r="D328" s="74" t="s">
        <v>1163</v>
      </c>
      <c r="E328" s="74" t="s">
        <v>425</v>
      </c>
      <c r="F328" s="74" t="s">
        <v>870</v>
      </c>
      <c r="G328" s="76" t="s">
        <v>419</v>
      </c>
      <c r="H328" s="74" t="s">
        <v>1337</v>
      </c>
      <c r="I328" s="74" t="s">
        <v>46</v>
      </c>
      <c r="J328" s="74" t="s">
        <v>1364</v>
      </c>
      <c r="K328" s="74">
        <v>20059189</v>
      </c>
      <c r="L328" s="74" t="s">
        <v>51</v>
      </c>
      <c r="M328" s="74" t="s">
        <v>1163</v>
      </c>
      <c r="N328" s="74" t="s">
        <v>1163</v>
      </c>
      <c r="O328" s="74" t="s">
        <v>597</v>
      </c>
      <c r="P328" s="74" t="s">
        <v>527</v>
      </c>
      <c r="Q328" s="76" t="s">
        <v>624</v>
      </c>
      <c r="R328" s="74">
        <v>99554</v>
      </c>
      <c r="S328" s="74" t="s">
        <v>1163</v>
      </c>
      <c r="T328" s="74" t="s">
        <v>1163</v>
      </c>
      <c r="U328" s="74">
        <v>3</v>
      </c>
    </row>
    <row r="329" spans="1:21" x14ac:dyDescent="0.2">
      <c r="A329" s="75">
        <v>99556</v>
      </c>
      <c r="B329" s="75">
        <v>30023886</v>
      </c>
      <c r="C329" s="75" t="s">
        <v>1163</v>
      </c>
      <c r="D329" s="74" t="s">
        <v>1152</v>
      </c>
      <c r="E329" s="74" t="s">
        <v>425</v>
      </c>
      <c r="F329" s="74" t="s">
        <v>1206</v>
      </c>
      <c r="G329" s="74" t="s">
        <v>411</v>
      </c>
      <c r="H329" s="74" t="s">
        <v>659</v>
      </c>
      <c r="I329" s="76" t="s">
        <v>122</v>
      </c>
      <c r="J329" s="74" t="s">
        <v>102</v>
      </c>
      <c r="K329" s="74" t="s">
        <v>660</v>
      </c>
      <c r="L329" s="78" t="s">
        <v>94</v>
      </c>
      <c r="M329" s="74" t="s">
        <v>661</v>
      </c>
      <c r="N329" s="74" t="s">
        <v>662</v>
      </c>
      <c r="O329" s="74" t="s">
        <v>943</v>
      </c>
      <c r="P329" s="74" t="s">
        <v>604</v>
      </c>
      <c r="Q329" s="74" t="s">
        <v>1163</v>
      </c>
      <c r="R329" s="74">
        <v>99556</v>
      </c>
      <c r="S329" s="74" t="s">
        <v>1163</v>
      </c>
      <c r="T329" s="74" t="s">
        <v>1163</v>
      </c>
      <c r="U329" s="74">
        <v>3</v>
      </c>
    </row>
    <row r="330" spans="1:21" x14ac:dyDescent="0.2">
      <c r="A330" s="75">
        <v>99560</v>
      </c>
      <c r="B330" s="75">
        <v>30019730</v>
      </c>
      <c r="C330" s="75" t="s">
        <v>1163</v>
      </c>
      <c r="D330" s="74" t="s">
        <v>1163</v>
      </c>
      <c r="E330" s="74" t="s">
        <v>425</v>
      </c>
      <c r="F330" s="74" t="s">
        <v>869</v>
      </c>
      <c r="G330" s="76" t="s">
        <v>419</v>
      </c>
      <c r="H330" s="74" t="s">
        <v>1323</v>
      </c>
      <c r="I330" s="74" t="s">
        <v>7</v>
      </c>
      <c r="J330" s="74" t="s">
        <v>1364</v>
      </c>
      <c r="K330" s="74">
        <v>20060947</v>
      </c>
      <c r="L330" s="78" t="s">
        <v>1168</v>
      </c>
      <c r="M330" s="74" t="s">
        <v>765</v>
      </c>
      <c r="N330" s="74" t="s">
        <v>502</v>
      </c>
      <c r="O330" s="74" t="s">
        <v>537</v>
      </c>
      <c r="P330" s="74" t="s">
        <v>527</v>
      </c>
      <c r="Q330" s="76" t="s">
        <v>624</v>
      </c>
      <c r="R330" s="74">
        <v>99560</v>
      </c>
      <c r="S330" s="74" t="s">
        <v>1163</v>
      </c>
      <c r="T330" s="74" t="s">
        <v>1163</v>
      </c>
      <c r="U330" s="74">
        <v>3</v>
      </c>
    </row>
    <row r="331" spans="1:21" x14ac:dyDescent="0.2">
      <c r="A331" s="75">
        <v>99566</v>
      </c>
      <c r="B331" s="75">
        <v>30021204</v>
      </c>
      <c r="C331" s="75" t="s">
        <v>1163</v>
      </c>
      <c r="D331" s="74" t="s">
        <v>1163</v>
      </c>
      <c r="E331" s="74" t="s">
        <v>860</v>
      </c>
      <c r="F331" s="74" t="s">
        <v>44</v>
      </c>
      <c r="G331" s="76" t="s">
        <v>415</v>
      </c>
      <c r="H331" s="74" t="s">
        <v>1355</v>
      </c>
      <c r="I331" s="76" t="s">
        <v>66</v>
      </c>
      <c r="J331" s="74" t="s">
        <v>1369</v>
      </c>
      <c r="K331" s="74">
        <v>20059110</v>
      </c>
      <c r="L331" s="78" t="s">
        <v>94</v>
      </c>
      <c r="M331" s="74" t="s">
        <v>80</v>
      </c>
      <c r="N331" s="74" t="s">
        <v>608</v>
      </c>
      <c r="O331" s="74" t="s">
        <v>609</v>
      </c>
      <c r="P331" s="74" t="s">
        <v>623</v>
      </c>
      <c r="Q331" s="74" t="s">
        <v>1163</v>
      </c>
      <c r="R331" s="74">
        <v>99566</v>
      </c>
      <c r="S331" s="74" t="s">
        <v>1163</v>
      </c>
      <c r="T331" s="74" t="s">
        <v>1163</v>
      </c>
      <c r="U331" s="74" t="s">
        <v>1163</v>
      </c>
    </row>
    <row r="332" spans="1:21" x14ac:dyDescent="0.2">
      <c r="A332" s="75">
        <v>99570</v>
      </c>
      <c r="B332" s="75">
        <v>30019986</v>
      </c>
      <c r="C332" s="75" t="s">
        <v>1163</v>
      </c>
      <c r="D332" s="74" t="s">
        <v>1163</v>
      </c>
      <c r="E332" s="74" t="s">
        <v>425</v>
      </c>
      <c r="F332" s="76" t="s">
        <v>4</v>
      </c>
      <c r="G332" s="76" t="s">
        <v>415</v>
      </c>
      <c r="H332" s="74" t="s">
        <v>1334</v>
      </c>
      <c r="I332" s="74" t="s">
        <v>22</v>
      </c>
      <c r="J332" s="74" t="s">
        <v>1366</v>
      </c>
      <c r="K332" s="74">
        <v>20060120</v>
      </c>
      <c r="L332" s="74" t="s">
        <v>1215</v>
      </c>
      <c r="M332" s="74" t="s">
        <v>654</v>
      </c>
      <c r="N332" s="74" t="s">
        <v>532</v>
      </c>
      <c r="O332" s="74" t="s">
        <v>531</v>
      </c>
      <c r="P332" s="74" t="s">
        <v>518</v>
      </c>
      <c r="Q332" s="74" t="s">
        <v>1163</v>
      </c>
      <c r="R332" s="74">
        <v>99570</v>
      </c>
      <c r="S332" s="74" t="s">
        <v>1163</v>
      </c>
      <c r="T332" s="74" t="s">
        <v>1163</v>
      </c>
      <c r="U332" s="74">
        <v>4</v>
      </c>
    </row>
    <row r="333" spans="1:21" x14ac:dyDescent="0.2">
      <c r="A333" s="75">
        <v>99574</v>
      </c>
      <c r="B333" s="75">
        <v>30022456</v>
      </c>
      <c r="C333" s="75" t="s">
        <v>1163</v>
      </c>
      <c r="D333" s="74" t="s">
        <v>1163</v>
      </c>
      <c r="E333" s="74" t="s">
        <v>425</v>
      </c>
      <c r="F333" s="74" t="s">
        <v>869</v>
      </c>
      <c r="G333" s="76" t="s">
        <v>417</v>
      </c>
      <c r="H333" s="74" t="s">
        <v>139</v>
      </c>
      <c r="I333" s="74" t="s">
        <v>140</v>
      </c>
      <c r="J333" s="74" t="s">
        <v>126</v>
      </c>
      <c r="K333" s="74">
        <v>20061170</v>
      </c>
      <c r="L333" s="78" t="s">
        <v>94</v>
      </c>
      <c r="M333" s="74" t="s">
        <v>1163</v>
      </c>
      <c r="N333" s="74" t="s">
        <v>564</v>
      </c>
      <c r="O333" s="74" t="s">
        <v>565</v>
      </c>
      <c r="P333" s="74" t="s">
        <v>508</v>
      </c>
      <c r="Q333" s="74" t="s">
        <v>1163</v>
      </c>
      <c r="R333" s="74">
        <v>99574</v>
      </c>
      <c r="S333" s="74" t="s">
        <v>1163</v>
      </c>
      <c r="T333" s="74" t="s">
        <v>1163</v>
      </c>
      <c r="U333" s="74">
        <v>1</v>
      </c>
    </row>
    <row r="334" spans="1:21" x14ac:dyDescent="0.2">
      <c r="A334" s="75">
        <v>99576</v>
      </c>
      <c r="B334" s="75">
        <v>30022647</v>
      </c>
      <c r="C334" s="75" t="s">
        <v>1163</v>
      </c>
      <c r="D334" s="74" t="s">
        <v>1163</v>
      </c>
      <c r="E334" s="74" t="s">
        <v>425</v>
      </c>
      <c r="F334" s="74" t="s">
        <v>132</v>
      </c>
      <c r="G334" s="76" t="s">
        <v>417</v>
      </c>
      <c r="H334" s="74" t="s">
        <v>139</v>
      </c>
      <c r="I334" s="74" t="s">
        <v>140</v>
      </c>
      <c r="J334" s="74" t="s">
        <v>126</v>
      </c>
      <c r="K334" s="74">
        <v>20061170</v>
      </c>
      <c r="L334" s="78" t="s">
        <v>94</v>
      </c>
      <c r="M334" s="74" t="s">
        <v>1163</v>
      </c>
      <c r="N334" s="74" t="s">
        <v>564</v>
      </c>
      <c r="O334" s="74" t="s">
        <v>565</v>
      </c>
      <c r="P334" s="74" t="s">
        <v>508</v>
      </c>
      <c r="Q334" s="74" t="s">
        <v>1163</v>
      </c>
      <c r="R334" s="74">
        <v>99576</v>
      </c>
      <c r="S334" s="74" t="s">
        <v>1163</v>
      </c>
      <c r="T334" s="74" t="s">
        <v>1163</v>
      </c>
      <c r="U334" s="74">
        <v>1</v>
      </c>
    </row>
    <row r="335" spans="1:21" x14ac:dyDescent="0.2">
      <c r="A335" s="75">
        <v>99580</v>
      </c>
      <c r="B335" s="75">
        <v>30019991</v>
      </c>
      <c r="C335" s="75" t="s">
        <v>1163</v>
      </c>
      <c r="D335" s="74" t="s">
        <v>1163</v>
      </c>
      <c r="E335" s="74" t="s">
        <v>425</v>
      </c>
      <c r="F335" s="74" t="s">
        <v>34</v>
      </c>
      <c r="G335" s="76" t="s">
        <v>419</v>
      </c>
      <c r="H335" s="74" t="s">
        <v>1341</v>
      </c>
      <c r="I335" s="74" t="s">
        <v>47</v>
      </c>
      <c r="J335" s="74" t="s">
        <v>126</v>
      </c>
      <c r="K335" s="74">
        <v>20061387</v>
      </c>
      <c r="L335" s="78" t="s">
        <v>1215</v>
      </c>
      <c r="M335" s="74" t="s">
        <v>765</v>
      </c>
      <c r="N335" s="74" t="s">
        <v>502</v>
      </c>
      <c r="O335" s="74" t="s">
        <v>537</v>
      </c>
      <c r="P335" s="74" t="s">
        <v>527</v>
      </c>
      <c r="Q335" s="76" t="s">
        <v>624</v>
      </c>
      <c r="R335" s="74">
        <v>99580</v>
      </c>
      <c r="S335" s="74" t="s">
        <v>1163</v>
      </c>
      <c r="T335" s="74" t="s">
        <v>1163</v>
      </c>
      <c r="U335" s="74">
        <v>3</v>
      </c>
    </row>
    <row r="336" spans="1:21" x14ac:dyDescent="0.2">
      <c r="A336" s="75">
        <v>99585</v>
      </c>
      <c r="B336" s="75">
        <v>30019992</v>
      </c>
      <c r="C336" s="75" t="s">
        <v>1163</v>
      </c>
      <c r="D336" s="74" t="s">
        <v>1163</v>
      </c>
      <c r="E336" s="74" t="s">
        <v>425</v>
      </c>
      <c r="F336" s="74" t="s">
        <v>870</v>
      </c>
      <c r="G336" s="76" t="s">
        <v>419</v>
      </c>
      <c r="H336" s="74" t="s">
        <v>1342</v>
      </c>
      <c r="I336" s="74" t="s">
        <v>7</v>
      </c>
      <c r="J336" s="74" t="s">
        <v>1364</v>
      </c>
      <c r="K336" s="74">
        <v>20059189</v>
      </c>
      <c r="L336" s="74" t="s">
        <v>51</v>
      </c>
      <c r="M336" s="74" t="s">
        <v>334</v>
      </c>
      <c r="N336" s="74" t="s">
        <v>596</v>
      </c>
      <c r="O336" s="74" t="s">
        <v>597</v>
      </c>
      <c r="P336" s="74" t="s">
        <v>527</v>
      </c>
      <c r="Q336" s="76" t="s">
        <v>624</v>
      </c>
      <c r="R336" s="74">
        <v>99585</v>
      </c>
      <c r="S336" s="74" t="s">
        <v>1163</v>
      </c>
      <c r="T336" s="74" t="s">
        <v>1163</v>
      </c>
      <c r="U336" s="74">
        <v>3</v>
      </c>
    </row>
    <row r="337" spans="1:21" ht="25.5" x14ac:dyDescent="0.2">
      <c r="A337" s="77">
        <v>99590</v>
      </c>
      <c r="B337" s="75">
        <v>30020397</v>
      </c>
      <c r="C337" s="75" t="s">
        <v>1163</v>
      </c>
      <c r="D337" s="76" t="s">
        <v>1163</v>
      </c>
      <c r="E337" s="74" t="s">
        <v>71</v>
      </c>
      <c r="F337" s="76" t="s">
        <v>65</v>
      </c>
      <c r="G337" s="76" t="s">
        <v>415</v>
      </c>
      <c r="H337" s="74" t="s">
        <v>1355</v>
      </c>
      <c r="I337" s="76" t="s">
        <v>66</v>
      </c>
      <c r="J337" s="74" t="s">
        <v>126</v>
      </c>
      <c r="K337" s="76">
        <v>20060376</v>
      </c>
      <c r="L337" s="76" t="s">
        <v>94</v>
      </c>
      <c r="M337" s="76" t="s">
        <v>1182</v>
      </c>
      <c r="N337" s="76" t="s">
        <v>510</v>
      </c>
      <c r="O337" s="76" t="s">
        <v>511</v>
      </c>
      <c r="P337" s="76" t="s">
        <v>285</v>
      </c>
      <c r="Q337" s="76" t="s">
        <v>1163</v>
      </c>
      <c r="R337" s="76">
        <v>99590</v>
      </c>
      <c r="S337" s="74" t="s">
        <v>1163</v>
      </c>
      <c r="T337" s="74" t="s">
        <v>1163</v>
      </c>
      <c r="U337" s="74" t="s">
        <v>764</v>
      </c>
    </row>
    <row r="338" spans="1:21" ht="25.5" x14ac:dyDescent="0.2">
      <c r="A338" s="77">
        <v>99595</v>
      </c>
      <c r="B338" s="75">
        <v>30020164</v>
      </c>
      <c r="C338" s="75" t="s">
        <v>1163</v>
      </c>
      <c r="D338" s="76" t="s">
        <v>1163</v>
      </c>
      <c r="E338" s="74" t="s">
        <v>71</v>
      </c>
      <c r="F338" s="76" t="s">
        <v>65</v>
      </c>
      <c r="G338" s="76" t="s">
        <v>415</v>
      </c>
      <c r="H338" s="74" t="s">
        <v>1355</v>
      </c>
      <c r="I338" s="76" t="s">
        <v>66</v>
      </c>
      <c r="J338" s="74" t="s">
        <v>1366</v>
      </c>
      <c r="K338" s="76">
        <v>20061630</v>
      </c>
      <c r="L338" s="76" t="s">
        <v>94</v>
      </c>
      <c r="M338" s="76" t="s">
        <v>78</v>
      </c>
      <c r="N338" s="76" t="s">
        <v>512</v>
      </c>
      <c r="O338" s="76" t="s">
        <v>511</v>
      </c>
      <c r="P338" s="76" t="s">
        <v>285</v>
      </c>
      <c r="Q338" s="76" t="s">
        <v>1163</v>
      </c>
      <c r="R338" s="76">
        <v>99595</v>
      </c>
      <c r="S338" s="74" t="s">
        <v>1163</v>
      </c>
      <c r="T338" s="74" t="s">
        <v>1163</v>
      </c>
      <c r="U338" s="74" t="s">
        <v>764</v>
      </c>
    </row>
    <row r="339" spans="1:21" x14ac:dyDescent="0.2">
      <c r="A339" s="77">
        <v>99597</v>
      </c>
      <c r="B339" s="75">
        <v>30022899</v>
      </c>
      <c r="C339" s="75" t="s">
        <v>1163</v>
      </c>
      <c r="D339" s="76" t="s">
        <v>1163</v>
      </c>
      <c r="E339" s="74" t="s">
        <v>28</v>
      </c>
      <c r="F339" s="76" t="s">
        <v>65</v>
      </c>
      <c r="G339" s="76" t="s">
        <v>415</v>
      </c>
      <c r="H339" s="74" t="s">
        <v>1355</v>
      </c>
      <c r="I339" s="76" t="s">
        <v>66</v>
      </c>
      <c r="J339" s="74" t="s">
        <v>126</v>
      </c>
      <c r="K339" s="76">
        <v>20062264</v>
      </c>
      <c r="L339" s="76" t="s">
        <v>94</v>
      </c>
      <c r="M339" s="76" t="s">
        <v>334</v>
      </c>
      <c r="N339" s="76" t="s">
        <v>500</v>
      </c>
      <c r="O339" s="76" t="s">
        <v>1163</v>
      </c>
      <c r="P339" s="76" t="s">
        <v>513</v>
      </c>
      <c r="Q339" s="76" t="s">
        <v>624</v>
      </c>
      <c r="R339" s="76">
        <v>99597</v>
      </c>
      <c r="S339" s="74" t="s">
        <v>1163</v>
      </c>
      <c r="T339" s="74" t="s">
        <v>1163</v>
      </c>
      <c r="U339" s="74">
        <v>4</v>
      </c>
    </row>
    <row r="340" spans="1:21" ht="25.5" x14ac:dyDescent="0.2">
      <c r="A340" s="77">
        <v>99599</v>
      </c>
      <c r="B340" s="75">
        <v>30020537</v>
      </c>
      <c r="C340" s="75" t="s">
        <v>1163</v>
      </c>
      <c r="D340" s="76" t="s">
        <v>1163</v>
      </c>
      <c r="E340" s="74" t="s">
        <v>71</v>
      </c>
      <c r="F340" s="76" t="s">
        <v>79</v>
      </c>
      <c r="G340" s="76" t="s">
        <v>415</v>
      </c>
      <c r="H340" s="74" t="s">
        <v>1355</v>
      </c>
      <c r="I340" s="76" t="s">
        <v>66</v>
      </c>
      <c r="J340" s="74" t="s">
        <v>126</v>
      </c>
      <c r="K340" s="76">
        <v>20060376</v>
      </c>
      <c r="L340" s="76" t="s">
        <v>94</v>
      </c>
      <c r="M340" s="76" t="s">
        <v>1183</v>
      </c>
      <c r="N340" s="76" t="s">
        <v>512</v>
      </c>
      <c r="O340" s="76" t="s">
        <v>511</v>
      </c>
      <c r="P340" s="76" t="s">
        <v>285</v>
      </c>
      <c r="Q340" s="76" t="s">
        <v>1163</v>
      </c>
      <c r="R340" s="76">
        <v>99599</v>
      </c>
      <c r="S340" s="74" t="s">
        <v>1163</v>
      </c>
      <c r="T340" s="74" t="s">
        <v>1163</v>
      </c>
      <c r="U340" s="74" t="s">
        <v>764</v>
      </c>
    </row>
    <row r="341" spans="1:21" ht="25.5" x14ac:dyDescent="0.2">
      <c r="A341" s="75">
        <v>99602</v>
      </c>
      <c r="B341" s="75">
        <v>30021778</v>
      </c>
      <c r="C341" s="75" t="s">
        <v>1163</v>
      </c>
      <c r="D341" s="74" t="s">
        <v>1163</v>
      </c>
      <c r="E341" s="74" t="s">
        <v>425</v>
      </c>
      <c r="F341" s="76" t="s">
        <v>864</v>
      </c>
      <c r="G341" s="76" t="s">
        <v>415</v>
      </c>
      <c r="H341" s="76" t="s">
        <v>136</v>
      </c>
      <c r="I341" s="76" t="s">
        <v>26</v>
      </c>
      <c r="J341" s="74" t="s">
        <v>137</v>
      </c>
      <c r="K341" s="76" t="s">
        <v>138</v>
      </c>
      <c r="L341" s="76" t="s">
        <v>138</v>
      </c>
      <c r="M341" s="76" t="s">
        <v>138</v>
      </c>
      <c r="N341" s="76" t="s">
        <v>514</v>
      </c>
      <c r="O341" s="76" t="s">
        <v>474</v>
      </c>
      <c r="P341" s="76" t="s">
        <v>515</v>
      </c>
      <c r="Q341" s="76" t="s">
        <v>1163</v>
      </c>
      <c r="R341" s="74">
        <v>99602</v>
      </c>
      <c r="S341" s="74" t="s">
        <v>1163</v>
      </c>
      <c r="T341" s="74" t="s">
        <v>1163</v>
      </c>
      <c r="U341" s="74" t="s">
        <v>763</v>
      </c>
    </row>
    <row r="342" spans="1:21" x14ac:dyDescent="0.2">
      <c r="A342" s="75">
        <v>99610</v>
      </c>
      <c r="B342" s="75">
        <v>30019993</v>
      </c>
      <c r="C342" s="75" t="s">
        <v>1163</v>
      </c>
      <c r="D342" s="74" t="s">
        <v>1163</v>
      </c>
      <c r="E342" s="74" t="s">
        <v>425</v>
      </c>
      <c r="F342" s="74" t="s">
        <v>869</v>
      </c>
      <c r="G342" s="76" t="s">
        <v>419</v>
      </c>
      <c r="H342" s="74" t="s">
        <v>1323</v>
      </c>
      <c r="I342" s="74" t="s">
        <v>7</v>
      </c>
      <c r="J342" s="74" t="s">
        <v>126</v>
      </c>
      <c r="K342" s="74">
        <v>20061387</v>
      </c>
      <c r="L342" s="78" t="s">
        <v>1215</v>
      </c>
      <c r="M342" s="74" t="s">
        <v>765</v>
      </c>
      <c r="N342" s="74" t="s">
        <v>502</v>
      </c>
      <c r="O342" s="74" t="s">
        <v>537</v>
      </c>
      <c r="P342" s="74" t="s">
        <v>527</v>
      </c>
      <c r="Q342" s="76" t="s">
        <v>624</v>
      </c>
      <c r="R342" s="74">
        <v>99610</v>
      </c>
      <c r="S342" s="74" t="s">
        <v>1163</v>
      </c>
      <c r="T342" s="74" t="s">
        <v>1163</v>
      </c>
      <c r="U342" s="74">
        <v>3</v>
      </c>
    </row>
    <row r="343" spans="1:21" x14ac:dyDescent="0.2">
      <c r="A343" s="75">
        <v>99613</v>
      </c>
      <c r="B343" s="75">
        <v>30019722</v>
      </c>
      <c r="C343" s="75" t="s">
        <v>1163</v>
      </c>
      <c r="D343" s="74" t="s">
        <v>1163</v>
      </c>
      <c r="E343" s="74" t="s">
        <v>860</v>
      </c>
      <c r="F343" s="74" t="s">
        <v>43</v>
      </c>
      <c r="G343" s="74" t="s">
        <v>717</v>
      </c>
      <c r="H343" s="74" t="s">
        <v>1362</v>
      </c>
      <c r="I343" s="76" t="s">
        <v>66</v>
      </c>
      <c r="J343" s="74" t="s">
        <v>102</v>
      </c>
      <c r="K343" s="74">
        <v>20061369</v>
      </c>
      <c r="L343" s="78" t="s">
        <v>94</v>
      </c>
      <c r="M343" s="74" t="s">
        <v>1163</v>
      </c>
      <c r="N343" s="74" t="s">
        <v>613</v>
      </c>
      <c r="O343" s="74" t="s">
        <v>614</v>
      </c>
      <c r="P343" s="74" t="s">
        <v>622</v>
      </c>
      <c r="Q343" s="74" t="s">
        <v>1163</v>
      </c>
      <c r="R343" s="74">
        <v>99613</v>
      </c>
      <c r="S343" s="74" t="s">
        <v>1163</v>
      </c>
      <c r="T343" s="74" t="s">
        <v>1163</v>
      </c>
      <c r="U343" s="74">
        <v>2</v>
      </c>
    </row>
    <row r="344" spans="1:21" x14ac:dyDescent="0.2">
      <c r="A344" s="75">
        <v>99615</v>
      </c>
      <c r="B344" s="75">
        <v>30020398</v>
      </c>
      <c r="C344" s="75" t="s">
        <v>1163</v>
      </c>
      <c r="D344" s="74" t="s">
        <v>1163</v>
      </c>
      <c r="E344" s="74" t="s">
        <v>425</v>
      </c>
      <c r="F344" s="74" t="s">
        <v>1202</v>
      </c>
      <c r="G344" s="76" t="s">
        <v>426</v>
      </c>
      <c r="H344" s="74" t="s">
        <v>1341</v>
      </c>
      <c r="I344" s="74" t="s">
        <v>47</v>
      </c>
      <c r="J344" s="74" t="s">
        <v>126</v>
      </c>
      <c r="K344" s="74">
        <v>20061113</v>
      </c>
      <c r="L344" s="78" t="s">
        <v>94</v>
      </c>
      <c r="M344" s="74" t="s">
        <v>765</v>
      </c>
      <c r="N344" s="74" t="s">
        <v>566</v>
      </c>
      <c r="O344" s="74" t="s">
        <v>537</v>
      </c>
      <c r="P344" s="74" t="s">
        <v>527</v>
      </c>
      <c r="Q344" s="76" t="s">
        <v>624</v>
      </c>
      <c r="R344" s="74">
        <v>99615</v>
      </c>
      <c r="S344" s="74" t="s">
        <v>1163</v>
      </c>
      <c r="T344" s="74" t="s">
        <v>1163</v>
      </c>
      <c r="U344" s="74">
        <v>3</v>
      </c>
    </row>
    <row r="345" spans="1:21" x14ac:dyDescent="0.2">
      <c r="A345" s="75">
        <v>99620</v>
      </c>
      <c r="B345" s="75">
        <v>30020536</v>
      </c>
      <c r="C345" s="75" t="s">
        <v>1163</v>
      </c>
      <c r="D345" s="74" t="s">
        <v>1163</v>
      </c>
      <c r="E345" s="74" t="s">
        <v>425</v>
      </c>
      <c r="F345" s="74" t="s">
        <v>1202</v>
      </c>
      <c r="G345" s="76" t="s">
        <v>426</v>
      </c>
      <c r="H345" s="74" t="s">
        <v>1343</v>
      </c>
      <c r="I345" s="74" t="s">
        <v>75</v>
      </c>
      <c r="J345" s="74" t="s">
        <v>126</v>
      </c>
      <c r="K345" s="74">
        <v>20061387</v>
      </c>
      <c r="L345" s="78" t="s">
        <v>1215</v>
      </c>
      <c r="M345" s="74" t="s">
        <v>818</v>
      </c>
      <c r="N345" s="74" t="s">
        <v>567</v>
      </c>
      <c r="O345" s="74" t="s">
        <v>537</v>
      </c>
      <c r="P345" s="74" t="s">
        <v>527</v>
      </c>
      <c r="Q345" s="76" t="s">
        <v>624</v>
      </c>
      <c r="R345" s="74">
        <v>99620</v>
      </c>
      <c r="S345" s="74" t="s">
        <v>1163</v>
      </c>
      <c r="T345" s="74" t="s">
        <v>1163</v>
      </c>
      <c r="U345" s="74">
        <v>3</v>
      </c>
    </row>
    <row r="346" spans="1:21" ht="25.5" x14ac:dyDescent="0.2">
      <c r="A346" s="77">
        <v>99630</v>
      </c>
      <c r="B346" s="75">
        <v>30020535</v>
      </c>
      <c r="C346" s="75" t="s">
        <v>1163</v>
      </c>
      <c r="D346" s="76" t="s">
        <v>1163</v>
      </c>
      <c r="E346" s="74" t="s">
        <v>425</v>
      </c>
      <c r="F346" s="76" t="s">
        <v>65</v>
      </c>
      <c r="G346" s="76" t="s">
        <v>415</v>
      </c>
      <c r="H346" s="74" t="s">
        <v>1355</v>
      </c>
      <c r="I346" s="76" t="s">
        <v>66</v>
      </c>
      <c r="J346" s="74" t="s">
        <v>126</v>
      </c>
      <c r="K346" s="76">
        <v>20060376</v>
      </c>
      <c r="L346" s="76" t="s">
        <v>94</v>
      </c>
      <c r="M346" s="76" t="s">
        <v>1184</v>
      </c>
      <c r="N346" s="76" t="s">
        <v>510</v>
      </c>
      <c r="O346" s="76" t="s">
        <v>511</v>
      </c>
      <c r="P346" s="76" t="s">
        <v>285</v>
      </c>
      <c r="Q346" s="76" t="s">
        <v>1163</v>
      </c>
      <c r="R346" s="76">
        <v>99630</v>
      </c>
      <c r="S346" s="74" t="s">
        <v>1163</v>
      </c>
      <c r="T346" s="74" t="s">
        <v>1163</v>
      </c>
      <c r="U346" s="74" t="s">
        <v>764</v>
      </c>
    </row>
    <row r="347" spans="1:21" x14ac:dyDescent="0.2">
      <c r="A347" s="80">
        <v>99639</v>
      </c>
      <c r="B347" s="75">
        <v>30022968</v>
      </c>
      <c r="C347" s="75">
        <v>30019851</v>
      </c>
      <c r="D347" s="74" t="s">
        <v>1163</v>
      </c>
      <c r="E347" s="74" t="s">
        <v>11</v>
      </c>
      <c r="F347" s="74" t="s">
        <v>18</v>
      </c>
      <c r="G347" s="74" t="s">
        <v>419</v>
      </c>
      <c r="H347" s="74" t="s">
        <v>1334</v>
      </c>
      <c r="I347" s="74" t="s">
        <v>22</v>
      </c>
      <c r="J347" s="74" t="s">
        <v>102</v>
      </c>
      <c r="K347" s="74">
        <v>20061144</v>
      </c>
      <c r="L347" s="74" t="s">
        <v>94</v>
      </c>
      <c r="M347" s="74" t="s">
        <v>101</v>
      </c>
      <c r="N347" s="74" t="s">
        <v>1163</v>
      </c>
      <c r="O347" s="74" t="s">
        <v>1163</v>
      </c>
      <c r="P347" s="74" t="s">
        <v>1163</v>
      </c>
      <c r="Q347" s="74" t="s">
        <v>1163</v>
      </c>
      <c r="R347" s="74" t="s">
        <v>172</v>
      </c>
      <c r="S347" s="74" t="s">
        <v>258</v>
      </c>
      <c r="T347" s="74" t="s">
        <v>1163</v>
      </c>
      <c r="U347" s="74" t="s">
        <v>1163</v>
      </c>
    </row>
    <row r="348" spans="1:21" x14ac:dyDescent="0.2">
      <c r="A348" s="75">
        <v>99640</v>
      </c>
      <c r="B348" s="75">
        <v>30020645</v>
      </c>
      <c r="C348" s="75" t="s">
        <v>1163</v>
      </c>
      <c r="D348" s="74" t="s">
        <v>1163</v>
      </c>
      <c r="E348" s="74" t="s">
        <v>425</v>
      </c>
      <c r="F348" s="74" t="s">
        <v>4</v>
      </c>
      <c r="G348" s="76" t="s">
        <v>419</v>
      </c>
      <c r="H348" s="74" t="s">
        <v>727</v>
      </c>
      <c r="I348" s="74" t="s">
        <v>81</v>
      </c>
      <c r="J348" s="74" t="s">
        <v>126</v>
      </c>
      <c r="K348" s="74">
        <v>20061387</v>
      </c>
      <c r="L348" s="78" t="s">
        <v>1215</v>
      </c>
      <c r="M348" s="74" t="s">
        <v>334</v>
      </c>
      <c r="N348" s="74" t="s">
        <v>596</v>
      </c>
      <c r="O348" s="74" t="s">
        <v>597</v>
      </c>
      <c r="P348" s="74" t="s">
        <v>527</v>
      </c>
      <c r="Q348" s="76" t="s">
        <v>624</v>
      </c>
      <c r="R348" s="74">
        <v>99640</v>
      </c>
      <c r="S348" s="74" t="s">
        <v>1163</v>
      </c>
      <c r="T348" s="74" t="s">
        <v>1163</v>
      </c>
      <c r="U348" s="74">
        <v>3</v>
      </c>
    </row>
    <row r="349" spans="1:21" ht="38.25" x14ac:dyDescent="0.2">
      <c r="A349" s="75">
        <v>99650</v>
      </c>
      <c r="B349" s="75">
        <v>30020796</v>
      </c>
      <c r="C349" s="75" t="s">
        <v>1163</v>
      </c>
      <c r="D349" s="74" t="s">
        <v>1163</v>
      </c>
      <c r="E349" s="74" t="s">
        <v>425</v>
      </c>
      <c r="F349" s="76" t="s">
        <v>873</v>
      </c>
      <c r="G349" s="76" t="s">
        <v>417</v>
      </c>
      <c r="H349" s="74" t="s">
        <v>1344</v>
      </c>
      <c r="I349" s="74" t="s">
        <v>13</v>
      </c>
      <c r="J349" s="74" t="s">
        <v>126</v>
      </c>
      <c r="K349" s="74">
        <v>20063241</v>
      </c>
      <c r="L349" s="78" t="s">
        <v>94</v>
      </c>
      <c r="M349" s="74" t="s">
        <v>334</v>
      </c>
      <c r="N349" s="74" t="s">
        <v>602</v>
      </c>
      <c r="O349" s="74" t="s">
        <v>576</v>
      </c>
      <c r="P349" s="74" t="s">
        <v>527</v>
      </c>
      <c r="Q349" s="76" t="s">
        <v>624</v>
      </c>
      <c r="R349" s="74">
        <v>99650</v>
      </c>
      <c r="S349" s="74" t="s">
        <v>1163</v>
      </c>
      <c r="T349" s="74" t="s">
        <v>1163</v>
      </c>
      <c r="U349" s="74">
        <v>3</v>
      </c>
    </row>
    <row r="350" spans="1:21" ht="25.5" x14ac:dyDescent="0.2">
      <c r="A350" s="77">
        <v>99660</v>
      </c>
      <c r="B350" s="75">
        <v>30021124</v>
      </c>
      <c r="C350" s="75" t="s">
        <v>1163</v>
      </c>
      <c r="D350" s="76" t="s">
        <v>1163</v>
      </c>
      <c r="E350" s="74" t="s">
        <v>425</v>
      </c>
      <c r="F350" s="76" t="s">
        <v>4</v>
      </c>
      <c r="G350" s="76" t="s">
        <v>415</v>
      </c>
      <c r="H350" s="74" t="s">
        <v>1345</v>
      </c>
      <c r="I350" s="76" t="s">
        <v>20</v>
      </c>
      <c r="J350" s="74" t="s">
        <v>126</v>
      </c>
      <c r="K350" s="74">
        <v>20063219</v>
      </c>
      <c r="L350" s="76" t="s">
        <v>94</v>
      </c>
      <c r="M350" s="74" t="s">
        <v>654</v>
      </c>
      <c r="N350" s="76" t="s">
        <v>524</v>
      </c>
      <c r="O350" s="76" t="s">
        <v>523</v>
      </c>
      <c r="P350" s="76" t="s">
        <v>518</v>
      </c>
      <c r="Q350" s="76" t="s">
        <v>1163</v>
      </c>
      <c r="R350" s="76">
        <v>99660</v>
      </c>
      <c r="S350" s="74" t="s">
        <v>1163</v>
      </c>
      <c r="T350" s="74" t="s">
        <v>1163</v>
      </c>
      <c r="U350" s="74">
        <v>4</v>
      </c>
    </row>
    <row r="351" spans="1:21" x14ac:dyDescent="0.2">
      <c r="A351" s="75">
        <v>99667</v>
      </c>
      <c r="B351" s="75">
        <v>30023050</v>
      </c>
      <c r="C351" s="75" t="s">
        <v>1163</v>
      </c>
      <c r="D351" s="74" t="s">
        <v>1163</v>
      </c>
      <c r="E351" s="74" t="s">
        <v>860</v>
      </c>
      <c r="F351" s="74" t="s">
        <v>43</v>
      </c>
      <c r="G351" s="76" t="s">
        <v>415</v>
      </c>
      <c r="H351" s="74" t="s">
        <v>1355</v>
      </c>
      <c r="I351" s="76" t="s">
        <v>66</v>
      </c>
      <c r="J351" s="74" t="s">
        <v>102</v>
      </c>
      <c r="K351" s="74">
        <v>20061245</v>
      </c>
      <c r="L351" s="78" t="s">
        <v>94</v>
      </c>
      <c r="M351" s="74" t="s">
        <v>1163</v>
      </c>
      <c r="N351" s="74" t="s">
        <v>610</v>
      </c>
      <c r="O351" s="74" t="s">
        <v>611</v>
      </c>
      <c r="P351" s="74" t="s">
        <v>612</v>
      </c>
      <c r="Q351" s="74" t="s">
        <v>1163</v>
      </c>
      <c r="R351" s="74">
        <v>99667</v>
      </c>
      <c r="S351" s="74" t="s">
        <v>1163</v>
      </c>
      <c r="T351" s="74" t="s">
        <v>1163</v>
      </c>
      <c r="U351" s="74" t="s">
        <v>1163</v>
      </c>
    </row>
    <row r="352" spans="1:21" x14ac:dyDescent="0.2">
      <c r="A352" s="75">
        <v>99670</v>
      </c>
      <c r="B352" s="75">
        <v>30022772</v>
      </c>
      <c r="C352" s="75" t="s">
        <v>1163</v>
      </c>
      <c r="D352" s="74" t="s">
        <v>1163</v>
      </c>
      <c r="E352" s="74" t="s">
        <v>425</v>
      </c>
      <c r="F352" s="74" t="s">
        <v>869</v>
      </c>
      <c r="G352" s="76" t="s">
        <v>419</v>
      </c>
      <c r="H352" s="74" t="s">
        <v>1346</v>
      </c>
      <c r="I352" s="74" t="s">
        <v>46</v>
      </c>
      <c r="J352" s="74" t="s">
        <v>126</v>
      </c>
      <c r="K352" s="74">
        <v>20063432</v>
      </c>
      <c r="L352" s="78" t="s">
        <v>94</v>
      </c>
      <c r="M352" s="74" t="s">
        <v>765</v>
      </c>
      <c r="N352" s="74" t="s">
        <v>502</v>
      </c>
      <c r="O352" s="74" t="s">
        <v>537</v>
      </c>
      <c r="P352" s="74" t="s">
        <v>527</v>
      </c>
      <c r="Q352" s="76" t="s">
        <v>624</v>
      </c>
      <c r="R352" s="74">
        <v>99670</v>
      </c>
      <c r="S352" s="74" t="s">
        <v>1163</v>
      </c>
      <c r="T352" s="74" t="s">
        <v>1163</v>
      </c>
      <c r="U352" s="74">
        <v>3</v>
      </c>
    </row>
    <row r="353" spans="1:21" x14ac:dyDescent="0.2">
      <c r="A353" s="80">
        <v>99671</v>
      </c>
      <c r="B353" s="75">
        <v>30021103</v>
      </c>
      <c r="C353" s="75">
        <v>30019882</v>
      </c>
      <c r="D353" s="74" t="s">
        <v>1163</v>
      </c>
      <c r="E353" s="74" t="s">
        <v>11</v>
      </c>
      <c r="F353" s="74" t="s">
        <v>18</v>
      </c>
      <c r="G353" s="74" t="s">
        <v>419</v>
      </c>
      <c r="H353" s="74" t="s">
        <v>900</v>
      </c>
      <c r="I353" s="74" t="s">
        <v>186</v>
      </c>
      <c r="J353" s="74" t="s">
        <v>102</v>
      </c>
      <c r="K353" s="74">
        <v>20061408</v>
      </c>
      <c r="L353" s="74" t="s">
        <v>94</v>
      </c>
      <c r="M353" s="74" t="s">
        <v>833</v>
      </c>
      <c r="N353" s="74" t="s">
        <v>1163</v>
      </c>
      <c r="O353" s="74" t="s">
        <v>1163</v>
      </c>
      <c r="P353" s="74" t="s">
        <v>1163</v>
      </c>
      <c r="Q353" s="74" t="s">
        <v>1163</v>
      </c>
      <c r="R353" s="74" t="s">
        <v>173</v>
      </c>
      <c r="S353" s="74" t="s">
        <v>886</v>
      </c>
      <c r="T353" s="74" t="s">
        <v>1163</v>
      </c>
      <c r="U353" s="74" t="s">
        <v>1163</v>
      </c>
    </row>
    <row r="354" spans="1:21" x14ac:dyDescent="0.2">
      <c r="A354" s="80">
        <v>99672</v>
      </c>
      <c r="B354" s="75">
        <v>30022969</v>
      </c>
      <c r="C354" s="75">
        <v>30019848</v>
      </c>
      <c r="D354" s="74" t="s">
        <v>1163</v>
      </c>
      <c r="E354" s="74" t="s">
        <v>11</v>
      </c>
      <c r="F354" s="74" t="s">
        <v>1216</v>
      </c>
      <c r="G354" s="74" t="s">
        <v>417</v>
      </c>
      <c r="H354" s="74" t="s">
        <v>901</v>
      </c>
      <c r="I354" s="74" t="s">
        <v>183</v>
      </c>
      <c r="J354" s="74" t="s">
        <v>102</v>
      </c>
      <c r="K354" s="74">
        <v>20061256</v>
      </c>
      <c r="L354" s="74" t="s">
        <v>94</v>
      </c>
      <c r="M354" s="74" t="s">
        <v>835</v>
      </c>
      <c r="N354" s="74" t="s">
        <v>1163</v>
      </c>
      <c r="O354" s="74" t="s">
        <v>1163</v>
      </c>
      <c r="P354" s="74" t="s">
        <v>1163</v>
      </c>
      <c r="Q354" s="74" t="s">
        <v>1163</v>
      </c>
      <c r="R354" s="74" t="s">
        <v>174</v>
      </c>
      <c r="S354" s="74" t="s">
        <v>886</v>
      </c>
      <c r="T354" s="74" t="s">
        <v>1163</v>
      </c>
      <c r="U354" s="74" t="s">
        <v>1163</v>
      </c>
    </row>
    <row r="355" spans="1:21" x14ac:dyDescent="0.2">
      <c r="A355" s="80">
        <v>99673</v>
      </c>
      <c r="B355" s="75">
        <v>30023000</v>
      </c>
      <c r="C355" s="75">
        <v>30019849</v>
      </c>
      <c r="D355" s="74" t="s">
        <v>1163</v>
      </c>
      <c r="E355" s="74" t="s">
        <v>11</v>
      </c>
      <c r="F355" s="74" t="s">
        <v>870</v>
      </c>
      <c r="G355" s="74" t="s">
        <v>759</v>
      </c>
      <c r="H355" s="74" t="s">
        <v>1302</v>
      </c>
      <c r="I355" s="74" t="s">
        <v>193</v>
      </c>
      <c r="J355" s="74" t="s">
        <v>102</v>
      </c>
      <c r="K355" s="74">
        <v>20061252</v>
      </c>
      <c r="L355" s="74" t="s">
        <v>94</v>
      </c>
      <c r="M355" s="74" t="s">
        <v>185</v>
      </c>
      <c r="N355" s="74" t="s">
        <v>1163</v>
      </c>
      <c r="O355" s="74" t="s">
        <v>1163</v>
      </c>
      <c r="P355" s="74" t="s">
        <v>1163</v>
      </c>
      <c r="Q355" s="74" t="s">
        <v>624</v>
      </c>
      <c r="R355" s="74" t="s">
        <v>175</v>
      </c>
      <c r="S355" s="74" t="s">
        <v>304</v>
      </c>
      <c r="T355" s="74" t="s">
        <v>1163</v>
      </c>
      <c r="U355" s="74" t="s">
        <v>1163</v>
      </c>
    </row>
    <row r="356" spans="1:21" x14ac:dyDescent="0.2">
      <c r="A356" s="80">
        <v>99674</v>
      </c>
      <c r="B356" s="75">
        <v>30023001</v>
      </c>
      <c r="C356" s="75">
        <v>30019900</v>
      </c>
      <c r="D356" s="74" t="s">
        <v>1163</v>
      </c>
      <c r="E356" s="74" t="s">
        <v>194</v>
      </c>
      <c r="F356" s="74" t="s">
        <v>189</v>
      </c>
      <c r="G356" s="76" t="s">
        <v>415</v>
      </c>
      <c r="H356" s="74" t="s">
        <v>1355</v>
      </c>
      <c r="I356" s="76" t="s">
        <v>66</v>
      </c>
      <c r="J356" s="74" t="s">
        <v>102</v>
      </c>
      <c r="K356" s="74">
        <v>20061773</v>
      </c>
      <c r="L356" s="74" t="s">
        <v>94</v>
      </c>
      <c r="M356" s="74" t="s">
        <v>1185</v>
      </c>
      <c r="N356" s="74" t="s">
        <v>1163</v>
      </c>
      <c r="O356" s="74" t="s">
        <v>1163</v>
      </c>
      <c r="P356" s="74" t="s">
        <v>1163</v>
      </c>
      <c r="Q356" s="74" t="s">
        <v>1163</v>
      </c>
      <c r="R356" s="74" t="s">
        <v>176</v>
      </c>
      <c r="S356" s="74" t="s">
        <v>286</v>
      </c>
      <c r="T356" s="74" t="s">
        <v>1163</v>
      </c>
      <c r="U356" s="74" t="s">
        <v>1163</v>
      </c>
    </row>
    <row r="357" spans="1:21" x14ac:dyDescent="0.2">
      <c r="A357" s="75">
        <v>99680</v>
      </c>
      <c r="B357" s="75">
        <v>30020746</v>
      </c>
      <c r="C357" s="75" t="s">
        <v>1163</v>
      </c>
      <c r="D357" s="74" t="s">
        <v>1163</v>
      </c>
      <c r="E357" s="74" t="s">
        <v>425</v>
      </c>
      <c r="F357" s="74" t="s">
        <v>1202</v>
      </c>
      <c r="G357" s="76" t="s">
        <v>419</v>
      </c>
      <c r="H357" s="74" t="s">
        <v>1347</v>
      </c>
      <c r="I357" s="74" t="s">
        <v>82</v>
      </c>
      <c r="J357" s="74" t="s">
        <v>126</v>
      </c>
      <c r="K357" s="74">
        <v>20060809</v>
      </c>
      <c r="L357" s="78" t="s">
        <v>94</v>
      </c>
      <c r="M357" s="74" t="s">
        <v>818</v>
      </c>
      <c r="N357" s="74" t="s">
        <v>568</v>
      </c>
      <c r="O357" s="74" t="s">
        <v>496</v>
      </c>
      <c r="P357" s="74" t="s">
        <v>527</v>
      </c>
      <c r="Q357" s="76" t="s">
        <v>624</v>
      </c>
      <c r="R357" s="74">
        <v>99680</v>
      </c>
      <c r="S357" s="74" t="s">
        <v>1163</v>
      </c>
      <c r="T357" s="74" t="s">
        <v>1163</v>
      </c>
      <c r="U357" s="74">
        <v>3</v>
      </c>
    </row>
    <row r="358" spans="1:21" x14ac:dyDescent="0.2">
      <c r="A358" s="80">
        <v>99684</v>
      </c>
      <c r="B358" s="75">
        <v>30023002</v>
      </c>
      <c r="C358" s="75">
        <v>30019959</v>
      </c>
      <c r="D358" s="74" t="s">
        <v>1163</v>
      </c>
      <c r="E358" s="74" t="s">
        <v>11</v>
      </c>
      <c r="F358" s="74" t="s">
        <v>869</v>
      </c>
      <c r="G358" s="74" t="s">
        <v>426</v>
      </c>
      <c r="H358" s="74" t="s">
        <v>900</v>
      </c>
      <c r="I358" s="74" t="s">
        <v>186</v>
      </c>
      <c r="J358" s="74" t="s">
        <v>102</v>
      </c>
      <c r="K358" s="74">
        <v>20061408</v>
      </c>
      <c r="L358" s="78" t="s">
        <v>94</v>
      </c>
      <c r="M358" s="74" t="s">
        <v>834</v>
      </c>
      <c r="N358" s="74" t="s">
        <v>1163</v>
      </c>
      <c r="O358" s="74" t="s">
        <v>1163</v>
      </c>
      <c r="P358" s="74" t="s">
        <v>1163</v>
      </c>
      <c r="Q358" s="74" t="s">
        <v>1163</v>
      </c>
      <c r="R358" s="74" t="s">
        <v>177</v>
      </c>
      <c r="S358" s="74" t="s">
        <v>885</v>
      </c>
      <c r="T358" s="74" t="s">
        <v>1163</v>
      </c>
      <c r="U358" s="74" t="s">
        <v>1163</v>
      </c>
    </row>
    <row r="359" spans="1:21" ht="25.5" x14ac:dyDescent="0.2">
      <c r="A359" s="80">
        <v>99688</v>
      </c>
      <c r="B359" s="75">
        <v>30021031</v>
      </c>
      <c r="C359" s="75">
        <v>30019938</v>
      </c>
      <c r="D359" s="74" t="s">
        <v>1163</v>
      </c>
      <c r="E359" s="74" t="s">
        <v>11</v>
      </c>
      <c r="F359" s="76" t="s">
        <v>869</v>
      </c>
      <c r="G359" s="76" t="s">
        <v>426</v>
      </c>
      <c r="H359" s="76" t="s">
        <v>902</v>
      </c>
      <c r="I359" s="76" t="s">
        <v>108</v>
      </c>
      <c r="J359" s="74" t="s">
        <v>102</v>
      </c>
      <c r="K359" s="76">
        <v>20061408</v>
      </c>
      <c r="L359" s="78" t="s">
        <v>94</v>
      </c>
      <c r="M359" s="74" t="s">
        <v>1217</v>
      </c>
      <c r="N359" s="74" t="s">
        <v>1163</v>
      </c>
      <c r="O359" s="74" t="s">
        <v>1163</v>
      </c>
      <c r="P359" s="74" t="s">
        <v>1163</v>
      </c>
      <c r="Q359" s="74" t="s">
        <v>1163</v>
      </c>
      <c r="R359" s="74" t="s">
        <v>109</v>
      </c>
      <c r="S359" s="74" t="s">
        <v>886</v>
      </c>
      <c r="T359" s="74" t="s">
        <v>1163</v>
      </c>
      <c r="U359" s="74" t="s">
        <v>1163</v>
      </c>
    </row>
    <row r="360" spans="1:21" x14ac:dyDescent="0.2">
      <c r="A360" s="75">
        <v>99689</v>
      </c>
      <c r="B360" s="75">
        <v>30024302</v>
      </c>
      <c r="C360" s="75" t="s">
        <v>1163</v>
      </c>
      <c r="D360" s="74" t="s">
        <v>747</v>
      </c>
      <c r="E360" s="74" t="s">
        <v>425</v>
      </c>
      <c r="F360" s="74" t="s">
        <v>868</v>
      </c>
      <c r="G360" s="74" t="s">
        <v>419</v>
      </c>
      <c r="H360" s="74" t="s">
        <v>725</v>
      </c>
      <c r="I360" s="76" t="s">
        <v>781</v>
      </c>
      <c r="J360" s="74" t="s">
        <v>102</v>
      </c>
      <c r="K360" s="74">
        <v>20060730</v>
      </c>
      <c r="L360" s="78" t="s">
        <v>94</v>
      </c>
      <c r="M360" s="74" t="s">
        <v>1163</v>
      </c>
      <c r="N360" s="74" t="s">
        <v>541</v>
      </c>
      <c r="O360" s="74" t="s">
        <v>542</v>
      </c>
      <c r="P360" s="74" t="s">
        <v>527</v>
      </c>
      <c r="Q360" s="74" t="s">
        <v>1163</v>
      </c>
      <c r="R360" s="74">
        <v>99689</v>
      </c>
      <c r="S360" s="74" t="s">
        <v>1163</v>
      </c>
      <c r="T360" s="74">
        <v>40050731</v>
      </c>
      <c r="U360" s="74">
        <v>3</v>
      </c>
    </row>
    <row r="361" spans="1:21" ht="38.25" x14ac:dyDescent="0.2">
      <c r="A361" s="75">
        <v>99690</v>
      </c>
      <c r="B361" s="75">
        <v>30021569</v>
      </c>
      <c r="C361" s="75" t="s">
        <v>1163</v>
      </c>
      <c r="D361" s="74" t="s">
        <v>1163</v>
      </c>
      <c r="E361" s="74" t="s">
        <v>425</v>
      </c>
      <c r="F361" s="76" t="s">
        <v>1218</v>
      </c>
      <c r="G361" s="76" t="s">
        <v>419</v>
      </c>
      <c r="H361" s="74" t="s">
        <v>1348</v>
      </c>
      <c r="I361" s="74" t="s">
        <v>122</v>
      </c>
      <c r="J361" s="74" t="s">
        <v>126</v>
      </c>
      <c r="K361" s="74">
        <v>20061355</v>
      </c>
      <c r="L361" s="78" t="s">
        <v>94</v>
      </c>
      <c r="M361" s="74" t="s">
        <v>404</v>
      </c>
      <c r="N361" s="74" t="s">
        <v>603</v>
      </c>
      <c r="O361" s="74" t="s">
        <v>943</v>
      </c>
      <c r="P361" s="74" t="s">
        <v>604</v>
      </c>
      <c r="Q361" s="74" t="s">
        <v>1163</v>
      </c>
      <c r="R361" s="74">
        <v>99690</v>
      </c>
      <c r="S361" s="74" t="s">
        <v>1163</v>
      </c>
      <c r="T361" s="74" t="s">
        <v>1163</v>
      </c>
      <c r="U361" s="74">
        <v>3</v>
      </c>
    </row>
    <row r="362" spans="1:21" x14ac:dyDescent="0.2">
      <c r="A362" s="77">
        <v>99700</v>
      </c>
      <c r="B362" s="75">
        <v>30021125</v>
      </c>
      <c r="C362" s="75" t="s">
        <v>1163</v>
      </c>
      <c r="D362" s="76" t="s">
        <v>1163</v>
      </c>
      <c r="E362" s="74" t="s">
        <v>27</v>
      </c>
      <c r="F362" s="76" t="s">
        <v>65</v>
      </c>
      <c r="G362" s="76" t="s">
        <v>415</v>
      </c>
      <c r="H362" s="74" t="s">
        <v>1355</v>
      </c>
      <c r="I362" s="76" t="s">
        <v>66</v>
      </c>
      <c r="J362" s="74" t="s">
        <v>126</v>
      </c>
      <c r="K362" s="74">
        <v>20062542</v>
      </c>
      <c r="L362" s="76" t="s">
        <v>94</v>
      </c>
      <c r="M362" s="76" t="s">
        <v>1170</v>
      </c>
      <c r="N362" s="76" t="s">
        <v>516</v>
      </c>
      <c r="O362" s="76" t="s">
        <v>517</v>
      </c>
      <c r="P362" s="76" t="s">
        <v>518</v>
      </c>
      <c r="Q362" s="76" t="s">
        <v>1163</v>
      </c>
      <c r="R362" s="76">
        <v>99700</v>
      </c>
      <c r="S362" s="74" t="s">
        <v>1163</v>
      </c>
      <c r="T362" s="74" t="s">
        <v>1163</v>
      </c>
      <c r="U362" s="74">
        <v>4</v>
      </c>
    </row>
    <row r="363" spans="1:21" x14ac:dyDescent="0.2">
      <c r="A363" s="75">
        <v>99702</v>
      </c>
      <c r="B363" s="75">
        <v>30024157</v>
      </c>
      <c r="C363" s="75" t="s">
        <v>1163</v>
      </c>
      <c r="D363" s="74" t="s">
        <v>1155</v>
      </c>
      <c r="E363" s="74" t="s">
        <v>824</v>
      </c>
      <c r="F363" s="74" t="s">
        <v>1211</v>
      </c>
      <c r="G363" s="74" t="s">
        <v>415</v>
      </c>
      <c r="H363" s="74" t="s">
        <v>664</v>
      </c>
      <c r="I363" s="76" t="s">
        <v>831</v>
      </c>
      <c r="J363" s="74" t="s">
        <v>102</v>
      </c>
      <c r="K363" s="74">
        <v>20061374</v>
      </c>
      <c r="L363" s="78" t="s">
        <v>94</v>
      </c>
      <c r="M363" s="74" t="s">
        <v>667</v>
      </c>
      <c r="N363" s="74" t="s">
        <v>525</v>
      </c>
      <c r="O363" s="74" t="s">
        <v>499</v>
      </c>
      <c r="P363" s="74" t="s">
        <v>518</v>
      </c>
      <c r="Q363" s="74" t="s">
        <v>1163</v>
      </c>
      <c r="R363" s="74">
        <v>99702</v>
      </c>
      <c r="S363" s="74" t="s">
        <v>1163</v>
      </c>
      <c r="T363" s="74" t="s">
        <v>1163</v>
      </c>
      <c r="U363" s="74">
        <v>4</v>
      </c>
    </row>
    <row r="364" spans="1:21" ht="38.25" x14ac:dyDescent="0.2">
      <c r="A364" s="75">
        <v>99710</v>
      </c>
      <c r="B364" s="75">
        <v>30020797</v>
      </c>
      <c r="C364" s="75" t="s">
        <v>1163</v>
      </c>
      <c r="D364" s="74" t="s">
        <v>747</v>
      </c>
      <c r="E364" s="74" t="s">
        <v>425</v>
      </c>
      <c r="F364" s="76" t="s">
        <v>871</v>
      </c>
      <c r="G364" s="76" t="s">
        <v>426</v>
      </c>
      <c r="H364" s="74" t="s">
        <v>1347</v>
      </c>
      <c r="I364" s="74" t="s">
        <v>82</v>
      </c>
      <c r="J364" s="74" t="s">
        <v>126</v>
      </c>
      <c r="K364" s="74">
        <v>20060809</v>
      </c>
      <c r="L364" s="78" t="s">
        <v>94</v>
      </c>
      <c r="M364" s="74" t="s">
        <v>405</v>
      </c>
      <c r="N364" s="74" t="s">
        <v>594</v>
      </c>
      <c r="O364" s="74" t="s">
        <v>576</v>
      </c>
      <c r="P364" s="74" t="s">
        <v>527</v>
      </c>
      <c r="Q364" s="76" t="s">
        <v>624</v>
      </c>
      <c r="R364" s="74">
        <v>99710</v>
      </c>
      <c r="S364" s="74" t="s">
        <v>1163</v>
      </c>
      <c r="T364" s="74" t="s">
        <v>1163</v>
      </c>
      <c r="U364" s="74">
        <v>3</v>
      </c>
    </row>
    <row r="365" spans="1:21" x14ac:dyDescent="0.2">
      <c r="A365" s="75">
        <v>99713</v>
      </c>
      <c r="B365" s="75">
        <v>30022778</v>
      </c>
      <c r="C365" s="75" t="s">
        <v>1163</v>
      </c>
      <c r="D365" s="74" t="s">
        <v>1163</v>
      </c>
      <c r="E365" s="74" t="s">
        <v>425</v>
      </c>
      <c r="F365" s="74" t="s">
        <v>34</v>
      </c>
      <c r="G365" s="76" t="s">
        <v>419</v>
      </c>
      <c r="H365" s="74" t="s">
        <v>401</v>
      </c>
      <c r="I365" s="76" t="s">
        <v>47</v>
      </c>
      <c r="J365" s="74" t="s">
        <v>102</v>
      </c>
      <c r="K365" s="74">
        <v>20063432</v>
      </c>
      <c r="L365" s="78" t="s">
        <v>1229</v>
      </c>
      <c r="M365" s="74" t="s">
        <v>765</v>
      </c>
      <c r="N365" s="74" t="s">
        <v>502</v>
      </c>
      <c r="O365" s="74" t="s">
        <v>501</v>
      </c>
      <c r="P365" s="74" t="s">
        <v>527</v>
      </c>
      <c r="Q365" s="76" t="s">
        <v>624</v>
      </c>
      <c r="R365" s="74">
        <v>99713</v>
      </c>
      <c r="S365" s="74" t="s">
        <v>1163</v>
      </c>
      <c r="T365" s="74" t="s">
        <v>1163</v>
      </c>
      <c r="U365" s="74">
        <v>3</v>
      </c>
    </row>
    <row r="366" spans="1:21" x14ac:dyDescent="0.2">
      <c r="A366" s="77">
        <v>99720</v>
      </c>
      <c r="B366" s="75">
        <v>30021004</v>
      </c>
      <c r="C366" s="75" t="s">
        <v>1163</v>
      </c>
      <c r="D366" s="76" t="s">
        <v>1163</v>
      </c>
      <c r="E366" s="74" t="s">
        <v>27</v>
      </c>
      <c r="F366" s="76" t="s">
        <v>65</v>
      </c>
      <c r="G366" s="76" t="s">
        <v>415</v>
      </c>
      <c r="H366" s="74" t="s">
        <v>1355</v>
      </c>
      <c r="I366" s="76" t="s">
        <v>66</v>
      </c>
      <c r="J366" s="74" t="s">
        <v>126</v>
      </c>
      <c r="K366" s="74">
        <v>20062542</v>
      </c>
      <c r="L366" s="76" t="s">
        <v>94</v>
      </c>
      <c r="M366" s="76" t="s">
        <v>1170</v>
      </c>
      <c r="N366" s="76" t="s">
        <v>516</v>
      </c>
      <c r="O366" s="76" t="s">
        <v>517</v>
      </c>
      <c r="P366" s="76" t="s">
        <v>518</v>
      </c>
      <c r="Q366" s="76" t="s">
        <v>1163</v>
      </c>
      <c r="R366" s="76">
        <v>99720</v>
      </c>
      <c r="S366" s="74" t="s">
        <v>1163</v>
      </c>
      <c r="T366" s="74" t="s">
        <v>1163</v>
      </c>
      <c r="U366" s="74">
        <v>4</v>
      </c>
    </row>
    <row r="367" spans="1:21" x14ac:dyDescent="0.2">
      <c r="A367" s="75">
        <v>99724</v>
      </c>
      <c r="B367" s="75">
        <v>30022457</v>
      </c>
      <c r="C367" s="75" t="s">
        <v>1163</v>
      </c>
      <c r="D367" s="74" t="s">
        <v>1163</v>
      </c>
      <c r="E367" s="74" t="s">
        <v>860</v>
      </c>
      <c r="F367" s="74" t="s">
        <v>43</v>
      </c>
      <c r="G367" s="74" t="s">
        <v>717</v>
      </c>
      <c r="H367" s="74" t="s">
        <v>1362</v>
      </c>
      <c r="I367" s="76" t="s">
        <v>66</v>
      </c>
      <c r="J367" s="74" t="s">
        <v>102</v>
      </c>
      <c r="K367" s="74">
        <v>20061369</v>
      </c>
      <c r="L367" s="78" t="s">
        <v>94</v>
      </c>
      <c r="M367" s="74" t="s">
        <v>1293</v>
      </c>
      <c r="N367" s="74" t="s">
        <v>613</v>
      </c>
      <c r="O367" s="74" t="s">
        <v>614</v>
      </c>
      <c r="P367" s="74" t="s">
        <v>622</v>
      </c>
      <c r="Q367" s="74" t="s">
        <v>1163</v>
      </c>
      <c r="R367" s="74">
        <v>99724</v>
      </c>
      <c r="S367" s="74" t="s">
        <v>1163</v>
      </c>
      <c r="T367" s="74" t="s">
        <v>1163</v>
      </c>
      <c r="U367" s="74">
        <v>2</v>
      </c>
    </row>
    <row r="368" spans="1:21" x14ac:dyDescent="0.2">
      <c r="A368" s="77">
        <v>99745</v>
      </c>
      <c r="B368" s="75">
        <v>30021765</v>
      </c>
      <c r="C368" s="75" t="s">
        <v>1163</v>
      </c>
      <c r="D368" s="76" t="s">
        <v>1163</v>
      </c>
      <c r="E368" s="74" t="s">
        <v>732</v>
      </c>
      <c r="F368" s="76" t="s">
        <v>65</v>
      </c>
      <c r="G368" s="76" t="s">
        <v>415</v>
      </c>
      <c r="H368" s="74" t="s">
        <v>1355</v>
      </c>
      <c r="I368" s="76" t="s">
        <v>66</v>
      </c>
      <c r="J368" s="74" t="s">
        <v>126</v>
      </c>
      <c r="K368" s="76">
        <v>20060376</v>
      </c>
      <c r="L368" s="76" t="s">
        <v>94</v>
      </c>
      <c r="M368" s="76" t="s">
        <v>1186</v>
      </c>
      <c r="N368" s="76" t="s">
        <v>512</v>
      </c>
      <c r="O368" s="76" t="s">
        <v>511</v>
      </c>
      <c r="P368" s="76" t="s">
        <v>285</v>
      </c>
      <c r="Q368" s="76" t="s">
        <v>1163</v>
      </c>
      <c r="R368" s="76">
        <v>99745</v>
      </c>
      <c r="S368" s="74" t="s">
        <v>1163</v>
      </c>
      <c r="T368" s="74" t="s">
        <v>1163</v>
      </c>
      <c r="U368" s="74" t="s">
        <v>764</v>
      </c>
    </row>
    <row r="369" spans="1:21" x14ac:dyDescent="0.2">
      <c r="A369" s="75">
        <v>99746</v>
      </c>
      <c r="B369" s="75">
        <v>30022186</v>
      </c>
      <c r="C369" s="75" t="s">
        <v>1163</v>
      </c>
      <c r="D369" s="74" t="s">
        <v>1163</v>
      </c>
      <c r="E369" s="74" t="s">
        <v>425</v>
      </c>
      <c r="F369" s="74" t="s">
        <v>870</v>
      </c>
      <c r="G369" s="76" t="s">
        <v>417</v>
      </c>
      <c r="H369" s="74" t="s">
        <v>1308</v>
      </c>
      <c r="I369" s="74" t="s">
        <v>82</v>
      </c>
      <c r="J369" s="74" t="s">
        <v>126</v>
      </c>
      <c r="K369" s="74">
        <v>20060556</v>
      </c>
      <c r="L369" s="78" t="s">
        <v>94</v>
      </c>
      <c r="M369" s="74" t="s">
        <v>765</v>
      </c>
      <c r="N369" s="74" t="s">
        <v>491</v>
      </c>
      <c r="O369" s="74" t="s">
        <v>496</v>
      </c>
      <c r="P369" s="74" t="s">
        <v>527</v>
      </c>
      <c r="Q369" s="76" t="s">
        <v>624</v>
      </c>
      <c r="R369" s="74">
        <v>99746</v>
      </c>
      <c r="S369" s="74" t="s">
        <v>1163</v>
      </c>
      <c r="T369" s="74" t="s">
        <v>1163</v>
      </c>
      <c r="U369" s="74">
        <v>3</v>
      </c>
    </row>
    <row r="370" spans="1:21" x14ac:dyDescent="0.2">
      <c r="A370" s="75">
        <v>99751</v>
      </c>
      <c r="B370" s="75">
        <v>30021206</v>
      </c>
      <c r="C370" s="75" t="s">
        <v>1163</v>
      </c>
      <c r="D370" s="74" t="s">
        <v>1163</v>
      </c>
      <c r="E370" s="74" t="s">
        <v>860</v>
      </c>
      <c r="F370" s="74" t="s">
        <v>43</v>
      </c>
      <c r="G370" s="74" t="s">
        <v>717</v>
      </c>
      <c r="H370" s="74" t="s">
        <v>1362</v>
      </c>
      <c r="I370" s="76" t="s">
        <v>66</v>
      </c>
      <c r="J370" s="74" t="s">
        <v>102</v>
      </c>
      <c r="K370" s="74">
        <v>20061369</v>
      </c>
      <c r="L370" s="78" t="s">
        <v>94</v>
      </c>
      <c r="M370" s="74" t="s">
        <v>1293</v>
      </c>
      <c r="N370" s="74" t="s">
        <v>613</v>
      </c>
      <c r="O370" s="74" t="s">
        <v>614</v>
      </c>
      <c r="P370" s="74" t="s">
        <v>622</v>
      </c>
      <c r="Q370" s="74" t="s">
        <v>1163</v>
      </c>
      <c r="R370" s="74">
        <v>99751</v>
      </c>
      <c r="S370" s="74" t="s">
        <v>1163</v>
      </c>
      <c r="T370" s="74" t="s">
        <v>1163</v>
      </c>
      <c r="U370" s="74">
        <v>2</v>
      </c>
    </row>
    <row r="371" spans="1:21" x14ac:dyDescent="0.2">
      <c r="A371" s="77">
        <v>99771</v>
      </c>
      <c r="B371" s="75">
        <v>30022458</v>
      </c>
      <c r="C371" s="75" t="s">
        <v>1163</v>
      </c>
      <c r="D371" s="76" t="s">
        <v>1163</v>
      </c>
      <c r="E371" s="74" t="s">
        <v>27</v>
      </c>
      <c r="F371" s="76" t="s">
        <v>65</v>
      </c>
      <c r="G371" s="76" t="s">
        <v>415</v>
      </c>
      <c r="H371" s="74" t="s">
        <v>1355</v>
      </c>
      <c r="I371" s="76" t="s">
        <v>66</v>
      </c>
      <c r="J371" s="74" t="s">
        <v>126</v>
      </c>
      <c r="K371" s="74">
        <v>20061609</v>
      </c>
      <c r="L371" s="76" t="s">
        <v>94</v>
      </c>
      <c r="M371" s="76" t="s">
        <v>1170</v>
      </c>
      <c r="N371" s="76" t="s">
        <v>519</v>
      </c>
      <c r="O371" s="76" t="s">
        <v>517</v>
      </c>
      <c r="P371" s="76" t="s">
        <v>518</v>
      </c>
      <c r="Q371" s="76" t="s">
        <v>1163</v>
      </c>
      <c r="R371" s="76">
        <v>99771</v>
      </c>
      <c r="S371" s="74" t="s">
        <v>1163</v>
      </c>
      <c r="T371" s="74" t="s">
        <v>1163</v>
      </c>
      <c r="U371" s="74">
        <v>4</v>
      </c>
    </row>
    <row r="372" spans="1:21" x14ac:dyDescent="0.2">
      <c r="A372" s="75">
        <v>99779</v>
      </c>
      <c r="B372" s="75">
        <v>30020146</v>
      </c>
      <c r="C372" s="75" t="s">
        <v>1163</v>
      </c>
      <c r="D372" s="74" t="s">
        <v>1163</v>
      </c>
      <c r="E372" s="74" t="s">
        <v>860</v>
      </c>
      <c r="F372" s="74" t="s">
        <v>44</v>
      </c>
      <c r="G372" s="76" t="s">
        <v>415</v>
      </c>
      <c r="H372" s="74" t="s">
        <v>1355</v>
      </c>
      <c r="I372" s="76" t="s">
        <v>66</v>
      </c>
      <c r="J372" s="74" t="s">
        <v>102</v>
      </c>
      <c r="K372" s="74">
        <v>20062304</v>
      </c>
      <c r="L372" s="78" t="s">
        <v>94</v>
      </c>
      <c r="M372" s="74" t="s">
        <v>1163</v>
      </c>
      <c r="N372" s="74" t="s">
        <v>610</v>
      </c>
      <c r="O372" s="74" t="s">
        <v>611</v>
      </c>
      <c r="P372" s="74" t="s">
        <v>612</v>
      </c>
      <c r="Q372" s="74" t="s">
        <v>1163</v>
      </c>
      <c r="R372" s="74">
        <v>99779</v>
      </c>
      <c r="S372" s="74" t="s">
        <v>1163</v>
      </c>
      <c r="T372" s="74" t="s">
        <v>1163</v>
      </c>
      <c r="U372" s="74" t="s">
        <v>1163</v>
      </c>
    </row>
    <row r="373" spans="1:21" x14ac:dyDescent="0.2">
      <c r="A373" s="77">
        <v>99782</v>
      </c>
      <c r="B373" s="75">
        <v>30022459</v>
      </c>
      <c r="C373" s="75" t="s">
        <v>1163</v>
      </c>
      <c r="D373" s="76" t="s">
        <v>1163</v>
      </c>
      <c r="E373" s="74" t="s">
        <v>27</v>
      </c>
      <c r="F373" s="76" t="s">
        <v>65</v>
      </c>
      <c r="G373" s="76" t="s">
        <v>415</v>
      </c>
      <c r="H373" s="74" t="s">
        <v>1355</v>
      </c>
      <c r="I373" s="76" t="s">
        <v>66</v>
      </c>
      <c r="J373" s="74" t="s">
        <v>126</v>
      </c>
      <c r="K373" s="74">
        <v>20061609</v>
      </c>
      <c r="L373" s="76" t="s">
        <v>94</v>
      </c>
      <c r="M373" s="76" t="s">
        <v>1170</v>
      </c>
      <c r="N373" s="76" t="s">
        <v>519</v>
      </c>
      <c r="O373" s="76" t="s">
        <v>517</v>
      </c>
      <c r="P373" s="76" t="s">
        <v>518</v>
      </c>
      <c r="Q373" s="76" t="s">
        <v>1163</v>
      </c>
      <c r="R373" s="76">
        <v>99782</v>
      </c>
      <c r="S373" s="74" t="s">
        <v>1163</v>
      </c>
      <c r="T373" s="74" t="s">
        <v>1163</v>
      </c>
      <c r="U373" s="74">
        <v>4</v>
      </c>
    </row>
    <row r="374" spans="1:21" x14ac:dyDescent="0.2">
      <c r="A374" s="77">
        <v>99783</v>
      </c>
      <c r="B374" s="75">
        <v>30022570</v>
      </c>
      <c r="C374" s="75" t="s">
        <v>1163</v>
      </c>
      <c r="D374" s="76" t="s">
        <v>1163</v>
      </c>
      <c r="E374" s="74" t="s">
        <v>27</v>
      </c>
      <c r="F374" s="76" t="s">
        <v>65</v>
      </c>
      <c r="G374" s="76" t="s">
        <v>415</v>
      </c>
      <c r="H374" s="74" t="s">
        <v>1355</v>
      </c>
      <c r="I374" s="76" t="s">
        <v>66</v>
      </c>
      <c r="J374" s="74" t="s">
        <v>126</v>
      </c>
      <c r="K374" s="74">
        <v>20061609</v>
      </c>
      <c r="L374" s="76" t="s">
        <v>94</v>
      </c>
      <c r="M374" s="76" t="s">
        <v>1170</v>
      </c>
      <c r="N374" s="76" t="s">
        <v>519</v>
      </c>
      <c r="O374" s="76" t="s">
        <v>517</v>
      </c>
      <c r="P374" s="76" t="s">
        <v>518</v>
      </c>
      <c r="Q374" s="76" t="s">
        <v>1163</v>
      </c>
      <c r="R374" s="76">
        <v>99783</v>
      </c>
      <c r="S374" s="74" t="s">
        <v>1163</v>
      </c>
      <c r="T374" s="74" t="s">
        <v>1163</v>
      </c>
      <c r="U374" s="74">
        <v>4</v>
      </c>
    </row>
    <row r="375" spans="1:21" x14ac:dyDescent="0.2">
      <c r="A375" s="75">
        <v>99790</v>
      </c>
      <c r="B375" s="75">
        <v>30021126</v>
      </c>
      <c r="C375" s="75" t="s">
        <v>1163</v>
      </c>
      <c r="D375" s="74" t="s">
        <v>1163</v>
      </c>
      <c r="E375" s="74" t="s">
        <v>425</v>
      </c>
      <c r="F375" s="74" t="s">
        <v>870</v>
      </c>
      <c r="G375" s="76" t="s">
        <v>419</v>
      </c>
      <c r="H375" s="74" t="s">
        <v>1347</v>
      </c>
      <c r="I375" s="74" t="s">
        <v>86</v>
      </c>
      <c r="J375" s="74" t="s">
        <v>126</v>
      </c>
      <c r="K375" s="74">
        <v>20061818</v>
      </c>
      <c r="L375" s="78" t="s">
        <v>94</v>
      </c>
      <c r="M375" s="74" t="s">
        <v>765</v>
      </c>
      <c r="N375" s="74" t="s">
        <v>569</v>
      </c>
      <c r="O375" s="74" t="s">
        <v>496</v>
      </c>
      <c r="P375" s="74" t="s">
        <v>527</v>
      </c>
      <c r="Q375" s="76" t="s">
        <v>624</v>
      </c>
      <c r="R375" s="74">
        <v>99790</v>
      </c>
      <c r="S375" s="74" t="s">
        <v>1163</v>
      </c>
      <c r="T375" s="74" t="s">
        <v>1163</v>
      </c>
      <c r="U375" s="74">
        <v>3</v>
      </c>
    </row>
    <row r="376" spans="1:21" x14ac:dyDescent="0.2">
      <c r="A376" s="80">
        <v>99799</v>
      </c>
      <c r="B376" s="75">
        <v>30023003</v>
      </c>
      <c r="C376" s="75">
        <v>30020216</v>
      </c>
      <c r="D376" s="74" t="s">
        <v>1163</v>
      </c>
      <c r="E376" s="74" t="s">
        <v>11</v>
      </c>
      <c r="F376" s="74" t="s">
        <v>869</v>
      </c>
      <c r="G376" s="74" t="s">
        <v>426</v>
      </c>
      <c r="H376" s="76" t="s">
        <v>902</v>
      </c>
      <c r="I376" s="76" t="s">
        <v>108</v>
      </c>
      <c r="J376" s="74" t="s">
        <v>102</v>
      </c>
      <c r="K376" s="74">
        <v>20061408</v>
      </c>
      <c r="L376" s="74" t="s">
        <v>94</v>
      </c>
      <c r="M376" s="74" t="s">
        <v>1219</v>
      </c>
      <c r="N376" s="74" t="s">
        <v>1163</v>
      </c>
      <c r="O376" s="74" t="s">
        <v>1163</v>
      </c>
      <c r="P376" s="74" t="s">
        <v>1163</v>
      </c>
      <c r="Q376" s="74" t="s">
        <v>1163</v>
      </c>
      <c r="R376" s="74" t="s">
        <v>178</v>
      </c>
      <c r="S376" s="74" t="s">
        <v>885</v>
      </c>
      <c r="T376" s="74" t="s">
        <v>1163</v>
      </c>
      <c r="U376" s="74" t="s">
        <v>1163</v>
      </c>
    </row>
    <row r="377" spans="1:21" x14ac:dyDescent="0.2">
      <c r="A377" s="80">
        <v>99801</v>
      </c>
      <c r="B377" s="75">
        <v>30024166</v>
      </c>
      <c r="C377" s="75">
        <v>30020226</v>
      </c>
      <c r="D377" s="74" t="s">
        <v>1163</v>
      </c>
      <c r="E377" s="74" t="s">
        <v>824</v>
      </c>
      <c r="F377" s="74" t="s">
        <v>868</v>
      </c>
      <c r="G377" s="74" t="s">
        <v>419</v>
      </c>
      <c r="H377" s="74" t="s">
        <v>664</v>
      </c>
      <c r="I377" s="76" t="s">
        <v>831</v>
      </c>
      <c r="J377" s="74" t="s">
        <v>102</v>
      </c>
      <c r="K377" s="74" t="s">
        <v>828</v>
      </c>
      <c r="L377" s="74" t="s">
        <v>94</v>
      </c>
      <c r="M377" s="74" t="s">
        <v>829</v>
      </c>
      <c r="N377" s="74" t="s">
        <v>1163</v>
      </c>
      <c r="O377" s="74" t="s">
        <v>1163</v>
      </c>
      <c r="P377" s="74" t="s">
        <v>1163</v>
      </c>
      <c r="Q377" s="74" t="s">
        <v>1163</v>
      </c>
      <c r="R377" s="74" t="s">
        <v>830</v>
      </c>
      <c r="S377" s="81" t="s">
        <v>665</v>
      </c>
      <c r="T377" s="74" t="s">
        <v>1163</v>
      </c>
      <c r="U377" s="74" t="s">
        <v>1163</v>
      </c>
    </row>
    <row r="378" spans="1:21" x14ac:dyDescent="0.2">
      <c r="A378" s="80">
        <v>99802</v>
      </c>
      <c r="B378" s="75">
        <v>30024167</v>
      </c>
      <c r="C378" s="75">
        <v>30020220</v>
      </c>
      <c r="D378" s="74" t="s">
        <v>1163</v>
      </c>
      <c r="E378" s="74" t="s">
        <v>425</v>
      </c>
      <c r="F378" s="74" t="s">
        <v>1220</v>
      </c>
      <c r="G378" s="74" t="s">
        <v>419</v>
      </c>
      <c r="H378" s="74" t="s">
        <v>679</v>
      </c>
      <c r="I378" s="76" t="s">
        <v>772</v>
      </c>
      <c r="J378" s="74" t="s">
        <v>102</v>
      </c>
      <c r="K378" s="74" t="s">
        <v>828</v>
      </c>
      <c r="L378" s="74" t="s">
        <v>94</v>
      </c>
      <c r="M378" s="74" t="s">
        <v>829</v>
      </c>
      <c r="N378" s="74" t="s">
        <v>1163</v>
      </c>
      <c r="O378" s="74" t="s">
        <v>1163</v>
      </c>
      <c r="P378" s="74" t="s">
        <v>1163</v>
      </c>
      <c r="Q378" s="74" t="s">
        <v>1163</v>
      </c>
      <c r="R378" s="74" t="s">
        <v>827</v>
      </c>
      <c r="S378" s="81" t="s">
        <v>665</v>
      </c>
      <c r="T378" s="74" t="s">
        <v>1163</v>
      </c>
      <c r="U378" s="74" t="s">
        <v>1163</v>
      </c>
    </row>
    <row r="379" spans="1:21" x14ac:dyDescent="0.2">
      <c r="A379" s="80">
        <v>99808</v>
      </c>
      <c r="B379" s="75">
        <v>30023713</v>
      </c>
      <c r="C379" s="75">
        <v>30020244</v>
      </c>
      <c r="D379" s="74" t="s">
        <v>1163</v>
      </c>
      <c r="E379" s="74" t="s">
        <v>425</v>
      </c>
      <c r="F379" s="74" t="s">
        <v>1372</v>
      </c>
      <c r="G379" s="74" t="s">
        <v>411</v>
      </c>
      <c r="H379" s="74" t="s">
        <v>465</v>
      </c>
      <c r="I379" s="76" t="s">
        <v>149</v>
      </c>
      <c r="J379" s="74" t="s">
        <v>102</v>
      </c>
      <c r="K379" s="74">
        <v>20061707</v>
      </c>
      <c r="L379" s="74" t="s">
        <v>94</v>
      </c>
      <c r="M379" s="74" t="s">
        <v>468</v>
      </c>
      <c r="N379" s="74" t="s">
        <v>1163</v>
      </c>
      <c r="O379" s="74" t="s">
        <v>1163</v>
      </c>
      <c r="P379" s="74" t="s">
        <v>1163</v>
      </c>
      <c r="Q379" s="81" t="s">
        <v>1163</v>
      </c>
      <c r="R379" s="74" t="s">
        <v>467</v>
      </c>
      <c r="S379" s="81" t="s">
        <v>466</v>
      </c>
      <c r="T379" s="74" t="s">
        <v>1163</v>
      </c>
      <c r="U379" s="74" t="s">
        <v>1163</v>
      </c>
    </row>
    <row r="380" spans="1:21" x14ac:dyDescent="0.2">
      <c r="A380" s="80">
        <v>99809</v>
      </c>
      <c r="B380" s="75">
        <v>30023714</v>
      </c>
      <c r="C380" s="75">
        <v>30020246</v>
      </c>
      <c r="D380" s="74" t="s">
        <v>1163</v>
      </c>
      <c r="E380" s="74" t="s">
        <v>425</v>
      </c>
      <c r="F380" s="74" t="s">
        <v>874</v>
      </c>
      <c r="G380" s="74" t="s">
        <v>426</v>
      </c>
      <c r="H380" s="74" t="s">
        <v>427</v>
      </c>
      <c r="I380" s="76" t="s">
        <v>428</v>
      </c>
      <c r="J380" s="74" t="s">
        <v>102</v>
      </c>
      <c r="K380" s="74">
        <v>20061408</v>
      </c>
      <c r="L380" s="74" t="s">
        <v>94</v>
      </c>
      <c r="M380" s="74" t="s">
        <v>456</v>
      </c>
      <c r="N380" s="74" t="s">
        <v>1163</v>
      </c>
      <c r="O380" s="74" t="s">
        <v>1163</v>
      </c>
      <c r="P380" s="74" t="s">
        <v>1163</v>
      </c>
      <c r="Q380" s="81" t="s">
        <v>1163</v>
      </c>
      <c r="R380" s="74" t="s">
        <v>424</v>
      </c>
      <c r="S380" s="81" t="s">
        <v>455</v>
      </c>
      <c r="T380" s="74" t="s">
        <v>1163</v>
      </c>
      <c r="U380" s="74" t="s">
        <v>1163</v>
      </c>
    </row>
    <row r="381" spans="1:21" ht="25.5" x14ac:dyDescent="0.2">
      <c r="A381" s="77">
        <v>99810</v>
      </c>
      <c r="B381" s="75">
        <v>30022253</v>
      </c>
      <c r="C381" s="75" t="s">
        <v>1163</v>
      </c>
      <c r="D381" s="76" t="s">
        <v>1163</v>
      </c>
      <c r="E381" s="74" t="s">
        <v>425</v>
      </c>
      <c r="F381" s="76" t="s">
        <v>4</v>
      </c>
      <c r="G381" s="76" t="s">
        <v>415</v>
      </c>
      <c r="H381" s="74" t="s">
        <v>1345</v>
      </c>
      <c r="I381" s="76" t="s">
        <v>20</v>
      </c>
      <c r="J381" s="74" t="s">
        <v>126</v>
      </c>
      <c r="K381" s="74">
        <v>20063219</v>
      </c>
      <c r="L381" s="76" t="s">
        <v>94</v>
      </c>
      <c r="M381" s="74" t="s">
        <v>654</v>
      </c>
      <c r="N381" s="76" t="s">
        <v>524</v>
      </c>
      <c r="O381" s="76" t="s">
        <v>523</v>
      </c>
      <c r="P381" s="76" t="s">
        <v>518</v>
      </c>
      <c r="Q381" s="76" t="s">
        <v>1163</v>
      </c>
      <c r="R381" s="76">
        <v>99810</v>
      </c>
      <c r="S381" s="74" t="s">
        <v>1163</v>
      </c>
      <c r="T381" s="74" t="s">
        <v>1163</v>
      </c>
      <c r="U381" s="74">
        <v>4</v>
      </c>
    </row>
    <row r="382" spans="1:21" x14ac:dyDescent="0.2">
      <c r="A382" s="80">
        <v>99816</v>
      </c>
      <c r="B382" s="75">
        <v>30023740</v>
      </c>
      <c r="C382" s="75">
        <v>30020247</v>
      </c>
      <c r="D382" s="74" t="s">
        <v>1163</v>
      </c>
      <c r="E382" s="74" t="s">
        <v>425</v>
      </c>
      <c r="F382" s="74" t="s">
        <v>188</v>
      </c>
      <c r="G382" s="74" t="s">
        <v>415</v>
      </c>
      <c r="H382" s="74" t="s">
        <v>438</v>
      </c>
      <c r="I382" s="76" t="s">
        <v>439</v>
      </c>
      <c r="J382" s="74" t="s">
        <v>102</v>
      </c>
      <c r="K382" s="74">
        <v>20061924</v>
      </c>
      <c r="L382" s="74" t="s">
        <v>94</v>
      </c>
      <c r="M382" s="74" t="s">
        <v>440</v>
      </c>
      <c r="N382" s="74" t="s">
        <v>1163</v>
      </c>
      <c r="O382" s="74" t="s">
        <v>1163</v>
      </c>
      <c r="P382" s="74" t="s">
        <v>1163</v>
      </c>
      <c r="Q382" s="81" t="s">
        <v>1163</v>
      </c>
      <c r="R382" s="74" t="s">
        <v>437</v>
      </c>
      <c r="S382" s="81" t="s">
        <v>469</v>
      </c>
      <c r="T382" s="74" t="s">
        <v>1163</v>
      </c>
      <c r="U382" s="74" t="s">
        <v>1163</v>
      </c>
    </row>
    <row r="383" spans="1:21" x14ac:dyDescent="0.2">
      <c r="A383" s="80">
        <v>99817</v>
      </c>
      <c r="B383" s="75">
        <v>30024168</v>
      </c>
      <c r="C383" s="75">
        <v>30020248</v>
      </c>
      <c r="D383" s="74" t="s">
        <v>1163</v>
      </c>
      <c r="E383" s="74" t="s">
        <v>425</v>
      </c>
      <c r="F383" s="74" t="s">
        <v>1294</v>
      </c>
      <c r="G383" s="74" t="s">
        <v>415</v>
      </c>
      <c r="H383" s="74" t="s">
        <v>438</v>
      </c>
      <c r="I383" s="76" t="s">
        <v>439</v>
      </c>
      <c r="J383" s="74" t="s">
        <v>102</v>
      </c>
      <c r="K383" s="74">
        <v>20061924</v>
      </c>
      <c r="L383" s="74" t="s">
        <v>94</v>
      </c>
      <c r="M383" s="74" t="s">
        <v>793</v>
      </c>
      <c r="N383" s="74" t="s">
        <v>1163</v>
      </c>
      <c r="O383" s="74" t="s">
        <v>1163</v>
      </c>
      <c r="P383" s="74" t="s">
        <v>1163</v>
      </c>
      <c r="Q383" s="74" t="s">
        <v>1163</v>
      </c>
      <c r="R383" s="74" t="s">
        <v>801</v>
      </c>
      <c r="S383" s="81" t="s">
        <v>469</v>
      </c>
      <c r="T383" s="74" t="s">
        <v>1163</v>
      </c>
      <c r="U383" s="74" t="s">
        <v>1163</v>
      </c>
    </row>
    <row r="384" spans="1:21" x14ac:dyDescent="0.2">
      <c r="A384" s="80">
        <v>99818</v>
      </c>
      <c r="B384" s="75">
        <v>30023110</v>
      </c>
      <c r="C384" s="75">
        <v>30020249</v>
      </c>
      <c r="D384" s="74" t="s">
        <v>1163</v>
      </c>
      <c r="E384" s="74" t="s">
        <v>860</v>
      </c>
      <c r="F384" s="74" t="s">
        <v>189</v>
      </c>
      <c r="G384" s="74" t="s">
        <v>415</v>
      </c>
      <c r="H384" s="74" t="s">
        <v>1355</v>
      </c>
      <c r="I384" s="76" t="s">
        <v>66</v>
      </c>
      <c r="J384" s="74" t="s">
        <v>102</v>
      </c>
      <c r="K384" s="74">
        <v>20060526</v>
      </c>
      <c r="L384" s="74" t="s">
        <v>94</v>
      </c>
      <c r="M384" s="74" t="s">
        <v>1187</v>
      </c>
      <c r="N384" s="74" t="s">
        <v>1163</v>
      </c>
      <c r="O384" s="74" t="s">
        <v>1163</v>
      </c>
      <c r="P384" s="74" t="s">
        <v>1163</v>
      </c>
      <c r="Q384" s="74" t="s">
        <v>1163</v>
      </c>
      <c r="R384" s="74" t="s">
        <v>210</v>
      </c>
      <c r="S384" s="74" t="s">
        <v>246</v>
      </c>
      <c r="T384" s="74" t="s">
        <v>1163</v>
      </c>
      <c r="U384" s="74" t="s">
        <v>1163</v>
      </c>
    </row>
    <row r="385" spans="1:21" ht="25.5" x14ac:dyDescent="0.2">
      <c r="A385" s="80">
        <v>99819</v>
      </c>
      <c r="B385" s="75">
        <v>30023922</v>
      </c>
      <c r="C385" s="75">
        <v>30020270</v>
      </c>
      <c r="D385" s="74" t="s">
        <v>1163</v>
      </c>
      <c r="E385" s="74" t="s">
        <v>425</v>
      </c>
      <c r="F385" s="74" t="s">
        <v>189</v>
      </c>
      <c r="G385" s="74" t="s">
        <v>415</v>
      </c>
      <c r="H385" s="74" t="s">
        <v>444</v>
      </c>
      <c r="I385" s="76" t="s">
        <v>445</v>
      </c>
      <c r="J385" s="74" t="s">
        <v>102</v>
      </c>
      <c r="K385" s="74">
        <v>20062778</v>
      </c>
      <c r="L385" s="74" t="s">
        <v>94</v>
      </c>
      <c r="M385" s="74" t="s">
        <v>429</v>
      </c>
      <c r="N385" s="74" t="s">
        <v>1163</v>
      </c>
      <c r="O385" s="74" t="s">
        <v>1163</v>
      </c>
      <c r="P385" s="74" t="s">
        <v>1163</v>
      </c>
      <c r="Q385" s="81" t="s">
        <v>1163</v>
      </c>
      <c r="R385" s="74" t="s">
        <v>636</v>
      </c>
      <c r="S385" s="81" t="s">
        <v>446</v>
      </c>
      <c r="T385" s="74" t="s">
        <v>1163</v>
      </c>
      <c r="U385" s="74" t="s">
        <v>1163</v>
      </c>
    </row>
    <row r="386" spans="1:21" ht="25.5" x14ac:dyDescent="0.2">
      <c r="A386" s="77">
        <v>99820</v>
      </c>
      <c r="B386" s="75">
        <v>30021600</v>
      </c>
      <c r="C386" s="75" t="s">
        <v>1163</v>
      </c>
      <c r="D386" s="76" t="s">
        <v>1163</v>
      </c>
      <c r="E386" s="74" t="s">
        <v>425</v>
      </c>
      <c r="F386" s="76" t="s">
        <v>4</v>
      </c>
      <c r="G386" s="76" t="s">
        <v>415</v>
      </c>
      <c r="H386" s="74" t="s">
        <v>1345</v>
      </c>
      <c r="I386" s="76" t="s">
        <v>20</v>
      </c>
      <c r="J386" s="74" t="s">
        <v>126</v>
      </c>
      <c r="K386" s="74">
        <v>20063219</v>
      </c>
      <c r="L386" s="76" t="s">
        <v>94</v>
      </c>
      <c r="M386" s="74" t="s">
        <v>654</v>
      </c>
      <c r="N386" s="76" t="s">
        <v>524</v>
      </c>
      <c r="O386" s="76" t="s">
        <v>523</v>
      </c>
      <c r="P386" s="76" t="s">
        <v>518</v>
      </c>
      <c r="Q386" s="76" t="s">
        <v>1163</v>
      </c>
      <c r="R386" s="76">
        <v>99820</v>
      </c>
      <c r="S386" s="74" t="s">
        <v>1163</v>
      </c>
      <c r="T386" s="74" t="s">
        <v>1163</v>
      </c>
      <c r="U386" s="74">
        <v>4</v>
      </c>
    </row>
    <row r="387" spans="1:21" x14ac:dyDescent="0.2">
      <c r="A387" s="75">
        <v>99830</v>
      </c>
      <c r="B387" s="75">
        <v>30021601</v>
      </c>
      <c r="C387" s="75" t="s">
        <v>1163</v>
      </c>
      <c r="D387" s="74" t="s">
        <v>1163</v>
      </c>
      <c r="E387" s="74" t="s">
        <v>425</v>
      </c>
      <c r="F387" s="76" t="s">
        <v>34</v>
      </c>
      <c r="G387" s="76" t="s">
        <v>419</v>
      </c>
      <c r="H387" s="74" t="s">
        <v>903</v>
      </c>
      <c r="I387" s="74" t="s">
        <v>121</v>
      </c>
      <c r="J387" s="74" t="s">
        <v>126</v>
      </c>
      <c r="K387" s="74">
        <v>20062458</v>
      </c>
      <c r="L387" s="78" t="s">
        <v>94</v>
      </c>
      <c r="M387" s="74" t="s">
        <v>334</v>
      </c>
      <c r="N387" s="74" t="s">
        <v>594</v>
      </c>
      <c r="O387" s="74" t="s">
        <v>576</v>
      </c>
      <c r="P387" s="74" t="s">
        <v>527</v>
      </c>
      <c r="Q387" s="76" t="s">
        <v>624</v>
      </c>
      <c r="R387" s="74">
        <v>99830</v>
      </c>
      <c r="S387" s="74" t="s">
        <v>1163</v>
      </c>
      <c r="T387" s="74" t="s">
        <v>1163</v>
      </c>
      <c r="U387" s="74">
        <v>3</v>
      </c>
    </row>
    <row r="388" spans="1:21" x14ac:dyDescent="0.2">
      <c r="A388" s="77">
        <v>99831</v>
      </c>
      <c r="B388" s="75">
        <v>30022550</v>
      </c>
      <c r="C388" s="75" t="s">
        <v>1163</v>
      </c>
      <c r="D388" s="76" t="s">
        <v>1163</v>
      </c>
      <c r="E388" s="74" t="s">
        <v>27</v>
      </c>
      <c r="F388" s="76" t="s">
        <v>65</v>
      </c>
      <c r="G388" s="76" t="s">
        <v>415</v>
      </c>
      <c r="H388" s="74" t="s">
        <v>1355</v>
      </c>
      <c r="I388" s="76" t="s">
        <v>66</v>
      </c>
      <c r="J388" s="74" t="s">
        <v>126</v>
      </c>
      <c r="K388" s="74">
        <v>20061609</v>
      </c>
      <c r="L388" s="76" t="s">
        <v>94</v>
      </c>
      <c r="M388" s="76" t="s">
        <v>1170</v>
      </c>
      <c r="N388" s="76" t="s">
        <v>519</v>
      </c>
      <c r="O388" s="76" t="s">
        <v>517</v>
      </c>
      <c r="P388" s="76" t="s">
        <v>518</v>
      </c>
      <c r="Q388" s="76" t="s">
        <v>1163</v>
      </c>
      <c r="R388" s="76">
        <v>99831</v>
      </c>
      <c r="S388" s="74" t="s">
        <v>1163</v>
      </c>
      <c r="T388" s="74" t="s">
        <v>1163</v>
      </c>
      <c r="U388" s="74">
        <v>4</v>
      </c>
    </row>
    <row r="389" spans="1:21" ht="25.5" x14ac:dyDescent="0.2">
      <c r="A389" s="77">
        <v>99832</v>
      </c>
      <c r="B389" s="75">
        <v>30022571</v>
      </c>
      <c r="C389" s="75" t="s">
        <v>1163</v>
      </c>
      <c r="D389" s="76" t="s">
        <v>1163</v>
      </c>
      <c r="E389" s="74" t="s">
        <v>28</v>
      </c>
      <c r="F389" s="76" t="s">
        <v>124</v>
      </c>
      <c r="G389" s="76" t="s">
        <v>415</v>
      </c>
      <c r="H389" s="74" t="s">
        <v>1355</v>
      </c>
      <c r="I389" s="76" t="s">
        <v>66</v>
      </c>
      <c r="J389" s="74" t="s">
        <v>126</v>
      </c>
      <c r="K389" s="74">
        <v>20062264</v>
      </c>
      <c r="L389" s="76" t="s">
        <v>94</v>
      </c>
      <c r="M389" s="76" t="s">
        <v>1188</v>
      </c>
      <c r="N389" s="76" t="s">
        <v>500</v>
      </c>
      <c r="O389" s="76" t="s">
        <v>1163</v>
      </c>
      <c r="P389" s="76" t="s">
        <v>513</v>
      </c>
      <c r="Q389" s="76" t="s">
        <v>624</v>
      </c>
      <c r="R389" s="76">
        <v>99832</v>
      </c>
      <c r="S389" s="74" t="s">
        <v>1163</v>
      </c>
      <c r="T389" s="74" t="s">
        <v>1163</v>
      </c>
      <c r="U389" s="74">
        <v>4</v>
      </c>
    </row>
    <row r="390" spans="1:21" x14ac:dyDescent="0.2">
      <c r="A390" s="75">
        <v>99841</v>
      </c>
      <c r="B390" s="75">
        <v>30023166</v>
      </c>
      <c r="C390" s="75" t="s">
        <v>1163</v>
      </c>
      <c r="D390" s="74" t="s">
        <v>1163</v>
      </c>
      <c r="E390" s="74" t="s">
        <v>425</v>
      </c>
      <c r="F390" s="76" t="s">
        <v>402</v>
      </c>
      <c r="G390" s="74" t="s">
        <v>417</v>
      </c>
      <c r="H390" s="74" t="s">
        <v>633</v>
      </c>
      <c r="I390" s="74" t="s">
        <v>13</v>
      </c>
      <c r="J390" s="74" t="s">
        <v>102</v>
      </c>
      <c r="K390" s="74">
        <v>20063241</v>
      </c>
      <c r="L390" s="78" t="s">
        <v>94</v>
      </c>
      <c r="M390" s="74" t="s">
        <v>765</v>
      </c>
      <c r="N390" s="74" t="s">
        <v>491</v>
      </c>
      <c r="O390" s="74" t="s">
        <v>496</v>
      </c>
      <c r="P390" s="74" t="s">
        <v>527</v>
      </c>
      <c r="Q390" s="76" t="s">
        <v>624</v>
      </c>
      <c r="R390" s="74">
        <v>99841</v>
      </c>
      <c r="S390" s="74" t="s">
        <v>1163</v>
      </c>
      <c r="T390" s="74" t="s">
        <v>1163</v>
      </c>
      <c r="U390" s="74">
        <v>3</v>
      </c>
    </row>
    <row r="391" spans="1:21" ht="38.25" x14ac:dyDescent="0.2">
      <c r="A391" s="75">
        <v>99850</v>
      </c>
      <c r="B391" s="75">
        <v>30021602</v>
      </c>
      <c r="C391" s="75" t="s">
        <v>1163</v>
      </c>
      <c r="D391" s="74" t="s">
        <v>1163</v>
      </c>
      <c r="E391" s="74" t="s">
        <v>71</v>
      </c>
      <c r="F391" s="76" t="s">
        <v>871</v>
      </c>
      <c r="G391" s="76" t="s">
        <v>426</v>
      </c>
      <c r="H391" s="74" t="s">
        <v>1349</v>
      </c>
      <c r="I391" s="74" t="s">
        <v>123</v>
      </c>
      <c r="J391" s="74" t="s">
        <v>126</v>
      </c>
      <c r="K391" s="74">
        <v>20062458</v>
      </c>
      <c r="L391" s="78" t="s">
        <v>94</v>
      </c>
      <c r="M391" s="74" t="s">
        <v>818</v>
      </c>
      <c r="N391" s="74" t="s">
        <v>570</v>
      </c>
      <c r="O391" s="74" t="s">
        <v>496</v>
      </c>
      <c r="P391" s="74" t="s">
        <v>527</v>
      </c>
      <c r="Q391" s="76" t="s">
        <v>624</v>
      </c>
      <c r="R391" s="74">
        <v>99850</v>
      </c>
      <c r="S391" s="74" t="s">
        <v>1163</v>
      </c>
      <c r="T391" s="74" t="s">
        <v>1163</v>
      </c>
      <c r="U391" s="74">
        <v>3</v>
      </c>
    </row>
    <row r="392" spans="1:21" ht="25.5" x14ac:dyDescent="0.2">
      <c r="A392" s="75">
        <v>99854</v>
      </c>
      <c r="B392" s="75">
        <v>30022779</v>
      </c>
      <c r="C392" s="75" t="s">
        <v>1163</v>
      </c>
      <c r="D392" s="74" t="s">
        <v>1163</v>
      </c>
      <c r="E392" s="74" t="s">
        <v>425</v>
      </c>
      <c r="F392" s="76" t="s">
        <v>869</v>
      </c>
      <c r="G392" s="76" t="s">
        <v>417</v>
      </c>
      <c r="H392" s="74" t="s">
        <v>1301</v>
      </c>
      <c r="I392" s="74" t="s">
        <v>82</v>
      </c>
      <c r="J392" s="74" t="s">
        <v>126</v>
      </c>
      <c r="K392" s="74">
        <v>20061818</v>
      </c>
      <c r="L392" s="78" t="s">
        <v>94</v>
      </c>
      <c r="M392" s="74" t="s">
        <v>334</v>
      </c>
      <c r="N392" s="74" t="s">
        <v>578</v>
      </c>
      <c r="O392" s="74" t="s">
        <v>576</v>
      </c>
      <c r="P392" s="74" t="s">
        <v>527</v>
      </c>
      <c r="Q392" s="76" t="s">
        <v>624</v>
      </c>
      <c r="R392" s="74">
        <v>99854</v>
      </c>
      <c r="S392" s="74" t="s">
        <v>1163</v>
      </c>
      <c r="T392" s="74" t="s">
        <v>1163</v>
      </c>
      <c r="U392" s="74">
        <v>3</v>
      </c>
    </row>
    <row r="393" spans="1:21" ht="38.25" x14ac:dyDescent="0.2">
      <c r="A393" s="75">
        <v>99855</v>
      </c>
      <c r="B393" s="75">
        <v>30021347</v>
      </c>
      <c r="C393" s="75" t="s">
        <v>1163</v>
      </c>
      <c r="D393" s="74" t="s">
        <v>1163</v>
      </c>
      <c r="E393" s="74" t="s">
        <v>425</v>
      </c>
      <c r="F393" s="76" t="s">
        <v>871</v>
      </c>
      <c r="G393" s="76" t="s">
        <v>426</v>
      </c>
      <c r="H393" s="74" t="s">
        <v>1301</v>
      </c>
      <c r="I393" s="74" t="s">
        <v>82</v>
      </c>
      <c r="J393" s="74" t="s">
        <v>126</v>
      </c>
      <c r="K393" s="74">
        <v>20060556</v>
      </c>
      <c r="L393" s="78" t="s">
        <v>94</v>
      </c>
      <c r="M393" s="74" t="s">
        <v>658</v>
      </c>
      <c r="N393" s="74" t="s">
        <v>578</v>
      </c>
      <c r="O393" s="74" t="s">
        <v>576</v>
      </c>
      <c r="P393" s="74" t="s">
        <v>527</v>
      </c>
      <c r="Q393" s="76" t="s">
        <v>624</v>
      </c>
      <c r="R393" s="74">
        <v>99855</v>
      </c>
      <c r="S393" s="74" t="s">
        <v>1163</v>
      </c>
      <c r="T393" s="74" t="s">
        <v>1163</v>
      </c>
      <c r="U393" s="74">
        <v>3</v>
      </c>
    </row>
    <row r="394" spans="1:21" ht="38.25" x14ac:dyDescent="0.2">
      <c r="A394" s="75">
        <v>99856</v>
      </c>
      <c r="B394" s="75">
        <v>30022572</v>
      </c>
      <c r="C394" s="75" t="s">
        <v>1163</v>
      </c>
      <c r="D394" s="74" t="s">
        <v>1163</v>
      </c>
      <c r="E394" s="74" t="s">
        <v>425</v>
      </c>
      <c r="F394" s="76" t="s">
        <v>1221</v>
      </c>
      <c r="G394" s="76" t="s">
        <v>417</v>
      </c>
      <c r="H394" s="74" t="s">
        <v>1344</v>
      </c>
      <c r="I394" s="74" t="s">
        <v>13</v>
      </c>
      <c r="J394" s="74" t="s">
        <v>126</v>
      </c>
      <c r="K394" s="74">
        <v>20062441</v>
      </c>
      <c r="L394" s="78" t="s">
        <v>94</v>
      </c>
      <c r="M394" s="74" t="s">
        <v>334</v>
      </c>
      <c r="N394" s="74" t="s">
        <v>578</v>
      </c>
      <c r="O394" s="74" t="s">
        <v>576</v>
      </c>
      <c r="P394" s="74" t="s">
        <v>527</v>
      </c>
      <c r="Q394" s="76" t="s">
        <v>624</v>
      </c>
      <c r="R394" s="74">
        <v>99856</v>
      </c>
      <c r="S394" s="74" t="s">
        <v>1163</v>
      </c>
      <c r="T394" s="74" t="s">
        <v>1163</v>
      </c>
      <c r="U394" s="74">
        <v>3</v>
      </c>
    </row>
    <row r="395" spans="1:21" ht="38.25" x14ac:dyDescent="0.2">
      <c r="A395" s="75">
        <v>99857</v>
      </c>
      <c r="B395" s="75">
        <v>30022255</v>
      </c>
      <c r="C395" s="75" t="s">
        <v>1163</v>
      </c>
      <c r="D395" s="74" t="s">
        <v>1163</v>
      </c>
      <c r="E395" s="74" t="s">
        <v>425</v>
      </c>
      <c r="F395" s="76" t="s">
        <v>1222</v>
      </c>
      <c r="G395" s="76" t="s">
        <v>417</v>
      </c>
      <c r="H395" s="74" t="s">
        <v>1308</v>
      </c>
      <c r="I395" s="74" t="s">
        <v>86</v>
      </c>
      <c r="J395" s="74" t="s">
        <v>126</v>
      </c>
      <c r="K395" s="74">
        <v>20060556</v>
      </c>
      <c r="L395" s="78" t="s">
        <v>94</v>
      </c>
      <c r="M395" s="74" t="s">
        <v>334</v>
      </c>
      <c r="N395" s="74" t="s">
        <v>575</v>
      </c>
      <c r="O395" s="74" t="s">
        <v>576</v>
      </c>
      <c r="P395" s="74" t="s">
        <v>527</v>
      </c>
      <c r="Q395" s="76" t="s">
        <v>624</v>
      </c>
      <c r="R395" s="74">
        <v>99857</v>
      </c>
      <c r="S395" s="74" t="s">
        <v>1163</v>
      </c>
      <c r="T395" s="74" t="s">
        <v>1163</v>
      </c>
      <c r="U395" s="74">
        <v>3</v>
      </c>
    </row>
    <row r="396" spans="1:21" ht="38.25" x14ac:dyDescent="0.2">
      <c r="A396" s="75">
        <v>99859</v>
      </c>
      <c r="B396" s="75">
        <v>30022256</v>
      </c>
      <c r="C396" s="75" t="s">
        <v>1163</v>
      </c>
      <c r="D396" s="74" t="s">
        <v>1163</v>
      </c>
      <c r="E396" s="74" t="s">
        <v>425</v>
      </c>
      <c r="F396" s="76" t="s">
        <v>1222</v>
      </c>
      <c r="G396" s="76" t="s">
        <v>417</v>
      </c>
      <c r="H396" s="74" t="s">
        <v>1344</v>
      </c>
      <c r="I396" s="74" t="s">
        <v>13</v>
      </c>
      <c r="J396" s="74" t="s">
        <v>126</v>
      </c>
      <c r="K396" s="74">
        <v>20060556</v>
      </c>
      <c r="L396" s="78" t="s">
        <v>94</v>
      </c>
      <c r="M396" s="74" t="s">
        <v>334</v>
      </c>
      <c r="N396" s="74" t="s">
        <v>575</v>
      </c>
      <c r="O396" s="74" t="s">
        <v>576</v>
      </c>
      <c r="P396" s="74" t="s">
        <v>527</v>
      </c>
      <c r="Q396" s="76" t="s">
        <v>624</v>
      </c>
      <c r="R396" s="74">
        <v>99859</v>
      </c>
      <c r="S396" s="74" t="s">
        <v>1163</v>
      </c>
      <c r="T396" s="74" t="s">
        <v>1163</v>
      </c>
      <c r="U396" s="74">
        <v>3</v>
      </c>
    </row>
    <row r="397" spans="1:21" x14ac:dyDescent="0.2">
      <c r="A397" s="77">
        <v>99860</v>
      </c>
      <c r="B397" s="75">
        <v>30022314</v>
      </c>
      <c r="C397" s="75" t="s">
        <v>1163</v>
      </c>
      <c r="D397" s="76" t="s">
        <v>1163</v>
      </c>
      <c r="E397" s="74" t="s">
        <v>28</v>
      </c>
      <c r="F397" s="76" t="s">
        <v>124</v>
      </c>
      <c r="G397" s="76" t="s">
        <v>415</v>
      </c>
      <c r="H397" s="74" t="s">
        <v>1356</v>
      </c>
      <c r="I397" s="76" t="s">
        <v>125</v>
      </c>
      <c r="J397" s="74" t="s">
        <v>126</v>
      </c>
      <c r="K397" s="74">
        <v>20062524</v>
      </c>
      <c r="L397" s="76" t="s">
        <v>94</v>
      </c>
      <c r="M397" s="76" t="s">
        <v>1170</v>
      </c>
      <c r="N397" s="76" t="s">
        <v>520</v>
      </c>
      <c r="O397" s="76" t="s">
        <v>521</v>
      </c>
      <c r="P397" s="76" t="s">
        <v>494</v>
      </c>
      <c r="Q397" s="76" t="s">
        <v>1163</v>
      </c>
      <c r="R397" s="76">
        <v>99860</v>
      </c>
      <c r="S397" s="74" t="s">
        <v>1163</v>
      </c>
      <c r="T397" s="74" t="s">
        <v>1163</v>
      </c>
      <c r="U397" s="74">
        <v>2</v>
      </c>
    </row>
    <row r="398" spans="1:21" ht="25.5" x14ac:dyDescent="0.2">
      <c r="A398" s="75">
        <v>99861</v>
      </c>
      <c r="B398" s="75">
        <v>30024158</v>
      </c>
      <c r="C398" s="75" t="s">
        <v>1163</v>
      </c>
      <c r="D398" s="74" t="s">
        <v>1153</v>
      </c>
      <c r="E398" s="74" t="s">
        <v>425</v>
      </c>
      <c r="F398" s="74" t="s">
        <v>420</v>
      </c>
      <c r="G398" s="74" t="s">
        <v>415</v>
      </c>
      <c r="H398" s="74" t="s">
        <v>444</v>
      </c>
      <c r="I398" s="76" t="s">
        <v>445</v>
      </c>
      <c r="J398" s="74" t="s">
        <v>102</v>
      </c>
      <c r="K398" s="74">
        <v>20060376</v>
      </c>
      <c r="L398" s="78" t="s">
        <v>94</v>
      </c>
      <c r="M398" s="74" t="s">
        <v>1163</v>
      </c>
      <c r="N398" s="74" t="s">
        <v>510</v>
      </c>
      <c r="O398" s="74" t="s">
        <v>511</v>
      </c>
      <c r="P398" s="74" t="s">
        <v>285</v>
      </c>
      <c r="Q398" s="74" t="s">
        <v>1163</v>
      </c>
      <c r="R398" s="74">
        <v>99861</v>
      </c>
      <c r="S398" s="74" t="s">
        <v>1163</v>
      </c>
      <c r="T398" s="74" t="s">
        <v>1163</v>
      </c>
      <c r="U398" s="74" t="s">
        <v>764</v>
      </c>
    </row>
    <row r="399" spans="1:21" x14ac:dyDescent="0.2">
      <c r="A399" s="77">
        <v>99862</v>
      </c>
      <c r="B399" s="75">
        <v>30022553</v>
      </c>
      <c r="C399" s="75" t="s">
        <v>1163</v>
      </c>
      <c r="D399" s="76" t="s">
        <v>1163</v>
      </c>
      <c r="E399" s="74" t="s">
        <v>425</v>
      </c>
      <c r="F399" s="76" t="s">
        <v>4</v>
      </c>
      <c r="G399" s="76" t="s">
        <v>419</v>
      </c>
      <c r="H399" s="74" t="s">
        <v>133</v>
      </c>
      <c r="I399" s="76" t="s">
        <v>20</v>
      </c>
      <c r="J399" s="74" t="s">
        <v>126</v>
      </c>
      <c r="K399" s="74">
        <v>20063219</v>
      </c>
      <c r="L399" s="76" t="s">
        <v>94</v>
      </c>
      <c r="M399" s="74" t="s">
        <v>654</v>
      </c>
      <c r="N399" s="76" t="s">
        <v>498</v>
      </c>
      <c r="O399" s="76" t="s">
        <v>499</v>
      </c>
      <c r="P399" s="76" t="s">
        <v>518</v>
      </c>
      <c r="Q399" s="76" t="s">
        <v>1163</v>
      </c>
      <c r="R399" s="76">
        <v>99862</v>
      </c>
      <c r="S399" s="74" t="s">
        <v>1163</v>
      </c>
      <c r="T399" s="74" t="s">
        <v>1163</v>
      </c>
      <c r="U399" s="74">
        <v>4</v>
      </c>
    </row>
    <row r="400" spans="1:21" x14ac:dyDescent="0.2">
      <c r="A400" s="77">
        <v>99863</v>
      </c>
      <c r="B400" s="75">
        <v>30022226</v>
      </c>
      <c r="C400" s="75" t="s">
        <v>1163</v>
      </c>
      <c r="D400" s="74" t="s">
        <v>1163</v>
      </c>
      <c r="E400" s="74" t="s">
        <v>425</v>
      </c>
      <c r="F400" s="76" t="s">
        <v>4</v>
      </c>
      <c r="G400" s="76" t="s">
        <v>419</v>
      </c>
      <c r="H400" s="74" t="s">
        <v>1303</v>
      </c>
      <c r="I400" s="74" t="s">
        <v>47</v>
      </c>
      <c r="J400" s="74" t="s">
        <v>126</v>
      </c>
      <c r="K400" s="74">
        <v>20060809</v>
      </c>
      <c r="L400" s="78" t="s">
        <v>94</v>
      </c>
      <c r="M400" s="74" t="s">
        <v>765</v>
      </c>
      <c r="N400" s="76" t="s">
        <v>535</v>
      </c>
      <c r="O400" s="76" t="s">
        <v>496</v>
      </c>
      <c r="P400" s="74" t="s">
        <v>527</v>
      </c>
      <c r="Q400" s="76" t="s">
        <v>624</v>
      </c>
      <c r="R400" s="76">
        <v>99863</v>
      </c>
      <c r="S400" s="74" t="s">
        <v>1163</v>
      </c>
      <c r="T400" s="74" t="s">
        <v>1163</v>
      </c>
      <c r="U400" s="74">
        <v>3</v>
      </c>
    </row>
    <row r="401" spans="1:21" x14ac:dyDescent="0.2">
      <c r="A401" s="77">
        <v>99867</v>
      </c>
      <c r="B401" s="75">
        <v>30021827</v>
      </c>
      <c r="C401" s="75" t="s">
        <v>1163</v>
      </c>
      <c r="D401" s="74" t="s">
        <v>1163</v>
      </c>
      <c r="E401" s="74" t="s">
        <v>425</v>
      </c>
      <c r="F401" s="76" t="s">
        <v>868</v>
      </c>
      <c r="G401" s="76" t="s">
        <v>417</v>
      </c>
      <c r="H401" s="74" t="s">
        <v>1308</v>
      </c>
      <c r="I401" s="74" t="s">
        <v>82</v>
      </c>
      <c r="J401" s="74" t="s">
        <v>126</v>
      </c>
      <c r="K401" s="74">
        <v>20060556</v>
      </c>
      <c r="L401" s="78" t="s">
        <v>94</v>
      </c>
      <c r="M401" s="74" t="s">
        <v>765</v>
      </c>
      <c r="N401" s="76" t="s">
        <v>571</v>
      </c>
      <c r="O401" s="76" t="s">
        <v>496</v>
      </c>
      <c r="P401" s="74" t="s">
        <v>527</v>
      </c>
      <c r="Q401" s="76" t="s">
        <v>624</v>
      </c>
      <c r="R401" s="76">
        <v>99867</v>
      </c>
      <c r="S401" s="74" t="s">
        <v>1163</v>
      </c>
      <c r="T401" s="74" t="s">
        <v>1163</v>
      </c>
      <c r="U401" s="74">
        <v>3</v>
      </c>
    </row>
    <row r="402" spans="1:21" ht="38.25" x14ac:dyDescent="0.2">
      <c r="A402" s="77">
        <v>99868</v>
      </c>
      <c r="B402" s="75">
        <v>30022005</v>
      </c>
      <c r="C402" s="75" t="s">
        <v>1163</v>
      </c>
      <c r="D402" s="74" t="s">
        <v>1163</v>
      </c>
      <c r="E402" s="74" t="s">
        <v>425</v>
      </c>
      <c r="F402" s="76" t="s">
        <v>1221</v>
      </c>
      <c r="G402" s="76" t="s">
        <v>417</v>
      </c>
      <c r="H402" s="74" t="s">
        <v>1308</v>
      </c>
      <c r="I402" s="74" t="s">
        <v>82</v>
      </c>
      <c r="J402" s="74" t="s">
        <v>126</v>
      </c>
      <c r="K402" s="74">
        <v>20062441</v>
      </c>
      <c r="L402" s="78" t="s">
        <v>94</v>
      </c>
      <c r="M402" s="74" t="s">
        <v>765</v>
      </c>
      <c r="N402" s="76" t="s">
        <v>571</v>
      </c>
      <c r="O402" s="76" t="s">
        <v>496</v>
      </c>
      <c r="P402" s="74" t="s">
        <v>527</v>
      </c>
      <c r="Q402" s="76" t="s">
        <v>624</v>
      </c>
      <c r="R402" s="76">
        <v>99868</v>
      </c>
      <c r="S402" s="74" t="s">
        <v>1163</v>
      </c>
      <c r="T402" s="74" t="s">
        <v>1163</v>
      </c>
      <c r="U402" s="74">
        <v>3</v>
      </c>
    </row>
    <row r="403" spans="1:21" x14ac:dyDescent="0.2">
      <c r="A403" s="75">
        <v>99869</v>
      </c>
      <c r="B403" s="75">
        <v>30022227</v>
      </c>
      <c r="C403" s="75" t="s">
        <v>1163</v>
      </c>
      <c r="D403" s="74" t="s">
        <v>1163</v>
      </c>
      <c r="E403" s="74" t="s">
        <v>425</v>
      </c>
      <c r="F403" s="74" t="s">
        <v>1223</v>
      </c>
      <c r="G403" s="76" t="s">
        <v>417</v>
      </c>
      <c r="H403" s="74" t="s">
        <v>1344</v>
      </c>
      <c r="I403" s="74" t="s">
        <v>13</v>
      </c>
      <c r="J403" s="74" t="s">
        <v>126</v>
      </c>
      <c r="K403" s="74">
        <v>20060556</v>
      </c>
      <c r="L403" s="78" t="s">
        <v>94</v>
      </c>
      <c r="M403" s="74" t="s">
        <v>765</v>
      </c>
      <c r="N403" s="74" t="s">
        <v>571</v>
      </c>
      <c r="O403" s="74" t="s">
        <v>496</v>
      </c>
      <c r="P403" s="74" t="s">
        <v>527</v>
      </c>
      <c r="Q403" s="76" t="s">
        <v>624</v>
      </c>
      <c r="R403" s="74">
        <v>99869</v>
      </c>
      <c r="S403" s="74" t="s">
        <v>1163</v>
      </c>
      <c r="T403" s="74" t="s">
        <v>1163</v>
      </c>
      <c r="U403" s="74">
        <v>3</v>
      </c>
    </row>
    <row r="404" spans="1:21" x14ac:dyDescent="0.2">
      <c r="A404" s="77">
        <v>99870</v>
      </c>
      <c r="B404" s="75">
        <v>30022315</v>
      </c>
      <c r="C404" s="75" t="s">
        <v>1163</v>
      </c>
      <c r="D404" s="76" t="s">
        <v>1163</v>
      </c>
      <c r="E404" s="74" t="s">
        <v>28</v>
      </c>
      <c r="F404" s="76" t="s">
        <v>124</v>
      </c>
      <c r="G404" s="76" t="s">
        <v>415</v>
      </c>
      <c r="H404" s="74" t="s">
        <v>1356</v>
      </c>
      <c r="I404" s="76" t="s">
        <v>125</v>
      </c>
      <c r="J404" s="74" t="s">
        <v>126</v>
      </c>
      <c r="K404" s="74">
        <v>20062524</v>
      </c>
      <c r="L404" s="76" t="s">
        <v>94</v>
      </c>
      <c r="M404" s="76" t="s">
        <v>1170</v>
      </c>
      <c r="N404" s="76" t="s">
        <v>520</v>
      </c>
      <c r="O404" s="76" t="s">
        <v>521</v>
      </c>
      <c r="P404" s="76" t="s">
        <v>494</v>
      </c>
      <c r="Q404" s="76" t="s">
        <v>1163</v>
      </c>
      <c r="R404" s="76">
        <v>99870</v>
      </c>
      <c r="S404" s="74" t="s">
        <v>1163</v>
      </c>
      <c r="T404" s="74" t="s">
        <v>1163</v>
      </c>
      <c r="U404" s="74">
        <v>2</v>
      </c>
    </row>
    <row r="405" spans="1:21" ht="38.25" x14ac:dyDescent="0.2">
      <c r="A405" s="77">
        <v>99871</v>
      </c>
      <c r="B405" s="75">
        <v>30022006</v>
      </c>
      <c r="C405" s="75" t="s">
        <v>1163</v>
      </c>
      <c r="D405" s="74" t="s">
        <v>1163</v>
      </c>
      <c r="E405" s="74" t="s">
        <v>425</v>
      </c>
      <c r="F405" s="76" t="s">
        <v>1221</v>
      </c>
      <c r="G405" s="76" t="s">
        <v>417</v>
      </c>
      <c r="H405" s="74" t="s">
        <v>1308</v>
      </c>
      <c r="I405" s="74" t="s">
        <v>82</v>
      </c>
      <c r="J405" s="74" t="s">
        <v>126</v>
      </c>
      <c r="K405" s="74">
        <v>20060556</v>
      </c>
      <c r="L405" s="78" t="s">
        <v>94</v>
      </c>
      <c r="M405" s="74" t="s">
        <v>765</v>
      </c>
      <c r="N405" s="154" t="s">
        <v>491</v>
      </c>
      <c r="O405" s="154" t="s">
        <v>496</v>
      </c>
      <c r="P405" s="74" t="s">
        <v>527</v>
      </c>
      <c r="Q405" s="76" t="s">
        <v>624</v>
      </c>
      <c r="R405" s="76">
        <v>99871</v>
      </c>
      <c r="S405" s="74" t="s">
        <v>1163</v>
      </c>
      <c r="T405" s="74" t="s">
        <v>1163</v>
      </c>
      <c r="U405" s="74">
        <v>3</v>
      </c>
    </row>
    <row r="406" spans="1:21" ht="38.25" x14ac:dyDescent="0.2">
      <c r="A406" s="77">
        <v>99874</v>
      </c>
      <c r="B406" s="75">
        <v>30022573</v>
      </c>
      <c r="C406" s="75" t="s">
        <v>1163</v>
      </c>
      <c r="D406" s="76" t="s">
        <v>1163</v>
      </c>
      <c r="E406" s="74" t="s">
        <v>425</v>
      </c>
      <c r="F406" s="76" t="s">
        <v>135</v>
      </c>
      <c r="G406" s="76" t="s">
        <v>415</v>
      </c>
      <c r="H406" s="74" t="s">
        <v>1345</v>
      </c>
      <c r="I406" s="76" t="s">
        <v>20</v>
      </c>
      <c r="J406" s="74" t="s">
        <v>126</v>
      </c>
      <c r="K406" s="74">
        <v>20062411</v>
      </c>
      <c r="L406" s="76" t="s">
        <v>94</v>
      </c>
      <c r="M406" s="76" t="s">
        <v>1171</v>
      </c>
      <c r="N406" s="76" t="s">
        <v>525</v>
      </c>
      <c r="O406" s="76" t="s">
        <v>499</v>
      </c>
      <c r="P406" s="76" t="s">
        <v>518</v>
      </c>
      <c r="Q406" s="76" t="s">
        <v>1163</v>
      </c>
      <c r="R406" s="76">
        <v>99874</v>
      </c>
      <c r="S406" s="74" t="s">
        <v>1163</v>
      </c>
      <c r="T406" s="74" t="s">
        <v>1163</v>
      </c>
      <c r="U406" s="74">
        <v>4</v>
      </c>
    </row>
    <row r="407" spans="1:21" ht="38.25" x14ac:dyDescent="0.2">
      <c r="A407" s="77">
        <v>99876</v>
      </c>
      <c r="B407" s="75">
        <v>30022574</v>
      </c>
      <c r="C407" s="75" t="s">
        <v>1163</v>
      </c>
      <c r="D407" s="76" t="s">
        <v>1163</v>
      </c>
      <c r="E407" s="74" t="s">
        <v>425</v>
      </c>
      <c r="F407" s="76" t="s">
        <v>1295</v>
      </c>
      <c r="G407" s="76" t="s">
        <v>419</v>
      </c>
      <c r="H407" s="74" t="s">
        <v>1345</v>
      </c>
      <c r="I407" s="76" t="s">
        <v>20</v>
      </c>
      <c r="J407" s="74" t="s">
        <v>126</v>
      </c>
      <c r="K407" s="74">
        <v>20063219</v>
      </c>
      <c r="L407" s="76" t="s">
        <v>94</v>
      </c>
      <c r="M407" s="74" t="s">
        <v>654</v>
      </c>
      <c r="N407" s="76" t="s">
        <v>525</v>
      </c>
      <c r="O407" s="76" t="s">
        <v>499</v>
      </c>
      <c r="P407" s="76" t="s">
        <v>518</v>
      </c>
      <c r="Q407" s="76" t="s">
        <v>1163</v>
      </c>
      <c r="R407" s="76">
        <v>99876</v>
      </c>
      <c r="S407" s="74" t="s">
        <v>1163</v>
      </c>
      <c r="T407" s="74" t="s">
        <v>1163</v>
      </c>
      <c r="U407" s="74">
        <v>4</v>
      </c>
    </row>
    <row r="408" spans="1:21" ht="38.25" x14ac:dyDescent="0.2">
      <c r="A408" s="75">
        <v>99880</v>
      </c>
      <c r="B408" s="75">
        <v>30022551</v>
      </c>
      <c r="C408" s="75" t="s">
        <v>1163</v>
      </c>
      <c r="D408" s="74" t="s">
        <v>1163</v>
      </c>
      <c r="E408" s="74" t="s">
        <v>71</v>
      </c>
      <c r="F408" s="76" t="s">
        <v>130</v>
      </c>
      <c r="G408" s="76" t="s">
        <v>419</v>
      </c>
      <c r="H408" s="74" t="s">
        <v>129</v>
      </c>
      <c r="I408" s="74" t="s">
        <v>82</v>
      </c>
      <c r="J408" s="74" t="s">
        <v>126</v>
      </c>
      <c r="K408" s="74">
        <v>20062458</v>
      </c>
      <c r="L408" s="78" t="s">
        <v>94</v>
      </c>
      <c r="M408" s="74" t="s">
        <v>765</v>
      </c>
      <c r="N408" s="74" t="s">
        <v>568</v>
      </c>
      <c r="O408" s="76" t="s">
        <v>496</v>
      </c>
      <c r="P408" s="74" t="s">
        <v>527</v>
      </c>
      <c r="Q408" s="76" t="s">
        <v>624</v>
      </c>
      <c r="R408" s="74">
        <v>99880</v>
      </c>
      <c r="S408" s="74" t="s">
        <v>1163</v>
      </c>
      <c r="T408" s="74" t="s">
        <v>1163</v>
      </c>
      <c r="U408" s="74">
        <v>3</v>
      </c>
    </row>
    <row r="409" spans="1:21" ht="25.5" x14ac:dyDescent="0.2">
      <c r="A409" s="75">
        <v>99885</v>
      </c>
      <c r="B409" s="75">
        <v>30024159</v>
      </c>
      <c r="C409" s="75" t="s">
        <v>1163</v>
      </c>
      <c r="D409" s="74" t="s">
        <v>1155</v>
      </c>
      <c r="E409" s="74" t="s">
        <v>425</v>
      </c>
      <c r="F409" s="74" t="s">
        <v>420</v>
      </c>
      <c r="G409" s="74" t="s">
        <v>415</v>
      </c>
      <c r="H409" s="74" t="s">
        <v>444</v>
      </c>
      <c r="I409" s="76" t="s">
        <v>445</v>
      </c>
      <c r="J409" s="74" t="s">
        <v>102</v>
      </c>
      <c r="K409" s="74">
        <v>20060376</v>
      </c>
      <c r="L409" s="78" t="s">
        <v>94</v>
      </c>
      <c r="M409" s="74" t="s">
        <v>1163</v>
      </c>
      <c r="N409" s="74" t="s">
        <v>510</v>
      </c>
      <c r="O409" s="74" t="s">
        <v>511</v>
      </c>
      <c r="P409" s="74" t="s">
        <v>285</v>
      </c>
      <c r="Q409" s="74" t="s">
        <v>1163</v>
      </c>
      <c r="R409" s="74">
        <v>99885</v>
      </c>
      <c r="S409" s="74" t="s">
        <v>1163</v>
      </c>
      <c r="T409" s="74" t="s">
        <v>1163</v>
      </c>
      <c r="U409" s="74" t="s">
        <v>764</v>
      </c>
    </row>
    <row r="410" spans="1:21" ht="38.25" x14ac:dyDescent="0.2">
      <c r="A410" s="75">
        <v>99890</v>
      </c>
      <c r="B410" s="75">
        <v>30022316</v>
      </c>
      <c r="C410" s="75" t="s">
        <v>1163</v>
      </c>
      <c r="D410" s="74" t="s">
        <v>1163</v>
      </c>
      <c r="E410" s="74" t="s">
        <v>425</v>
      </c>
      <c r="F410" s="76" t="s">
        <v>1224</v>
      </c>
      <c r="G410" s="76" t="s">
        <v>419</v>
      </c>
      <c r="H410" s="74" t="s">
        <v>1347</v>
      </c>
      <c r="I410" s="74" t="s">
        <v>82</v>
      </c>
      <c r="J410" s="74" t="s">
        <v>126</v>
      </c>
      <c r="K410" s="74">
        <v>20062458</v>
      </c>
      <c r="L410" s="78" t="s">
        <v>94</v>
      </c>
      <c r="M410" s="74" t="s">
        <v>334</v>
      </c>
      <c r="N410" s="74" t="s">
        <v>594</v>
      </c>
      <c r="O410" s="74" t="s">
        <v>576</v>
      </c>
      <c r="P410" s="74" t="s">
        <v>527</v>
      </c>
      <c r="Q410" s="76" t="s">
        <v>624</v>
      </c>
      <c r="R410" s="74">
        <v>99890</v>
      </c>
      <c r="S410" s="74" t="s">
        <v>1163</v>
      </c>
      <c r="T410" s="74" t="s">
        <v>1163</v>
      </c>
      <c r="U410" s="74">
        <v>3</v>
      </c>
    </row>
    <row r="411" spans="1:21" x14ac:dyDescent="0.2">
      <c r="A411" s="75">
        <v>99894</v>
      </c>
      <c r="B411" s="75">
        <v>30023363</v>
      </c>
      <c r="C411" s="75" t="s">
        <v>1163</v>
      </c>
      <c r="D411" s="74" t="s">
        <v>1163</v>
      </c>
      <c r="E411" s="74" t="s">
        <v>425</v>
      </c>
      <c r="F411" s="74" t="s">
        <v>1211</v>
      </c>
      <c r="G411" s="76" t="s">
        <v>419</v>
      </c>
      <c r="H411" s="74" t="s">
        <v>1304</v>
      </c>
      <c r="I411" s="76" t="s">
        <v>406</v>
      </c>
      <c r="J411" s="74" t="s">
        <v>126</v>
      </c>
      <c r="K411" s="74">
        <v>20063876</v>
      </c>
      <c r="L411" s="78" t="s">
        <v>94</v>
      </c>
      <c r="M411" s="74" t="s">
        <v>656</v>
      </c>
      <c r="N411" s="74" t="s">
        <v>498</v>
      </c>
      <c r="O411" s="74" t="s">
        <v>499</v>
      </c>
      <c r="P411" s="76" t="s">
        <v>518</v>
      </c>
      <c r="Q411" s="76" t="s">
        <v>1163</v>
      </c>
      <c r="R411" s="74">
        <v>99894</v>
      </c>
      <c r="S411" s="74" t="s">
        <v>1163</v>
      </c>
      <c r="T411" s="74" t="s">
        <v>1163</v>
      </c>
      <c r="U411" s="74">
        <v>4</v>
      </c>
    </row>
    <row r="412" spans="1:21" ht="38.25" x14ac:dyDescent="0.2">
      <c r="A412" s="75">
        <v>99898</v>
      </c>
      <c r="B412" s="75">
        <v>30022790</v>
      </c>
      <c r="C412" s="75" t="s">
        <v>1163</v>
      </c>
      <c r="D412" s="74" t="s">
        <v>1163</v>
      </c>
      <c r="E412" s="74" t="s">
        <v>425</v>
      </c>
      <c r="F412" s="76" t="s">
        <v>871</v>
      </c>
      <c r="G412" s="76" t="s">
        <v>419</v>
      </c>
      <c r="H412" s="74" t="s">
        <v>1350</v>
      </c>
      <c r="I412" s="74" t="s">
        <v>182</v>
      </c>
      <c r="J412" s="74" t="s">
        <v>126</v>
      </c>
      <c r="K412" s="74">
        <v>20062458</v>
      </c>
      <c r="L412" s="78" t="s">
        <v>94</v>
      </c>
      <c r="M412" s="74" t="s">
        <v>819</v>
      </c>
      <c r="N412" s="74" t="s">
        <v>568</v>
      </c>
      <c r="O412" s="76" t="s">
        <v>496</v>
      </c>
      <c r="P412" s="74" t="s">
        <v>527</v>
      </c>
      <c r="Q412" s="76" t="s">
        <v>624</v>
      </c>
      <c r="R412" s="74">
        <v>99898</v>
      </c>
      <c r="S412" s="74" t="s">
        <v>1163</v>
      </c>
      <c r="T412" s="74" t="s">
        <v>1163</v>
      </c>
      <c r="U412" s="74">
        <v>3</v>
      </c>
    </row>
    <row r="413" spans="1:21" x14ac:dyDescent="0.2">
      <c r="A413" s="75">
        <v>99901</v>
      </c>
      <c r="B413" s="75">
        <v>30022648</v>
      </c>
      <c r="C413" s="75" t="s">
        <v>1163</v>
      </c>
      <c r="D413" s="74" t="s">
        <v>1163</v>
      </c>
      <c r="E413" s="74" t="s">
        <v>425</v>
      </c>
      <c r="F413" s="76" t="s">
        <v>132</v>
      </c>
      <c r="G413" s="76" t="s">
        <v>417</v>
      </c>
      <c r="H413" s="74" t="s">
        <v>1351</v>
      </c>
      <c r="I413" s="74" t="s">
        <v>148</v>
      </c>
      <c r="J413" s="74" t="s">
        <v>126</v>
      </c>
      <c r="K413" s="74">
        <v>20061915</v>
      </c>
      <c r="L413" s="78" t="s">
        <v>94</v>
      </c>
      <c r="M413" s="74" t="s">
        <v>334</v>
      </c>
      <c r="N413" s="74" t="s">
        <v>605</v>
      </c>
      <c r="O413" s="74" t="s">
        <v>597</v>
      </c>
      <c r="P413" s="74" t="s">
        <v>527</v>
      </c>
      <c r="Q413" s="76" t="s">
        <v>624</v>
      </c>
      <c r="R413" s="74">
        <v>99901</v>
      </c>
      <c r="S413" s="74" t="s">
        <v>1163</v>
      </c>
      <c r="T413" s="74" t="s">
        <v>1163</v>
      </c>
      <c r="U413" s="74">
        <v>3</v>
      </c>
    </row>
    <row r="414" spans="1:21" ht="25.5" x14ac:dyDescent="0.2">
      <c r="A414" s="75">
        <v>99903</v>
      </c>
      <c r="B414" s="75">
        <v>30023556</v>
      </c>
      <c r="C414" s="75" t="s">
        <v>1163</v>
      </c>
      <c r="D414" s="74" t="s">
        <v>1163</v>
      </c>
      <c r="E414" s="74" t="s">
        <v>425</v>
      </c>
      <c r="F414" s="76" t="s">
        <v>869</v>
      </c>
      <c r="G414" s="76" t="s">
        <v>419</v>
      </c>
      <c r="H414" s="74" t="s">
        <v>904</v>
      </c>
      <c r="I414" s="76" t="s">
        <v>181</v>
      </c>
      <c r="J414" s="74" t="s">
        <v>126</v>
      </c>
      <c r="K414" s="74">
        <v>20061915</v>
      </c>
      <c r="L414" s="78" t="s">
        <v>94</v>
      </c>
      <c r="M414" s="74" t="s">
        <v>413</v>
      </c>
      <c r="N414" s="74" t="s">
        <v>618</v>
      </c>
      <c r="O414" s="74" t="s">
        <v>597</v>
      </c>
      <c r="P414" s="74" t="s">
        <v>527</v>
      </c>
      <c r="Q414" s="76" t="s">
        <v>624</v>
      </c>
      <c r="R414" s="74">
        <v>99903</v>
      </c>
      <c r="S414" s="74" t="s">
        <v>1163</v>
      </c>
      <c r="T414" s="74" t="s">
        <v>1163</v>
      </c>
      <c r="U414" s="74">
        <v>3</v>
      </c>
    </row>
    <row r="415" spans="1:21" x14ac:dyDescent="0.2">
      <c r="A415" s="80">
        <v>99908</v>
      </c>
      <c r="B415" s="75">
        <v>30023923</v>
      </c>
      <c r="C415" s="75">
        <v>30020458</v>
      </c>
      <c r="D415" s="74" t="s">
        <v>1163</v>
      </c>
      <c r="E415" s="74" t="s">
        <v>425</v>
      </c>
      <c r="F415" s="74" t="s">
        <v>124</v>
      </c>
      <c r="G415" s="74" t="s">
        <v>415</v>
      </c>
      <c r="H415" s="74" t="s">
        <v>664</v>
      </c>
      <c r="I415" s="76" t="s">
        <v>22</v>
      </c>
      <c r="J415" s="74" t="s">
        <v>102</v>
      </c>
      <c r="K415" s="74">
        <v>20061924</v>
      </c>
      <c r="L415" s="74" t="s">
        <v>94</v>
      </c>
      <c r="M415" s="74" t="s">
        <v>833</v>
      </c>
      <c r="N415" s="74" t="s">
        <v>1163</v>
      </c>
      <c r="O415" s="74" t="s">
        <v>1163</v>
      </c>
      <c r="P415" s="74" t="s">
        <v>1163</v>
      </c>
      <c r="Q415" s="81" t="s">
        <v>1163</v>
      </c>
      <c r="R415" s="74" t="s">
        <v>663</v>
      </c>
      <c r="S415" s="81" t="s">
        <v>665</v>
      </c>
      <c r="T415" s="74" t="s">
        <v>1163</v>
      </c>
      <c r="U415" s="74" t="s">
        <v>1163</v>
      </c>
    </row>
    <row r="416" spans="1:21" x14ac:dyDescent="0.2">
      <c r="A416" s="80">
        <v>99909</v>
      </c>
      <c r="B416" s="75">
        <v>30023111</v>
      </c>
      <c r="C416" s="75">
        <v>30020459</v>
      </c>
      <c r="D416" s="74" t="s">
        <v>1163</v>
      </c>
      <c r="E416" s="74" t="s">
        <v>860</v>
      </c>
      <c r="F416" s="74" t="s">
        <v>189</v>
      </c>
      <c r="G416" s="74" t="s">
        <v>415</v>
      </c>
      <c r="H416" s="74" t="s">
        <v>1355</v>
      </c>
      <c r="I416" s="76" t="s">
        <v>66</v>
      </c>
      <c r="J416" s="74" t="s">
        <v>102</v>
      </c>
      <c r="K416" s="74">
        <v>20060526</v>
      </c>
      <c r="L416" s="74" t="s">
        <v>94</v>
      </c>
      <c r="M416" s="74" t="s">
        <v>1189</v>
      </c>
      <c r="N416" s="74" t="s">
        <v>1163</v>
      </c>
      <c r="O416" s="74" t="s">
        <v>1163</v>
      </c>
      <c r="P416" s="74" t="s">
        <v>1163</v>
      </c>
      <c r="Q416" s="74" t="s">
        <v>1163</v>
      </c>
      <c r="R416" s="74" t="s">
        <v>211</v>
      </c>
      <c r="S416" s="74" t="s">
        <v>246</v>
      </c>
      <c r="T416" s="74" t="s">
        <v>1163</v>
      </c>
      <c r="U416" s="74" t="s">
        <v>1163</v>
      </c>
    </row>
    <row r="417" spans="1:21" x14ac:dyDescent="0.2">
      <c r="A417" s="77">
        <v>99910</v>
      </c>
      <c r="B417" s="75">
        <v>30022792</v>
      </c>
      <c r="C417" s="75" t="s">
        <v>1163</v>
      </c>
      <c r="D417" s="76" t="s">
        <v>747</v>
      </c>
      <c r="E417" s="74" t="s">
        <v>425</v>
      </c>
      <c r="F417" s="76" t="s">
        <v>79</v>
      </c>
      <c r="G417" s="76" t="s">
        <v>415</v>
      </c>
      <c r="H417" s="74" t="s">
        <v>1355</v>
      </c>
      <c r="I417" s="76" t="s">
        <v>66</v>
      </c>
      <c r="J417" s="74" t="s">
        <v>126</v>
      </c>
      <c r="K417" s="76">
        <v>20060376</v>
      </c>
      <c r="L417" s="76" t="s">
        <v>94</v>
      </c>
      <c r="M417" s="76" t="s">
        <v>1186</v>
      </c>
      <c r="N417" s="76" t="s">
        <v>512</v>
      </c>
      <c r="O417" s="76" t="s">
        <v>511</v>
      </c>
      <c r="P417" s="76" t="s">
        <v>285</v>
      </c>
      <c r="Q417" s="76" t="s">
        <v>1163</v>
      </c>
      <c r="R417" s="76">
        <v>99910</v>
      </c>
      <c r="S417" s="74" t="s">
        <v>1163</v>
      </c>
      <c r="T417" s="74" t="s">
        <v>1163</v>
      </c>
      <c r="U417" s="74" t="s">
        <v>764</v>
      </c>
    </row>
    <row r="418" spans="1:21" x14ac:dyDescent="0.2">
      <c r="A418" s="77">
        <v>99910</v>
      </c>
      <c r="B418" s="75">
        <v>30022791</v>
      </c>
      <c r="C418" s="75" t="s">
        <v>1163</v>
      </c>
      <c r="D418" s="76" t="s">
        <v>1153</v>
      </c>
      <c r="E418" s="74" t="s">
        <v>425</v>
      </c>
      <c r="F418" s="76" t="s">
        <v>79</v>
      </c>
      <c r="G418" s="76" t="s">
        <v>415</v>
      </c>
      <c r="H418" s="74" t="s">
        <v>1355</v>
      </c>
      <c r="I418" s="76" t="s">
        <v>66</v>
      </c>
      <c r="J418" s="74" t="s">
        <v>126</v>
      </c>
      <c r="K418" s="76">
        <v>20060376</v>
      </c>
      <c r="L418" s="76" t="s">
        <v>94</v>
      </c>
      <c r="M418" s="76" t="s">
        <v>1170</v>
      </c>
      <c r="N418" s="76" t="s">
        <v>512</v>
      </c>
      <c r="O418" s="76" t="s">
        <v>511</v>
      </c>
      <c r="P418" s="76" t="s">
        <v>285</v>
      </c>
      <c r="Q418" s="76" t="s">
        <v>1163</v>
      </c>
      <c r="R418" s="76">
        <v>99910</v>
      </c>
      <c r="S418" s="74" t="s">
        <v>1163</v>
      </c>
      <c r="T418" s="74" t="s">
        <v>1163</v>
      </c>
      <c r="U418" s="74" t="s">
        <v>764</v>
      </c>
    </row>
    <row r="419" spans="1:21" ht="25.5" x14ac:dyDescent="0.2">
      <c r="A419" s="80">
        <v>99911</v>
      </c>
      <c r="B419" s="75">
        <v>30023326</v>
      </c>
      <c r="C419" s="75">
        <v>30020470</v>
      </c>
      <c r="D419" s="74" t="s">
        <v>1163</v>
      </c>
      <c r="E419" s="74" t="s">
        <v>28</v>
      </c>
      <c r="F419" s="76" t="s">
        <v>103</v>
      </c>
      <c r="G419" s="74" t="s">
        <v>415</v>
      </c>
      <c r="H419" s="74" t="s">
        <v>1359</v>
      </c>
      <c r="I419" s="74" t="s">
        <v>332</v>
      </c>
      <c r="J419" s="74" t="s">
        <v>102</v>
      </c>
      <c r="K419" s="74">
        <v>20062093</v>
      </c>
      <c r="L419" s="74" t="s">
        <v>94</v>
      </c>
      <c r="M419" s="74" t="s">
        <v>1173</v>
      </c>
      <c r="N419" s="74" t="s">
        <v>1163</v>
      </c>
      <c r="O419" s="74" t="s">
        <v>1163</v>
      </c>
      <c r="P419" s="74" t="s">
        <v>1163</v>
      </c>
      <c r="Q419" s="74" t="s">
        <v>624</v>
      </c>
      <c r="R419" s="74" t="s">
        <v>331</v>
      </c>
      <c r="S419" s="74" t="s">
        <v>1212</v>
      </c>
      <c r="T419" s="74" t="s">
        <v>1163</v>
      </c>
      <c r="U419" s="74" t="s">
        <v>1163</v>
      </c>
    </row>
    <row r="420" spans="1:21" ht="25.5" x14ac:dyDescent="0.2">
      <c r="A420" s="80">
        <v>99912</v>
      </c>
      <c r="B420" s="75">
        <v>30023446</v>
      </c>
      <c r="C420" s="75">
        <v>30020471</v>
      </c>
      <c r="D420" s="74" t="s">
        <v>1163</v>
      </c>
      <c r="E420" s="74" t="s">
        <v>425</v>
      </c>
      <c r="F420" s="74" t="s">
        <v>189</v>
      </c>
      <c r="G420" s="74" t="s">
        <v>415</v>
      </c>
      <c r="H420" s="74" t="s">
        <v>431</v>
      </c>
      <c r="I420" s="76" t="s">
        <v>432</v>
      </c>
      <c r="J420" s="74" t="s">
        <v>102</v>
      </c>
      <c r="K420" s="74">
        <v>20061924</v>
      </c>
      <c r="L420" s="74" t="s">
        <v>94</v>
      </c>
      <c r="M420" s="74" t="s">
        <v>1190</v>
      </c>
      <c r="N420" s="74" t="s">
        <v>1163</v>
      </c>
      <c r="O420" s="74" t="s">
        <v>1163</v>
      </c>
      <c r="P420" s="74" t="s">
        <v>1163</v>
      </c>
      <c r="Q420" s="81" t="s">
        <v>1163</v>
      </c>
      <c r="R420" s="74" t="s">
        <v>430</v>
      </c>
      <c r="S420" s="81" t="s">
        <v>469</v>
      </c>
      <c r="T420" s="74" t="s">
        <v>1163</v>
      </c>
      <c r="U420" s="74" t="s">
        <v>1163</v>
      </c>
    </row>
    <row r="421" spans="1:21" ht="38.25" x14ac:dyDescent="0.2">
      <c r="A421" s="75">
        <v>99920</v>
      </c>
      <c r="B421" s="75">
        <v>30022317</v>
      </c>
      <c r="C421" s="75" t="s">
        <v>1163</v>
      </c>
      <c r="D421" s="74" t="s">
        <v>1163</v>
      </c>
      <c r="E421" s="74" t="s">
        <v>425</v>
      </c>
      <c r="F421" s="76" t="s">
        <v>1224</v>
      </c>
      <c r="G421" s="76" t="s">
        <v>419</v>
      </c>
      <c r="H421" s="74" t="s">
        <v>127</v>
      </c>
      <c r="I421" s="74" t="s">
        <v>128</v>
      </c>
      <c r="J421" s="74" t="s">
        <v>126</v>
      </c>
      <c r="K421" s="74">
        <v>20062458</v>
      </c>
      <c r="L421" s="78" t="s">
        <v>94</v>
      </c>
      <c r="M421" s="74" t="s">
        <v>334</v>
      </c>
      <c r="N421" s="74" t="s">
        <v>606</v>
      </c>
      <c r="O421" s="74" t="s">
        <v>576</v>
      </c>
      <c r="P421" s="74" t="s">
        <v>527</v>
      </c>
      <c r="Q421" s="76" t="s">
        <v>624</v>
      </c>
      <c r="R421" s="74">
        <v>99920</v>
      </c>
      <c r="S421" s="74" t="s">
        <v>1163</v>
      </c>
      <c r="T421" s="74" t="s">
        <v>1163</v>
      </c>
      <c r="U421" s="74">
        <v>3</v>
      </c>
    </row>
    <row r="422" spans="1:21" x14ac:dyDescent="0.2">
      <c r="A422" s="75">
        <v>99930</v>
      </c>
      <c r="B422" s="75">
        <v>30022318</v>
      </c>
      <c r="C422" s="75" t="s">
        <v>1163</v>
      </c>
      <c r="D422" s="74" t="s">
        <v>1163</v>
      </c>
      <c r="E422" s="74" t="s">
        <v>425</v>
      </c>
      <c r="F422" s="74" t="s">
        <v>870</v>
      </c>
      <c r="G422" s="76" t="s">
        <v>419</v>
      </c>
      <c r="H422" s="74" t="s">
        <v>1303</v>
      </c>
      <c r="I422" s="74" t="s">
        <v>47</v>
      </c>
      <c r="J422" s="74" t="s">
        <v>126</v>
      </c>
      <c r="K422" s="74">
        <v>20062447</v>
      </c>
      <c r="L422" s="78" t="s">
        <v>94</v>
      </c>
      <c r="M422" s="74" t="s">
        <v>1163</v>
      </c>
      <c r="N422" s="74" t="s">
        <v>572</v>
      </c>
      <c r="O422" s="74" t="s">
        <v>492</v>
      </c>
      <c r="P422" s="74" t="s">
        <v>527</v>
      </c>
      <c r="Q422" s="74" t="s">
        <v>1163</v>
      </c>
      <c r="R422" s="74">
        <v>99930</v>
      </c>
      <c r="S422" s="74" t="s">
        <v>1163</v>
      </c>
      <c r="T422" s="74" t="s">
        <v>1163</v>
      </c>
      <c r="U422" s="74">
        <v>3</v>
      </c>
    </row>
    <row r="423" spans="1:21" x14ac:dyDescent="0.2">
      <c r="A423" s="75">
        <v>99934</v>
      </c>
      <c r="B423" s="75">
        <v>30024160</v>
      </c>
      <c r="C423" s="75" t="s">
        <v>1163</v>
      </c>
      <c r="D423" s="74" t="s">
        <v>747</v>
      </c>
      <c r="E423" s="74" t="s">
        <v>425</v>
      </c>
      <c r="F423" s="74" t="s">
        <v>868</v>
      </c>
      <c r="G423" s="74" t="s">
        <v>419</v>
      </c>
      <c r="H423" s="74" t="s">
        <v>679</v>
      </c>
      <c r="I423" s="76" t="s">
        <v>772</v>
      </c>
      <c r="J423" s="74" t="s">
        <v>102</v>
      </c>
      <c r="K423" s="74">
        <v>20062207</v>
      </c>
      <c r="L423" s="78" t="s">
        <v>94</v>
      </c>
      <c r="M423" s="74" t="s">
        <v>667</v>
      </c>
      <c r="N423" s="74" t="s">
        <v>498</v>
      </c>
      <c r="O423" s="74" t="s">
        <v>499</v>
      </c>
      <c r="P423" s="74" t="s">
        <v>518</v>
      </c>
      <c r="Q423" s="74" t="s">
        <v>1163</v>
      </c>
      <c r="R423" s="74">
        <v>99934</v>
      </c>
      <c r="S423" s="74" t="s">
        <v>1163</v>
      </c>
      <c r="T423" s="74">
        <v>40057145</v>
      </c>
      <c r="U423" s="74">
        <v>4</v>
      </c>
    </row>
    <row r="424" spans="1:21" x14ac:dyDescent="0.2">
      <c r="A424" s="77">
        <v>99940</v>
      </c>
      <c r="B424" s="75">
        <v>30022319</v>
      </c>
      <c r="C424" s="75" t="s">
        <v>1163</v>
      </c>
      <c r="D424" s="76" t="s">
        <v>1163</v>
      </c>
      <c r="E424" s="74" t="s">
        <v>28</v>
      </c>
      <c r="F424" s="76" t="s">
        <v>124</v>
      </c>
      <c r="G424" s="76" t="s">
        <v>415</v>
      </c>
      <c r="H424" s="74" t="s">
        <v>1356</v>
      </c>
      <c r="I424" s="76" t="s">
        <v>125</v>
      </c>
      <c r="J424" s="74" t="s">
        <v>126</v>
      </c>
      <c r="K424" s="74">
        <v>20062667</v>
      </c>
      <c r="L424" s="76" t="s">
        <v>94</v>
      </c>
      <c r="M424" s="74" t="s">
        <v>844</v>
      </c>
      <c r="N424" s="76" t="s">
        <v>522</v>
      </c>
      <c r="O424" s="74" t="s">
        <v>477</v>
      </c>
      <c r="P424" s="74" t="s">
        <v>622</v>
      </c>
      <c r="Q424" s="76" t="s">
        <v>1163</v>
      </c>
      <c r="R424" s="76">
        <v>99940</v>
      </c>
      <c r="S424" s="74" t="s">
        <v>1163</v>
      </c>
      <c r="T424" s="74" t="s">
        <v>1163</v>
      </c>
      <c r="U424" s="74">
        <v>2</v>
      </c>
    </row>
    <row r="425" spans="1:21" x14ac:dyDescent="0.2">
      <c r="A425" s="75">
        <v>99949</v>
      </c>
      <c r="B425" s="75">
        <v>30022794</v>
      </c>
      <c r="C425" s="75" t="s">
        <v>1163</v>
      </c>
      <c r="D425" s="74" t="s">
        <v>1163</v>
      </c>
      <c r="E425" s="74" t="s">
        <v>71</v>
      </c>
      <c r="F425" s="74" t="s">
        <v>115</v>
      </c>
      <c r="G425" s="76" t="s">
        <v>419</v>
      </c>
      <c r="H425" s="74" t="s">
        <v>1352</v>
      </c>
      <c r="I425" s="74" t="s">
        <v>20</v>
      </c>
      <c r="J425" s="74" t="s">
        <v>126</v>
      </c>
      <c r="K425" s="74">
        <v>20062458</v>
      </c>
      <c r="L425" s="78" t="s">
        <v>94</v>
      </c>
      <c r="M425" s="74" t="s">
        <v>765</v>
      </c>
      <c r="N425" s="74" t="s">
        <v>535</v>
      </c>
      <c r="O425" s="76" t="s">
        <v>496</v>
      </c>
      <c r="P425" s="74" t="s">
        <v>527</v>
      </c>
      <c r="Q425" s="76" t="s">
        <v>624</v>
      </c>
      <c r="R425" s="74">
        <v>99949</v>
      </c>
      <c r="S425" s="74" t="s">
        <v>1163</v>
      </c>
      <c r="T425" s="74" t="s">
        <v>1163</v>
      </c>
      <c r="U425" s="74">
        <v>3</v>
      </c>
    </row>
    <row r="426" spans="1:21" x14ac:dyDescent="0.2">
      <c r="A426" s="75">
        <v>99950</v>
      </c>
      <c r="B426" s="75">
        <v>30022795</v>
      </c>
      <c r="C426" s="75" t="s">
        <v>1163</v>
      </c>
      <c r="D426" s="74" t="s">
        <v>1163</v>
      </c>
      <c r="E426" s="74" t="s">
        <v>425</v>
      </c>
      <c r="F426" s="74" t="s">
        <v>44</v>
      </c>
      <c r="G426" s="76" t="s">
        <v>415</v>
      </c>
      <c r="H426" s="74" t="s">
        <v>1363</v>
      </c>
      <c r="I426" s="76" t="s">
        <v>20</v>
      </c>
      <c r="J426" s="74" t="s">
        <v>102</v>
      </c>
      <c r="K426" s="74">
        <v>20063626</v>
      </c>
      <c r="L426" s="78" t="s">
        <v>94</v>
      </c>
      <c r="M426" s="74" t="s">
        <v>1197</v>
      </c>
      <c r="N426" s="74" t="s">
        <v>503</v>
      </c>
      <c r="O426" s="74" t="s">
        <v>504</v>
      </c>
      <c r="P426" s="74" t="s">
        <v>285</v>
      </c>
      <c r="Q426" s="74" t="s">
        <v>1163</v>
      </c>
      <c r="R426" s="74">
        <v>99950</v>
      </c>
      <c r="S426" s="74" t="s">
        <v>1163</v>
      </c>
      <c r="T426" s="74" t="s">
        <v>1163</v>
      </c>
      <c r="U426" s="74">
        <v>4</v>
      </c>
    </row>
    <row r="427" spans="1:21" x14ac:dyDescent="0.2">
      <c r="A427" s="75">
        <v>99951</v>
      </c>
      <c r="B427" s="75">
        <v>30024303</v>
      </c>
      <c r="C427" s="75" t="s">
        <v>1163</v>
      </c>
      <c r="D427" s="74" t="s">
        <v>747</v>
      </c>
      <c r="E427" s="74" t="s">
        <v>425</v>
      </c>
      <c r="F427" s="74" t="s">
        <v>1206</v>
      </c>
      <c r="G427" s="74" t="s">
        <v>417</v>
      </c>
      <c r="H427" s="74" t="s">
        <v>731</v>
      </c>
      <c r="I427" s="76" t="s">
        <v>646</v>
      </c>
      <c r="J427" s="74" t="s">
        <v>102</v>
      </c>
      <c r="K427" s="74">
        <v>20062180</v>
      </c>
      <c r="L427" s="78" t="s">
        <v>94</v>
      </c>
      <c r="M427" s="74" t="s">
        <v>765</v>
      </c>
      <c r="N427" s="74" t="s">
        <v>535</v>
      </c>
      <c r="O427" s="74" t="s">
        <v>496</v>
      </c>
      <c r="P427" s="74" t="s">
        <v>527</v>
      </c>
      <c r="Q427" s="74" t="s">
        <v>624</v>
      </c>
      <c r="R427" s="74">
        <v>99951</v>
      </c>
      <c r="S427" s="74" t="s">
        <v>1163</v>
      </c>
      <c r="T427" s="74" t="s">
        <v>1163</v>
      </c>
      <c r="U427" s="74">
        <v>3</v>
      </c>
    </row>
    <row r="428" spans="1:21" x14ac:dyDescent="0.2">
      <c r="A428" s="75">
        <v>99952</v>
      </c>
      <c r="B428" s="75">
        <v>30024355</v>
      </c>
      <c r="C428" s="75" t="s">
        <v>1163</v>
      </c>
      <c r="D428" s="74" t="s">
        <v>747</v>
      </c>
      <c r="E428" s="74" t="s">
        <v>425</v>
      </c>
      <c r="F428" s="74" t="s">
        <v>1200</v>
      </c>
      <c r="G428" s="74" t="s">
        <v>417</v>
      </c>
      <c r="H428" s="74" t="s">
        <v>435</v>
      </c>
      <c r="I428" s="76" t="s">
        <v>436</v>
      </c>
      <c r="J428" s="74" t="s">
        <v>102</v>
      </c>
      <c r="K428" s="74">
        <v>20062180</v>
      </c>
      <c r="L428" s="78" t="s">
        <v>94</v>
      </c>
      <c r="M428" s="74" t="s">
        <v>765</v>
      </c>
      <c r="N428" s="74" t="s">
        <v>535</v>
      </c>
      <c r="O428" s="74" t="s">
        <v>496</v>
      </c>
      <c r="P428" s="74" t="s">
        <v>527</v>
      </c>
      <c r="Q428" s="74" t="s">
        <v>624</v>
      </c>
      <c r="R428" s="74">
        <v>99952</v>
      </c>
      <c r="S428" s="74" t="s">
        <v>1163</v>
      </c>
      <c r="T428" s="74">
        <v>40061308</v>
      </c>
      <c r="U428" s="74">
        <v>3</v>
      </c>
    </row>
    <row r="429" spans="1:21" x14ac:dyDescent="0.2">
      <c r="A429" s="75">
        <v>99955</v>
      </c>
      <c r="B429" s="75">
        <v>30024305</v>
      </c>
      <c r="C429" s="75" t="s">
        <v>1163</v>
      </c>
      <c r="D429" s="74" t="s">
        <v>1152</v>
      </c>
      <c r="E429" s="74" t="s">
        <v>425</v>
      </c>
      <c r="F429" s="74" t="s">
        <v>1206</v>
      </c>
      <c r="G429" s="74" t="s">
        <v>417</v>
      </c>
      <c r="H429" s="74" t="s">
        <v>633</v>
      </c>
      <c r="I429" s="74" t="s">
        <v>788</v>
      </c>
      <c r="J429" s="74" t="s">
        <v>102</v>
      </c>
      <c r="K429" s="74">
        <v>20063241</v>
      </c>
      <c r="L429" s="78" t="s">
        <v>94</v>
      </c>
      <c r="M429" s="74" t="s">
        <v>765</v>
      </c>
      <c r="N429" s="74" t="s">
        <v>491</v>
      </c>
      <c r="O429" s="74" t="s">
        <v>496</v>
      </c>
      <c r="P429" s="74" t="s">
        <v>527</v>
      </c>
      <c r="Q429" s="74" t="s">
        <v>624</v>
      </c>
      <c r="R429" s="74">
        <v>99955</v>
      </c>
      <c r="S429" s="74" t="s">
        <v>1163</v>
      </c>
      <c r="T429" s="74" t="s">
        <v>1163</v>
      </c>
      <c r="U429" s="74">
        <v>3</v>
      </c>
    </row>
    <row r="430" spans="1:21" x14ac:dyDescent="0.2">
      <c r="A430" s="75">
        <v>99956</v>
      </c>
      <c r="B430" s="75">
        <v>30024161</v>
      </c>
      <c r="C430" s="75" t="s">
        <v>1163</v>
      </c>
      <c r="D430" s="74" t="s">
        <v>1152</v>
      </c>
      <c r="E430" s="74" t="s">
        <v>425</v>
      </c>
      <c r="F430" s="74" t="s">
        <v>1284</v>
      </c>
      <c r="G430" s="74" t="s">
        <v>411</v>
      </c>
      <c r="H430" s="74" t="s">
        <v>435</v>
      </c>
      <c r="I430" s="76" t="s">
        <v>182</v>
      </c>
      <c r="J430" s="74" t="s">
        <v>102</v>
      </c>
      <c r="K430" s="74">
        <v>20063241</v>
      </c>
      <c r="L430" s="78" t="s">
        <v>94</v>
      </c>
      <c r="M430" s="74" t="s">
        <v>1163</v>
      </c>
      <c r="N430" s="74" t="s">
        <v>575</v>
      </c>
      <c r="O430" s="74" t="s">
        <v>576</v>
      </c>
      <c r="P430" s="74" t="s">
        <v>527</v>
      </c>
      <c r="Q430" s="74" t="s">
        <v>624</v>
      </c>
      <c r="R430" s="74">
        <v>99956</v>
      </c>
      <c r="S430" s="74" t="s">
        <v>1163</v>
      </c>
      <c r="T430" s="74">
        <v>40057143</v>
      </c>
      <c r="U430" s="74">
        <v>3</v>
      </c>
    </row>
    <row r="431" spans="1:21" x14ac:dyDescent="0.2">
      <c r="A431" s="75">
        <v>99957</v>
      </c>
      <c r="B431" s="75">
        <v>30024306</v>
      </c>
      <c r="C431" s="75" t="s">
        <v>1163</v>
      </c>
      <c r="D431" s="74" t="s">
        <v>1152</v>
      </c>
      <c r="E431" s="74" t="s">
        <v>425</v>
      </c>
      <c r="F431" s="74" t="s">
        <v>1296</v>
      </c>
      <c r="G431" s="74" t="s">
        <v>411</v>
      </c>
      <c r="H431" s="74" t="s">
        <v>633</v>
      </c>
      <c r="I431" s="74" t="s">
        <v>788</v>
      </c>
      <c r="J431" s="74" t="s">
        <v>102</v>
      </c>
      <c r="K431" s="74">
        <v>20063241</v>
      </c>
      <c r="L431" s="78" t="s">
        <v>94</v>
      </c>
      <c r="M431" s="74" t="s">
        <v>1163</v>
      </c>
      <c r="N431" s="74" t="s">
        <v>575</v>
      </c>
      <c r="O431" s="74" t="s">
        <v>576</v>
      </c>
      <c r="P431" s="74" t="s">
        <v>527</v>
      </c>
      <c r="Q431" s="74" t="s">
        <v>624</v>
      </c>
      <c r="R431" s="74">
        <v>99957</v>
      </c>
      <c r="S431" s="74" t="s">
        <v>1163</v>
      </c>
      <c r="T431" s="74" t="s">
        <v>1163</v>
      </c>
      <c r="U431" s="74">
        <v>3</v>
      </c>
    </row>
    <row r="432" spans="1:21" x14ac:dyDescent="0.2">
      <c r="A432" s="75">
        <v>99960</v>
      </c>
      <c r="B432" s="75">
        <v>30022639</v>
      </c>
      <c r="C432" s="75" t="s">
        <v>1163</v>
      </c>
      <c r="D432" s="74" t="s">
        <v>1163</v>
      </c>
      <c r="E432" s="74" t="s">
        <v>425</v>
      </c>
      <c r="F432" s="74" t="s">
        <v>1202</v>
      </c>
      <c r="G432" s="76" t="s">
        <v>426</v>
      </c>
      <c r="H432" s="74" t="s">
        <v>1308</v>
      </c>
      <c r="I432" s="74" t="s">
        <v>82</v>
      </c>
      <c r="J432" s="74" t="s">
        <v>126</v>
      </c>
      <c r="K432" s="74">
        <v>20063379</v>
      </c>
      <c r="L432" s="78" t="s">
        <v>94</v>
      </c>
      <c r="M432" s="74" t="s">
        <v>650</v>
      </c>
      <c r="N432" s="74" t="s">
        <v>573</v>
      </c>
      <c r="O432" s="74" t="s">
        <v>492</v>
      </c>
      <c r="P432" s="74" t="s">
        <v>527</v>
      </c>
      <c r="Q432" s="74" t="s">
        <v>1163</v>
      </c>
      <c r="R432" s="74">
        <v>99960</v>
      </c>
      <c r="S432" s="74" t="s">
        <v>1163</v>
      </c>
      <c r="T432" s="74" t="s">
        <v>1163</v>
      </c>
      <c r="U432" s="74">
        <v>3</v>
      </c>
    </row>
    <row r="433" spans="1:21" x14ac:dyDescent="0.2">
      <c r="A433" s="75">
        <v>99961</v>
      </c>
      <c r="B433" s="75">
        <v>30024162</v>
      </c>
      <c r="C433" s="75" t="s">
        <v>1163</v>
      </c>
      <c r="D433" s="74" t="s">
        <v>1152</v>
      </c>
      <c r="E433" s="74" t="s">
        <v>425</v>
      </c>
      <c r="F433" s="74" t="s">
        <v>1206</v>
      </c>
      <c r="G433" s="74" t="s">
        <v>782</v>
      </c>
      <c r="H433" s="74" t="s">
        <v>435</v>
      </c>
      <c r="I433" s="76" t="s">
        <v>436</v>
      </c>
      <c r="J433" s="74" t="s">
        <v>102</v>
      </c>
      <c r="K433" s="74">
        <v>20063241</v>
      </c>
      <c r="L433" s="78" t="s">
        <v>94</v>
      </c>
      <c r="M433" s="74" t="s">
        <v>1163</v>
      </c>
      <c r="N433" s="74" t="s">
        <v>575</v>
      </c>
      <c r="O433" s="74" t="s">
        <v>576</v>
      </c>
      <c r="P433" s="74" t="s">
        <v>527</v>
      </c>
      <c r="Q433" s="74" t="s">
        <v>624</v>
      </c>
      <c r="R433" s="74">
        <v>99961</v>
      </c>
      <c r="S433" s="74" t="s">
        <v>1163</v>
      </c>
      <c r="T433" s="74">
        <v>40057143</v>
      </c>
      <c r="U433" s="74">
        <v>3</v>
      </c>
    </row>
    <row r="434" spans="1:21" x14ac:dyDescent="0.2">
      <c r="A434" s="75">
        <v>99962</v>
      </c>
      <c r="B434" s="75">
        <v>30024163</v>
      </c>
      <c r="C434" s="75" t="s">
        <v>1163</v>
      </c>
      <c r="D434" s="74" t="s">
        <v>1153</v>
      </c>
      <c r="E434" s="74" t="s">
        <v>425</v>
      </c>
      <c r="F434" s="74" t="s">
        <v>1200</v>
      </c>
      <c r="G434" s="74" t="s">
        <v>759</v>
      </c>
      <c r="H434" s="74" t="s">
        <v>435</v>
      </c>
      <c r="I434" s="76" t="s">
        <v>776</v>
      </c>
      <c r="J434" s="74" t="s">
        <v>102</v>
      </c>
      <c r="K434" s="74">
        <v>20063241</v>
      </c>
      <c r="L434" s="78" t="s">
        <v>94</v>
      </c>
      <c r="M434" s="74" t="s">
        <v>1163</v>
      </c>
      <c r="N434" s="74" t="s">
        <v>575</v>
      </c>
      <c r="O434" s="74" t="s">
        <v>576</v>
      </c>
      <c r="P434" s="74" t="s">
        <v>527</v>
      </c>
      <c r="Q434" s="74" t="s">
        <v>624</v>
      </c>
      <c r="R434" s="74">
        <v>99962</v>
      </c>
      <c r="S434" s="74" t="s">
        <v>1163</v>
      </c>
      <c r="T434" s="74">
        <v>40057143</v>
      </c>
      <c r="U434" s="74">
        <v>3</v>
      </c>
    </row>
    <row r="435" spans="1:21" x14ac:dyDescent="0.2">
      <c r="A435" s="75">
        <v>99970</v>
      </c>
      <c r="B435" s="75">
        <v>30022662</v>
      </c>
      <c r="C435" s="75" t="s">
        <v>1163</v>
      </c>
      <c r="D435" s="74" t="s">
        <v>1163</v>
      </c>
      <c r="E435" s="74" t="s">
        <v>425</v>
      </c>
      <c r="F435" s="74" t="s">
        <v>1202</v>
      </c>
      <c r="G435" s="76" t="s">
        <v>426</v>
      </c>
      <c r="H435" s="74" t="s">
        <v>1353</v>
      </c>
      <c r="I435" s="74" t="s">
        <v>149</v>
      </c>
      <c r="J435" s="74" t="s">
        <v>126</v>
      </c>
      <c r="K435" s="74">
        <v>20062447</v>
      </c>
      <c r="L435" s="78" t="s">
        <v>94</v>
      </c>
      <c r="M435" s="74" t="s">
        <v>650</v>
      </c>
      <c r="N435" s="74" t="s">
        <v>574</v>
      </c>
      <c r="O435" s="74" t="s">
        <v>492</v>
      </c>
      <c r="P435" s="74" t="s">
        <v>527</v>
      </c>
      <c r="Q435" s="74" t="s">
        <v>1163</v>
      </c>
      <c r="R435" s="74">
        <v>99970</v>
      </c>
      <c r="S435" s="74" t="s">
        <v>1163</v>
      </c>
      <c r="T435" s="74" t="s">
        <v>1163</v>
      </c>
      <c r="U435" s="74">
        <v>3</v>
      </c>
    </row>
    <row r="436" spans="1:21" x14ac:dyDescent="0.2">
      <c r="A436" s="75">
        <v>99972</v>
      </c>
      <c r="B436" s="75">
        <v>30024307</v>
      </c>
      <c r="C436" s="75" t="s">
        <v>1163</v>
      </c>
      <c r="D436" s="74" t="s">
        <v>1153</v>
      </c>
      <c r="E436" s="74" t="s">
        <v>824</v>
      </c>
      <c r="F436" s="74" t="s">
        <v>189</v>
      </c>
      <c r="G436" s="74" t="s">
        <v>415</v>
      </c>
      <c r="H436" s="74" t="s">
        <v>664</v>
      </c>
      <c r="I436" s="76" t="s">
        <v>831</v>
      </c>
      <c r="J436" s="74" t="s">
        <v>102</v>
      </c>
      <c r="K436" s="74">
        <v>20062205</v>
      </c>
      <c r="L436" s="78" t="s">
        <v>94</v>
      </c>
      <c r="M436" s="74" t="s">
        <v>667</v>
      </c>
      <c r="N436" s="74" t="s">
        <v>525</v>
      </c>
      <c r="O436" s="74" t="s">
        <v>499</v>
      </c>
      <c r="P436" s="74" t="s">
        <v>518</v>
      </c>
      <c r="Q436" s="74" t="s">
        <v>1163</v>
      </c>
      <c r="R436" s="74">
        <v>99972</v>
      </c>
      <c r="S436" s="74" t="s">
        <v>1163</v>
      </c>
      <c r="T436" s="74" t="s">
        <v>1163</v>
      </c>
      <c r="U436" s="74">
        <v>4</v>
      </c>
    </row>
    <row r="437" spans="1:21" x14ac:dyDescent="0.2">
      <c r="A437" s="75">
        <v>99973</v>
      </c>
      <c r="B437" s="75">
        <v>30023364</v>
      </c>
      <c r="C437" s="75" t="s">
        <v>1163</v>
      </c>
      <c r="D437" s="74" t="s">
        <v>1163</v>
      </c>
      <c r="E437" s="74" t="s">
        <v>27</v>
      </c>
      <c r="F437" s="74" t="s">
        <v>44</v>
      </c>
      <c r="G437" s="76" t="s">
        <v>415</v>
      </c>
      <c r="H437" s="74" t="s">
        <v>899</v>
      </c>
      <c r="I437" s="76" t="s">
        <v>66</v>
      </c>
      <c r="J437" s="74" t="s">
        <v>126</v>
      </c>
      <c r="K437" s="74">
        <v>20062264</v>
      </c>
      <c r="L437" s="78" t="s">
        <v>94</v>
      </c>
      <c r="M437" s="74" t="s">
        <v>1191</v>
      </c>
      <c r="N437" s="74" t="s">
        <v>500</v>
      </c>
      <c r="O437" s="74" t="s">
        <v>619</v>
      </c>
      <c r="P437" s="74" t="s">
        <v>513</v>
      </c>
      <c r="Q437" s="76" t="s">
        <v>624</v>
      </c>
      <c r="R437" s="74">
        <v>99973</v>
      </c>
      <c r="S437" s="74" t="s">
        <v>1163</v>
      </c>
      <c r="T437" s="74" t="s">
        <v>1163</v>
      </c>
      <c r="U437" s="74">
        <v>4</v>
      </c>
    </row>
    <row r="438" spans="1:21" x14ac:dyDescent="0.2">
      <c r="A438" s="75">
        <v>99980</v>
      </c>
      <c r="B438" s="75">
        <v>30022661</v>
      </c>
      <c r="C438" s="75" t="s">
        <v>1163</v>
      </c>
      <c r="D438" s="74" t="s">
        <v>1163</v>
      </c>
      <c r="E438" s="74" t="s">
        <v>425</v>
      </c>
      <c r="F438" s="74" t="s">
        <v>1198</v>
      </c>
      <c r="G438" s="76" t="s">
        <v>411</v>
      </c>
      <c r="H438" s="76" t="s">
        <v>1354</v>
      </c>
      <c r="I438" s="76" t="s">
        <v>128</v>
      </c>
      <c r="J438" s="74" t="s">
        <v>126</v>
      </c>
      <c r="K438" s="74">
        <v>20063618</v>
      </c>
      <c r="L438" s="78" t="s">
        <v>94</v>
      </c>
      <c r="M438" s="74" t="s">
        <v>628</v>
      </c>
      <c r="N438" s="74" t="s">
        <v>607</v>
      </c>
      <c r="O438" s="74" t="s">
        <v>534</v>
      </c>
      <c r="P438" s="74" t="s">
        <v>527</v>
      </c>
      <c r="Q438" s="76" t="s">
        <v>624</v>
      </c>
      <c r="R438" s="74">
        <v>99980</v>
      </c>
      <c r="S438" s="74" t="s">
        <v>1163</v>
      </c>
      <c r="T438" s="74" t="s">
        <v>1163</v>
      </c>
      <c r="U438" s="74">
        <v>3</v>
      </c>
    </row>
    <row r="439" spans="1:21" x14ac:dyDescent="0.2">
      <c r="A439" s="80">
        <v>99987</v>
      </c>
      <c r="B439" s="75">
        <v>30023447</v>
      </c>
      <c r="C439" s="75">
        <v>30020622</v>
      </c>
      <c r="D439" s="74" t="s">
        <v>1163</v>
      </c>
      <c r="E439" s="74" t="s">
        <v>860</v>
      </c>
      <c r="F439" s="74" t="s">
        <v>146</v>
      </c>
      <c r="G439" s="74" t="s">
        <v>419</v>
      </c>
      <c r="H439" s="74" t="s">
        <v>422</v>
      </c>
      <c r="I439" s="76" t="s">
        <v>182</v>
      </c>
      <c r="J439" s="74" t="s">
        <v>102</v>
      </c>
      <c r="K439" s="74">
        <v>20062323</v>
      </c>
      <c r="L439" s="74" t="s">
        <v>94</v>
      </c>
      <c r="M439" s="74" t="s">
        <v>204</v>
      </c>
      <c r="N439" s="74" t="s">
        <v>1163</v>
      </c>
      <c r="O439" s="74" t="s">
        <v>1163</v>
      </c>
      <c r="P439" s="74" t="s">
        <v>1163</v>
      </c>
      <c r="Q439" s="81" t="s">
        <v>1163</v>
      </c>
      <c r="R439" s="74" t="s">
        <v>421</v>
      </c>
      <c r="S439" s="81" t="s">
        <v>454</v>
      </c>
      <c r="T439" s="74" t="s">
        <v>1163</v>
      </c>
      <c r="U439" s="74" t="s">
        <v>1163</v>
      </c>
    </row>
    <row r="440" spans="1:21" x14ac:dyDescent="0.2">
      <c r="A440" s="80">
        <v>99989</v>
      </c>
      <c r="B440" s="75">
        <v>30024308</v>
      </c>
      <c r="C440" s="75">
        <v>30020621</v>
      </c>
      <c r="D440" s="74" t="s">
        <v>1163</v>
      </c>
      <c r="E440" s="74" t="s">
        <v>414</v>
      </c>
      <c r="F440" s="74" t="s">
        <v>132</v>
      </c>
      <c r="G440" s="74" t="s">
        <v>417</v>
      </c>
      <c r="H440" s="74" t="s">
        <v>435</v>
      </c>
      <c r="I440" s="76" t="s">
        <v>459</v>
      </c>
      <c r="J440" s="74" t="s">
        <v>102</v>
      </c>
      <c r="K440" s="74">
        <v>20061798</v>
      </c>
      <c r="L440" s="74" t="s">
        <v>94</v>
      </c>
      <c r="M440" s="74" t="s">
        <v>797</v>
      </c>
      <c r="N440" s="74" t="s">
        <v>1163</v>
      </c>
      <c r="O440" s="74" t="s">
        <v>1163</v>
      </c>
      <c r="P440" s="74" t="s">
        <v>1163</v>
      </c>
      <c r="Q440" s="74" t="s">
        <v>1163</v>
      </c>
      <c r="R440" s="74" t="s">
        <v>796</v>
      </c>
      <c r="S440" s="81" t="s">
        <v>798</v>
      </c>
      <c r="T440" s="74" t="s">
        <v>1163</v>
      </c>
      <c r="U440" s="74" t="s">
        <v>1163</v>
      </c>
    </row>
    <row r="441" spans="1:21" ht="38.25" x14ac:dyDescent="0.2">
      <c r="A441" s="75" t="s">
        <v>629</v>
      </c>
      <c r="B441" s="75">
        <v>30023936</v>
      </c>
      <c r="C441" s="75" t="s">
        <v>1163</v>
      </c>
      <c r="D441" s="74" t="s">
        <v>1163</v>
      </c>
      <c r="E441" s="74" t="s">
        <v>425</v>
      </c>
      <c r="F441" s="76" t="s">
        <v>871</v>
      </c>
      <c r="G441" s="76" t="s">
        <v>426</v>
      </c>
      <c r="H441" s="74" t="s">
        <v>1349</v>
      </c>
      <c r="I441" s="74" t="s">
        <v>123</v>
      </c>
      <c r="J441" s="74" t="s">
        <v>126</v>
      </c>
      <c r="K441" s="74">
        <v>20062458</v>
      </c>
      <c r="L441" s="78" t="s">
        <v>94</v>
      </c>
      <c r="M441" s="74" t="s">
        <v>630</v>
      </c>
      <c r="N441" s="74" t="s">
        <v>570</v>
      </c>
      <c r="O441" s="74" t="s">
        <v>496</v>
      </c>
      <c r="P441" s="74" t="s">
        <v>527</v>
      </c>
      <c r="Q441" s="76" t="s">
        <v>624</v>
      </c>
      <c r="R441" s="74">
        <v>99850</v>
      </c>
      <c r="S441" s="74" t="s">
        <v>1163</v>
      </c>
      <c r="T441" s="74" t="s">
        <v>1163</v>
      </c>
      <c r="U441" s="74">
        <v>3</v>
      </c>
    </row>
    <row r="442" spans="1:21" x14ac:dyDescent="0.2">
      <c r="A442" s="80">
        <v>60110</v>
      </c>
      <c r="B442" s="75">
        <v>30024340</v>
      </c>
      <c r="D442" s="74" t="s">
        <v>1151</v>
      </c>
      <c r="E442" s="75" t="s">
        <v>824</v>
      </c>
      <c r="F442" s="75" t="s">
        <v>132</v>
      </c>
      <c r="G442" s="74" t="s">
        <v>417</v>
      </c>
      <c r="H442" s="74" t="s">
        <v>633</v>
      </c>
      <c r="I442" s="76" t="s">
        <v>463</v>
      </c>
      <c r="J442" s="74" t="s">
        <v>423</v>
      </c>
      <c r="K442" s="74" t="s">
        <v>1374</v>
      </c>
      <c r="L442" s="78" t="s">
        <v>94</v>
      </c>
      <c r="M442" s="74" t="s">
        <v>1163</v>
      </c>
      <c r="N442" s="169" t="s">
        <v>640</v>
      </c>
      <c r="O442" s="74" t="s">
        <v>492</v>
      </c>
      <c r="P442" s="74" t="s">
        <v>527</v>
      </c>
      <c r="Q442" s="74" t="s">
        <v>1163</v>
      </c>
      <c r="R442" s="74">
        <v>60110</v>
      </c>
      <c r="S442" s="74">
        <v>208</v>
      </c>
      <c r="T442" s="74" t="s">
        <v>1163</v>
      </c>
      <c r="U442" s="74">
        <v>3</v>
      </c>
    </row>
    <row r="443" spans="1:21" ht="25.5" x14ac:dyDescent="0.2">
      <c r="A443" s="75">
        <v>60546</v>
      </c>
      <c r="B443" s="75">
        <v>30024279</v>
      </c>
      <c r="C443" s="75" t="s">
        <v>1163</v>
      </c>
      <c r="D443" s="74" t="s">
        <v>1158</v>
      </c>
      <c r="E443" s="74" t="s">
        <v>843</v>
      </c>
      <c r="F443" s="76" t="s">
        <v>1376</v>
      </c>
      <c r="G443" s="74" t="s">
        <v>417</v>
      </c>
      <c r="H443" s="74" t="s">
        <v>427</v>
      </c>
      <c r="I443" s="76" t="s">
        <v>746</v>
      </c>
      <c r="J443" s="74" t="s">
        <v>423</v>
      </c>
      <c r="K443" s="74">
        <v>20062189</v>
      </c>
      <c r="L443" s="78" t="s">
        <v>94</v>
      </c>
      <c r="N443" s="74" t="s">
        <v>536</v>
      </c>
      <c r="O443" s="74" t="s">
        <v>537</v>
      </c>
      <c r="P443" s="74" t="s">
        <v>527</v>
      </c>
      <c r="Q443" s="74" t="s">
        <v>624</v>
      </c>
      <c r="R443" s="74">
        <v>60546</v>
      </c>
      <c r="S443" s="74">
        <v>703</v>
      </c>
      <c r="T443" s="74">
        <v>40057144</v>
      </c>
      <c r="U443" s="74">
        <v>3</v>
      </c>
    </row>
    <row r="444" spans="1:21" x14ac:dyDescent="0.2">
      <c r="A444" s="75">
        <v>98964</v>
      </c>
      <c r="B444" s="75">
        <v>30024593</v>
      </c>
      <c r="C444" s="75" t="s">
        <v>1163</v>
      </c>
      <c r="D444" s="74" t="s">
        <v>1158</v>
      </c>
      <c r="E444" s="74" t="s">
        <v>1379</v>
      </c>
      <c r="F444" s="74" t="s">
        <v>1377</v>
      </c>
      <c r="G444" s="74" t="s">
        <v>415</v>
      </c>
      <c r="H444" s="170" t="s">
        <v>1378</v>
      </c>
      <c r="I444" s="171" t="s">
        <v>35</v>
      </c>
      <c r="J444" s="74" t="s">
        <v>423</v>
      </c>
      <c r="K444" s="74">
        <v>20061327</v>
      </c>
      <c r="L444" s="78" t="s">
        <v>94</v>
      </c>
      <c r="M444" s="74" t="s">
        <v>1380</v>
      </c>
      <c r="N444" s="172" t="s">
        <v>483</v>
      </c>
      <c r="O444" s="172" t="s">
        <v>484</v>
      </c>
      <c r="P444" s="172" t="s">
        <v>527</v>
      </c>
      <c r="Q444" s="172" t="s">
        <v>624</v>
      </c>
      <c r="R444" s="74">
        <v>98964</v>
      </c>
      <c r="S444" s="74">
        <v>707</v>
      </c>
      <c r="U444" s="74">
        <v>1</v>
      </c>
    </row>
    <row r="445" spans="1:21" x14ac:dyDescent="0.2">
      <c r="I445" s="76"/>
      <c r="L445" s="78"/>
    </row>
    <row r="446" spans="1:21" x14ac:dyDescent="0.2">
      <c r="I446" s="76"/>
      <c r="L446" s="78"/>
    </row>
    <row r="447" spans="1:21" x14ac:dyDescent="0.2">
      <c r="H447" s="79"/>
      <c r="I447" s="76"/>
      <c r="L447" s="78"/>
    </row>
    <row r="448" spans="1:21" x14ac:dyDescent="0.2">
      <c r="I448" s="76"/>
      <c r="L448" s="78"/>
    </row>
    <row r="449" spans="1:21" x14ac:dyDescent="0.2">
      <c r="I449" s="76"/>
      <c r="L449" s="78"/>
    </row>
    <row r="450" spans="1:21" x14ac:dyDescent="0.2">
      <c r="I450" s="76"/>
      <c r="L450" s="78"/>
    </row>
    <row r="451" spans="1:21" x14ac:dyDescent="0.2">
      <c r="I451" s="76"/>
      <c r="L451" s="78"/>
    </row>
    <row r="452" spans="1:21" x14ac:dyDescent="0.2">
      <c r="I452" s="76"/>
      <c r="L452" s="78"/>
    </row>
    <row r="453" spans="1:21" x14ac:dyDescent="0.2">
      <c r="I453" s="76"/>
      <c r="L453" s="78"/>
    </row>
    <row r="454" spans="1:21" x14ac:dyDescent="0.2">
      <c r="I454" s="76"/>
      <c r="L454" s="78"/>
    </row>
    <row r="455" spans="1:21" x14ac:dyDescent="0.2">
      <c r="I455" s="76"/>
      <c r="L455" s="78"/>
    </row>
    <row r="456" spans="1:21" x14ac:dyDescent="0.2">
      <c r="A456" s="168"/>
      <c r="B456" s="168"/>
      <c r="C456" s="168"/>
      <c r="D456" s="168"/>
      <c r="E456" s="168"/>
      <c r="F456" s="168"/>
      <c r="G456" s="168"/>
      <c r="H456" s="168"/>
      <c r="I456" s="168"/>
      <c r="J456" s="168"/>
      <c r="K456" s="168"/>
      <c r="L456" s="168"/>
      <c r="M456" s="168"/>
      <c r="N456" s="168"/>
      <c r="O456" s="168"/>
      <c r="P456" s="168"/>
      <c r="Q456" s="168"/>
      <c r="R456" s="168"/>
      <c r="S456" s="168"/>
      <c r="T456" s="168"/>
      <c r="U456" s="168"/>
    </row>
  </sheetData>
  <phoneticPr fontId="3" type="noConversion"/>
  <conditionalFormatting sqref="A252:A267">
    <cfRule type="duplicateValues" dxfId="28" priority="2"/>
  </conditionalFormatting>
  <pageMargins left="0.70866141732283472" right="0.70866141732283472" top="0.74803149606299213" bottom="0.74803149606299213" header="0.31496062992125984" footer="0.31496062992125984"/>
  <pageSetup paperSize="9" scale="53" fitToHeight="0" orientation="landscape" r:id="rId1"/>
  <headerFooter alignWithMargins="0">
    <oddHeader>&amp;C&amp;6Specyfikacja Notebooków REFURBISH&amp;10
&amp;R&amp;G</oddHeader>
    <oddFooter>&amp;R&amp;6Wykonał: Dariusz Sajdak
Data: 10.05.2016</oddFooter>
  </headerFooter>
  <legacyDrawingHF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21"/>
  <sheetViews>
    <sheetView topLeftCell="A102" workbookViewId="0">
      <selection activeCell="A35" sqref="A35"/>
    </sheetView>
  </sheetViews>
  <sheetFormatPr defaultRowHeight="12.75" x14ac:dyDescent="0.2"/>
  <cols>
    <col min="1" max="1" width="21.42578125" bestFit="1" customWidth="1"/>
    <col min="2" max="2" width="23" bestFit="1" customWidth="1"/>
    <col min="3" max="3" width="13.85546875" bestFit="1" customWidth="1"/>
    <col min="4" max="4" width="19.140625" bestFit="1" customWidth="1"/>
    <col min="5" max="5" width="23" bestFit="1" customWidth="1"/>
    <col min="7" max="7" width="21.85546875" customWidth="1"/>
    <col min="8" max="8" width="30.85546875" customWidth="1"/>
  </cols>
  <sheetData>
    <row r="1" spans="1:9" ht="15" x14ac:dyDescent="0.25">
      <c r="A1" s="135" t="s">
        <v>107</v>
      </c>
      <c r="B1" s="135" t="s">
        <v>1143</v>
      </c>
      <c r="C1" s="135" t="s">
        <v>1142</v>
      </c>
      <c r="D1" s="134" t="s">
        <v>913</v>
      </c>
      <c r="E1" s="133" t="s">
        <v>1141</v>
      </c>
    </row>
    <row r="2" spans="1:9" ht="15" x14ac:dyDescent="0.25">
      <c r="A2" s="137" t="s">
        <v>1140</v>
      </c>
      <c r="B2" s="137"/>
      <c r="C2" s="137"/>
      <c r="D2" s="137"/>
      <c r="E2" s="137"/>
    </row>
    <row r="3" spans="1:9" ht="30" x14ac:dyDescent="0.25">
      <c r="A3" s="92" t="s">
        <v>1139</v>
      </c>
      <c r="B3" s="92" t="s">
        <v>527</v>
      </c>
      <c r="C3" s="92" t="s">
        <v>1137</v>
      </c>
      <c r="D3" s="128" t="s">
        <v>1280</v>
      </c>
      <c r="E3" s="130"/>
      <c r="G3" s="136" t="s">
        <v>1144</v>
      </c>
      <c r="H3" s="136" t="s">
        <v>1146</v>
      </c>
    </row>
    <row r="4" spans="1:9" ht="30" x14ac:dyDescent="0.25">
      <c r="A4" s="92" t="s">
        <v>1138</v>
      </c>
      <c r="B4" s="92" t="s">
        <v>527</v>
      </c>
      <c r="C4" s="92" t="s">
        <v>1137</v>
      </c>
      <c r="D4" s="128" t="s">
        <v>1276</v>
      </c>
      <c r="E4" s="130"/>
      <c r="G4" s="136" t="s">
        <v>1145</v>
      </c>
      <c r="H4" t="str">
        <f>VLOOKUP("*"&amp;$H$3&amp;"*",$A$3:$E$121,1,0)</f>
        <v xml:space="preserve">E6221 </v>
      </c>
      <c r="I4" t="str">
        <f>VLOOKUP("*"&amp;$H$3&amp;"*",$A$3:$E$121,2,0)</f>
        <v>Pegatron</v>
      </c>
    </row>
    <row r="5" spans="1:9" ht="30" x14ac:dyDescent="0.25">
      <c r="A5" s="93" t="s">
        <v>1123</v>
      </c>
      <c r="B5" s="92" t="s">
        <v>527</v>
      </c>
      <c r="C5" s="92" t="s">
        <v>1135</v>
      </c>
      <c r="D5" s="128" t="s">
        <v>1277</v>
      </c>
      <c r="E5" s="130"/>
      <c r="G5" s="136"/>
    </row>
    <row r="6" spans="1:9" ht="30" x14ac:dyDescent="0.25">
      <c r="A6" s="93" t="s">
        <v>1136</v>
      </c>
      <c r="B6" s="92" t="s">
        <v>527</v>
      </c>
      <c r="C6" s="92" t="s">
        <v>1135</v>
      </c>
      <c r="D6" s="128" t="s">
        <v>1278</v>
      </c>
      <c r="E6" s="130"/>
      <c r="G6" s="136"/>
    </row>
    <row r="7" spans="1:9" ht="30" x14ac:dyDescent="0.25">
      <c r="A7" s="92" t="s">
        <v>1134</v>
      </c>
      <c r="B7" s="92" t="s">
        <v>527</v>
      </c>
      <c r="C7" s="92" t="s">
        <v>1133</v>
      </c>
      <c r="D7" s="128" t="s">
        <v>1279</v>
      </c>
      <c r="E7" s="130"/>
      <c r="G7" s="136"/>
    </row>
    <row r="8" spans="1:9" ht="45" x14ac:dyDescent="0.25">
      <c r="A8" s="93" t="s">
        <v>1232</v>
      </c>
      <c r="B8" s="116" t="s">
        <v>527</v>
      </c>
      <c r="C8" s="116" t="s">
        <v>1132</v>
      </c>
      <c r="D8" s="132" t="s">
        <v>1278</v>
      </c>
      <c r="E8" s="130"/>
    </row>
    <row r="9" spans="1:9" ht="15" x14ac:dyDescent="0.25">
      <c r="A9" s="131" t="s">
        <v>1131</v>
      </c>
      <c r="B9" s="131" t="s">
        <v>1079</v>
      </c>
      <c r="C9" s="131" t="s">
        <v>551</v>
      </c>
      <c r="D9" s="122">
        <v>503</v>
      </c>
      <c r="E9" s="130"/>
    </row>
    <row r="10" spans="1:9" ht="15" x14ac:dyDescent="0.25">
      <c r="A10" s="131" t="s">
        <v>1130</v>
      </c>
      <c r="B10" s="131" t="s">
        <v>1079</v>
      </c>
      <c r="C10" s="131" t="s">
        <v>1129</v>
      </c>
      <c r="D10" s="122">
        <v>208</v>
      </c>
      <c r="E10" s="130"/>
    </row>
    <row r="11" spans="1:9" ht="15" x14ac:dyDescent="0.25">
      <c r="A11" s="131" t="s">
        <v>550</v>
      </c>
      <c r="B11" s="131" t="s">
        <v>1079</v>
      </c>
      <c r="C11" s="131" t="s">
        <v>551</v>
      </c>
      <c r="D11" s="122">
        <v>503</v>
      </c>
      <c r="E11" s="130"/>
    </row>
    <row r="12" spans="1:9" ht="15" x14ac:dyDescent="0.25">
      <c r="A12" s="131" t="s">
        <v>1128</v>
      </c>
      <c r="B12" s="131" t="s">
        <v>1079</v>
      </c>
      <c r="C12" s="131" t="s">
        <v>1127</v>
      </c>
      <c r="D12" s="122">
        <v>208</v>
      </c>
      <c r="E12" s="130"/>
    </row>
    <row r="13" spans="1:9" ht="30" x14ac:dyDescent="0.25">
      <c r="A13" s="92" t="s">
        <v>1126</v>
      </c>
      <c r="B13" s="92" t="s">
        <v>527</v>
      </c>
      <c r="C13" s="92" t="s">
        <v>1125</v>
      </c>
      <c r="D13" s="126" t="s">
        <v>1124</v>
      </c>
      <c r="E13" s="130"/>
    </row>
    <row r="14" spans="1:9" ht="30" x14ac:dyDescent="0.25">
      <c r="A14" s="93" t="s">
        <v>1123</v>
      </c>
      <c r="B14" s="92" t="s">
        <v>527</v>
      </c>
      <c r="C14" s="92" t="s">
        <v>1122</v>
      </c>
      <c r="D14" s="126" t="s">
        <v>1121</v>
      </c>
      <c r="E14" s="130"/>
    </row>
    <row r="15" spans="1:9" ht="15" x14ac:dyDescent="0.25">
      <c r="A15" s="92" t="s">
        <v>1120</v>
      </c>
      <c r="B15" s="92" t="s">
        <v>1079</v>
      </c>
      <c r="C15" s="92" t="s">
        <v>1119</v>
      </c>
      <c r="D15" s="125" t="s">
        <v>1118</v>
      </c>
      <c r="E15" s="130"/>
    </row>
    <row r="16" spans="1:9" ht="30" x14ac:dyDescent="0.25">
      <c r="A16" s="92" t="s">
        <v>1117</v>
      </c>
      <c r="B16" s="92" t="s">
        <v>527</v>
      </c>
      <c r="C16" s="92" t="s">
        <v>1116</v>
      </c>
      <c r="D16" s="126" t="s">
        <v>1115</v>
      </c>
      <c r="E16" s="130"/>
    </row>
    <row r="17" spans="1:5" ht="15" x14ac:dyDescent="0.25">
      <c r="A17" s="92" t="s">
        <v>548</v>
      </c>
      <c r="B17" s="92" t="s">
        <v>1079</v>
      </c>
      <c r="C17" s="92" t="s">
        <v>1114</v>
      </c>
      <c r="D17" s="125" t="s">
        <v>1113</v>
      </c>
      <c r="E17" s="130"/>
    </row>
    <row r="18" spans="1:5" ht="30" x14ac:dyDescent="0.25">
      <c r="A18" s="93" t="s">
        <v>1112</v>
      </c>
      <c r="B18" s="92" t="s">
        <v>1111</v>
      </c>
      <c r="C18" s="92" t="s">
        <v>1110</v>
      </c>
      <c r="D18" s="126" t="s">
        <v>1109</v>
      </c>
      <c r="E18" s="130"/>
    </row>
    <row r="19" spans="1:5" ht="45" x14ac:dyDescent="0.25">
      <c r="A19" s="107" t="s">
        <v>1108</v>
      </c>
      <c r="B19" s="117" t="s">
        <v>1079</v>
      </c>
      <c r="C19" s="117" t="s">
        <v>529</v>
      </c>
      <c r="D19" s="126" t="s">
        <v>1107</v>
      </c>
      <c r="E19" s="130"/>
    </row>
    <row r="20" spans="1:5" ht="30" x14ac:dyDescent="0.25">
      <c r="A20" s="115" t="s">
        <v>1233</v>
      </c>
      <c r="B20" s="92" t="s">
        <v>1106</v>
      </c>
      <c r="C20" s="92" t="s">
        <v>1105</v>
      </c>
      <c r="D20" s="122">
        <v>601</v>
      </c>
      <c r="E20" s="129" t="s">
        <v>1234</v>
      </c>
    </row>
    <row r="21" spans="1:5" ht="120" x14ac:dyDescent="0.25">
      <c r="A21" s="115" t="s">
        <v>1235</v>
      </c>
      <c r="B21" s="92" t="s">
        <v>1104</v>
      </c>
      <c r="C21" s="92" t="s">
        <v>1103</v>
      </c>
      <c r="D21" s="128" t="s">
        <v>1102</v>
      </c>
      <c r="E21" s="127"/>
    </row>
    <row r="22" spans="1:5" ht="15" x14ac:dyDescent="0.25">
      <c r="A22" s="107" t="s">
        <v>1101</v>
      </c>
      <c r="B22" s="117" t="s">
        <v>527</v>
      </c>
      <c r="C22" s="117" t="s">
        <v>563</v>
      </c>
      <c r="D22" s="112">
        <v>702</v>
      </c>
      <c r="E22" s="113" t="s">
        <v>1100</v>
      </c>
    </row>
    <row r="23" spans="1:5" ht="60" x14ac:dyDescent="0.25">
      <c r="A23" s="107" t="s">
        <v>1099</v>
      </c>
      <c r="B23" s="117" t="s">
        <v>527</v>
      </c>
      <c r="C23" s="117" t="s">
        <v>583</v>
      </c>
      <c r="D23" s="117">
        <v>702</v>
      </c>
      <c r="E23" s="87" t="s">
        <v>1098</v>
      </c>
    </row>
    <row r="24" spans="1:5" ht="45" x14ac:dyDescent="0.25">
      <c r="A24" s="93" t="s">
        <v>1097</v>
      </c>
      <c r="B24" s="92" t="s">
        <v>527</v>
      </c>
      <c r="C24" s="92" t="s">
        <v>542</v>
      </c>
      <c r="D24" s="87" t="s">
        <v>1096</v>
      </c>
      <c r="E24" s="87"/>
    </row>
    <row r="25" spans="1:5" ht="30" x14ac:dyDescent="0.25">
      <c r="A25" s="93" t="s">
        <v>1095</v>
      </c>
      <c r="B25" s="92" t="s">
        <v>527</v>
      </c>
      <c r="C25" s="92" t="s">
        <v>592</v>
      </c>
      <c r="D25" s="126" t="s">
        <v>1094</v>
      </c>
      <c r="E25" s="112"/>
    </row>
    <row r="26" spans="1:5" ht="15" x14ac:dyDescent="0.25">
      <c r="A26" s="93" t="s">
        <v>1093</v>
      </c>
      <c r="B26" s="92" t="s">
        <v>1092</v>
      </c>
      <c r="C26" s="92" t="s">
        <v>1091</v>
      </c>
      <c r="D26" s="125">
        <v>701</v>
      </c>
      <c r="E26" s="112"/>
    </row>
    <row r="27" spans="1:5" ht="15" x14ac:dyDescent="0.25">
      <c r="A27" s="93" t="s">
        <v>1236</v>
      </c>
      <c r="B27" s="92" t="s">
        <v>527</v>
      </c>
      <c r="C27" s="92" t="s">
        <v>677</v>
      </c>
      <c r="D27" s="125">
        <v>207</v>
      </c>
      <c r="E27" s="112"/>
    </row>
    <row r="28" spans="1:5" ht="30" x14ac:dyDescent="0.25">
      <c r="A28" s="93" t="s">
        <v>1090</v>
      </c>
      <c r="B28" s="92" t="s">
        <v>1079</v>
      </c>
      <c r="C28" s="92" t="s">
        <v>1089</v>
      </c>
      <c r="D28" s="122">
        <v>701</v>
      </c>
      <c r="E28" s="112"/>
    </row>
    <row r="29" spans="1:5" ht="120" x14ac:dyDescent="0.25">
      <c r="A29" s="93" t="s">
        <v>1088</v>
      </c>
      <c r="B29" s="93" t="s">
        <v>1087</v>
      </c>
      <c r="C29" s="92" t="s">
        <v>537</v>
      </c>
      <c r="D29" s="92">
        <v>703</v>
      </c>
      <c r="E29" s="112"/>
    </row>
    <row r="30" spans="1:5" ht="60" x14ac:dyDescent="0.25">
      <c r="A30" s="93" t="s">
        <v>1237</v>
      </c>
      <c r="B30" s="92" t="s">
        <v>527</v>
      </c>
      <c r="C30" s="92" t="s">
        <v>597</v>
      </c>
      <c r="D30" s="93" t="s">
        <v>1086</v>
      </c>
      <c r="E30" s="112"/>
    </row>
    <row r="31" spans="1:5" ht="45" x14ac:dyDescent="0.25">
      <c r="A31" s="93" t="s">
        <v>1238</v>
      </c>
      <c r="B31" s="92" t="s">
        <v>527</v>
      </c>
      <c r="C31" s="92" t="s">
        <v>534</v>
      </c>
      <c r="D31" s="93">
        <v>209</v>
      </c>
      <c r="E31" s="112"/>
    </row>
    <row r="32" spans="1:5" ht="38.25" x14ac:dyDescent="0.2">
      <c r="A32" s="124" t="s">
        <v>1239</v>
      </c>
      <c r="B32" s="92" t="s">
        <v>527</v>
      </c>
      <c r="C32" s="89" t="s">
        <v>1085</v>
      </c>
      <c r="D32" s="83">
        <v>205</v>
      </c>
      <c r="E32" s="88"/>
    </row>
    <row r="33" spans="1:5" ht="29.25" customHeight="1" x14ac:dyDescent="0.25">
      <c r="A33" s="92" t="s">
        <v>1375</v>
      </c>
      <c r="B33" s="92" t="s">
        <v>1079</v>
      </c>
      <c r="C33" s="92" t="s">
        <v>496</v>
      </c>
      <c r="D33" s="93">
        <v>221</v>
      </c>
      <c r="E33" s="87"/>
    </row>
    <row r="34" spans="1:5" ht="45" x14ac:dyDescent="0.25">
      <c r="A34" s="93" t="s">
        <v>1240</v>
      </c>
      <c r="B34" s="92" t="s">
        <v>1079</v>
      </c>
      <c r="C34" s="92" t="s">
        <v>576</v>
      </c>
      <c r="D34" s="92">
        <v>221</v>
      </c>
      <c r="E34" s="112"/>
    </row>
    <row r="35" spans="1:5" ht="45" x14ac:dyDescent="0.2">
      <c r="A35" s="93" t="s">
        <v>1241</v>
      </c>
      <c r="B35" s="92" t="s">
        <v>527</v>
      </c>
      <c r="C35" s="92" t="s">
        <v>495</v>
      </c>
      <c r="D35" s="92">
        <v>210</v>
      </c>
      <c r="E35" s="117" t="s">
        <v>1084</v>
      </c>
    </row>
    <row r="36" spans="1:5" ht="34.5" x14ac:dyDescent="0.2">
      <c r="A36" s="123" t="s">
        <v>1242</v>
      </c>
      <c r="B36" s="92" t="s">
        <v>527</v>
      </c>
      <c r="C36" s="92" t="s">
        <v>1083</v>
      </c>
      <c r="D36" s="92">
        <v>210</v>
      </c>
      <c r="E36" s="117" t="s">
        <v>1082</v>
      </c>
    </row>
    <row r="37" spans="1:5" ht="45" x14ac:dyDescent="0.25">
      <c r="A37" s="93" t="s">
        <v>1243</v>
      </c>
      <c r="B37" s="92" t="s">
        <v>527</v>
      </c>
      <c r="C37" s="92" t="s">
        <v>492</v>
      </c>
      <c r="D37" s="122">
        <v>208</v>
      </c>
      <c r="E37" s="112"/>
    </row>
    <row r="38" spans="1:5" ht="15" x14ac:dyDescent="0.2">
      <c r="A38" s="93" t="s">
        <v>1244</v>
      </c>
      <c r="B38" s="92" t="s">
        <v>527</v>
      </c>
      <c r="C38" s="92" t="s">
        <v>493</v>
      </c>
      <c r="D38" s="92">
        <v>215</v>
      </c>
      <c r="E38" s="121" t="s">
        <v>1081</v>
      </c>
    </row>
    <row r="39" spans="1:5" ht="15" x14ac:dyDescent="0.25">
      <c r="A39" s="92" t="s">
        <v>1080</v>
      </c>
      <c r="B39" s="92" t="s">
        <v>1079</v>
      </c>
      <c r="C39" s="92" t="s">
        <v>1078</v>
      </c>
      <c r="D39" s="92">
        <v>106</v>
      </c>
      <c r="E39" s="112"/>
    </row>
    <row r="40" spans="1:5" ht="15" x14ac:dyDescent="0.25">
      <c r="A40" s="92" t="s">
        <v>1077</v>
      </c>
      <c r="B40" s="92" t="s">
        <v>527</v>
      </c>
      <c r="C40" s="92" t="s">
        <v>1076</v>
      </c>
      <c r="D40" s="92">
        <v>210</v>
      </c>
      <c r="E40" s="90"/>
    </row>
    <row r="41" spans="1:5" ht="30" x14ac:dyDescent="0.25">
      <c r="A41" s="93" t="s">
        <v>1075</v>
      </c>
      <c r="B41" s="92" t="s">
        <v>1074</v>
      </c>
      <c r="C41" s="92" t="s">
        <v>480</v>
      </c>
      <c r="D41" s="92">
        <v>602</v>
      </c>
      <c r="E41" s="90"/>
    </row>
    <row r="42" spans="1:5" ht="30" x14ac:dyDescent="0.25">
      <c r="A42" s="93" t="s">
        <v>1073</v>
      </c>
      <c r="B42" s="92" t="s">
        <v>527</v>
      </c>
      <c r="C42" s="92" t="s">
        <v>484</v>
      </c>
      <c r="D42" s="92">
        <v>707</v>
      </c>
      <c r="E42" s="90"/>
    </row>
    <row r="43" spans="1:5" ht="15" x14ac:dyDescent="0.25">
      <c r="A43" s="92" t="s">
        <v>543</v>
      </c>
      <c r="B43" s="92" t="s">
        <v>1072</v>
      </c>
      <c r="C43" s="92" t="s">
        <v>544</v>
      </c>
      <c r="D43" s="92">
        <v>208</v>
      </c>
      <c r="E43" s="90"/>
    </row>
    <row r="44" spans="1:5" ht="15" x14ac:dyDescent="0.25">
      <c r="A44" s="92" t="s">
        <v>1071</v>
      </c>
      <c r="B44" s="92" t="s">
        <v>1070</v>
      </c>
      <c r="C44" s="92" t="s">
        <v>540</v>
      </c>
      <c r="D44" s="92" t="s">
        <v>1069</v>
      </c>
      <c r="E44" s="90"/>
    </row>
    <row r="45" spans="1:5" ht="15" x14ac:dyDescent="0.2">
      <c r="A45" s="138" t="s">
        <v>285</v>
      </c>
      <c r="B45" s="138"/>
      <c r="C45" s="138"/>
      <c r="D45" s="138"/>
      <c r="E45" s="138"/>
    </row>
    <row r="46" spans="1:5" ht="75" x14ac:dyDescent="0.25">
      <c r="A46" s="93" t="s">
        <v>1373</v>
      </c>
      <c r="B46" s="93" t="s">
        <v>285</v>
      </c>
      <c r="C46" s="92" t="s">
        <v>511</v>
      </c>
      <c r="D46" s="87" t="s">
        <v>1068</v>
      </c>
      <c r="E46" s="87" t="s">
        <v>1245</v>
      </c>
    </row>
    <row r="47" spans="1:5" ht="15" x14ac:dyDescent="0.25">
      <c r="A47" s="92" t="s">
        <v>1067</v>
      </c>
      <c r="B47" s="93" t="s">
        <v>285</v>
      </c>
      <c r="C47" s="92" t="s">
        <v>504</v>
      </c>
      <c r="D47" s="90" t="s">
        <v>1066</v>
      </c>
      <c r="E47" s="120" t="s">
        <v>1065</v>
      </c>
    </row>
    <row r="48" spans="1:5" ht="45" x14ac:dyDescent="0.2">
      <c r="A48" s="93" t="s">
        <v>1064</v>
      </c>
      <c r="B48" s="93" t="s">
        <v>285</v>
      </c>
      <c r="C48" s="92" t="s">
        <v>1063</v>
      </c>
      <c r="D48" s="119" t="s">
        <v>1246</v>
      </c>
      <c r="E48" s="119" t="s">
        <v>1062</v>
      </c>
    </row>
    <row r="49" spans="1:5" ht="30" x14ac:dyDescent="0.25">
      <c r="A49" s="93" t="s">
        <v>1061</v>
      </c>
      <c r="B49" s="92" t="s">
        <v>1052</v>
      </c>
      <c r="C49" s="92" t="s">
        <v>555</v>
      </c>
      <c r="D49" s="87" t="s">
        <v>1060</v>
      </c>
      <c r="E49" s="90"/>
    </row>
    <row r="50" spans="1:5" ht="45" x14ac:dyDescent="0.25">
      <c r="A50" s="93" t="s">
        <v>1059</v>
      </c>
      <c r="B50" s="92" t="s">
        <v>1052</v>
      </c>
      <c r="C50" s="92" t="s">
        <v>1058</v>
      </c>
      <c r="D50" s="87" t="s">
        <v>1057</v>
      </c>
      <c r="E50" s="90"/>
    </row>
    <row r="51" spans="1:5" ht="60" x14ac:dyDescent="0.25">
      <c r="A51" s="93" t="s">
        <v>1056</v>
      </c>
      <c r="B51" s="92" t="s">
        <v>1052</v>
      </c>
      <c r="C51" s="92" t="s">
        <v>1055</v>
      </c>
      <c r="D51" s="87" t="s">
        <v>1054</v>
      </c>
      <c r="E51" s="90"/>
    </row>
    <row r="52" spans="1:5" ht="30" x14ac:dyDescent="0.25">
      <c r="A52" s="93" t="s">
        <v>1053</v>
      </c>
      <c r="B52" s="92" t="s">
        <v>1052</v>
      </c>
      <c r="C52" s="92" t="s">
        <v>487</v>
      </c>
      <c r="D52" s="87" t="s">
        <v>1051</v>
      </c>
      <c r="E52" s="90"/>
    </row>
    <row r="53" spans="1:5" ht="15" x14ac:dyDescent="0.2">
      <c r="A53" s="138" t="s">
        <v>1050</v>
      </c>
      <c r="B53" s="138"/>
      <c r="C53" s="138"/>
      <c r="D53" s="138"/>
      <c r="E53" s="138"/>
    </row>
    <row r="54" spans="1:5" ht="15" x14ac:dyDescent="0.25">
      <c r="A54" s="92" t="s">
        <v>1049</v>
      </c>
      <c r="B54" s="92" t="s">
        <v>1041</v>
      </c>
      <c r="C54" s="92" t="s">
        <v>1048</v>
      </c>
      <c r="D54" s="90" t="s">
        <v>1042</v>
      </c>
      <c r="E54" s="90"/>
    </row>
    <row r="55" spans="1:5" ht="15" x14ac:dyDescent="0.25">
      <c r="A55" s="92" t="s">
        <v>552</v>
      </c>
      <c r="B55" s="92" t="s">
        <v>547</v>
      </c>
      <c r="C55" s="92" t="s">
        <v>553</v>
      </c>
      <c r="D55" s="118" t="s">
        <v>1047</v>
      </c>
      <c r="E55" s="90"/>
    </row>
    <row r="56" spans="1:5" ht="15" x14ac:dyDescent="0.25">
      <c r="A56" s="92" t="s">
        <v>1046</v>
      </c>
      <c r="B56" s="92" t="s">
        <v>1041</v>
      </c>
      <c r="C56" s="92" t="s">
        <v>1045</v>
      </c>
      <c r="D56" s="90" t="s">
        <v>1042</v>
      </c>
      <c r="E56" s="90"/>
    </row>
    <row r="57" spans="1:5" ht="15" x14ac:dyDescent="0.25">
      <c r="A57" s="92" t="s">
        <v>1044</v>
      </c>
      <c r="B57" s="92" t="s">
        <v>1041</v>
      </c>
      <c r="C57" s="92" t="s">
        <v>1043</v>
      </c>
      <c r="D57" s="90" t="s">
        <v>1042</v>
      </c>
      <c r="E57" s="90"/>
    </row>
    <row r="58" spans="1:5" ht="15" x14ac:dyDescent="0.25">
      <c r="A58" s="92" t="s">
        <v>545</v>
      </c>
      <c r="B58" s="92" t="s">
        <v>1041</v>
      </c>
      <c r="C58" s="92" t="s">
        <v>546</v>
      </c>
      <c r="D58" s="87" t="s">
        <v>1040</v>
      </c>
      <c r="E58" s="90"/>
    </row>
    <row r="59" spans="1:5" ht="15" x14ac:dyDescent="0.25">
      <c r="A59" s="92" t="s">
        <v>1039</v>
      </c>
      <c r="B59" s="92" t="s">
        <v>547</v>
      </c>
      <c r="C59" s="92" t="s">
        <v>1038</v>
      </c>
      <c r="D59" s="90" t="s">
        <v>1029</v>
      </c>
      <c r="E59" s="90"/>
    </row>
    <row r="60" spans="1:5" ht="15" x14ac:dyDescent="0.25">
      <c r="A60" s="92" t="s">
        <v>1037</v>
      </c>
      <c r="B60" s="92" t="s">
        <v>547</v>
      </c>
      <c r="C60" s="92" t="s">
        <v>1036</v>
      </c>
      <c r="D60" s="90" t="s">
        <v>1035</v>
      </c>
      <c r="E60" s="90"/>
    </row>
    <row r="61" spans="1:5" ht="15" x14ac:dyDescent="0.25">
      <c r="A61" s="92" t="s">
        <v>1034</v>
      </c>
      <c r="B61" s="92" t="s">
        <v>547</v>
      </c>
      <c r="C61" s="92" t="s">
        <v>1033</v>
      </c>
      <c r="D61" s="114" t="s">
        <v>1032</v>
      </c>
      <c r="E61" s="90"/>
    </row>
    <row r="62" spans="1:5" ht="15" x14ac:dyDescent="0.25">
      <c r="A62" s="92" t="s">
        <v>1031</v>
      </c>
      <c r="B62" s="92" t="s">
        <v>547</v>
      </c>
      <c r="C62" s="92" t="s">
        <v>1030</v>
      </c>
      <c r="D62" s="90" t="s">
        <v>1029</v>
      </c>
      <c r="E62" s="90"/>
    </row>
    <row r="63" spans="1:5" ht="45" x14ac:dyDescent="0.2">
      <c r="A63" s="93" t="s">
        <v>1247</v>
      </c>
      <c r="B63" s="92" t="s">
        <v>1028</v>
      </c>
      <c r="C63" s="92" t="s">
        <v>1027</v>
      </c>
      <c r="D63" s="92" t="s">
        <v>1026</v>
      </c>
      <c r="E63" s="92"/>
    </row>
    <row r="64" spans="1:5" ht="15" x14ac:dyDescent="0.2">
      <c r="A64" s="139" t="s">
        <v>1025</v>
      </c>
      <c r="B64" s="139"/>
      <c r="C64" s="139"/>
      <c r="D64" s="139"/>
      <c r="E64" s="139"/>
    </row>
    <row r="65" spans="1:5" ht="60" x14ac:dyDescent="0.25">
      <c r="A65" s="117" t="s">
        <v>1024</v>
      </c>
      <c r="B65" s="117" t="s">
        <v>1021</v>
      </c>
      <c r="C65" s="107" t="s">
        <v>1023</v>
      </c>
      <c r="D65" s="107" t="s">
        <v>1019</v>
      </c>
      <c r="E65" s="90"/>
    </row>
    <row r="66" spans="1:5" ht="30" x14ac:dyDescent="0.25">
      <c r="A66" s="92" t="s">
        <v>1022</v>
      </c>
      <c r="B66" s="92" t="s">
        <v>1021</v>
      </c>
      <c r="C66" s="92" t="s">
        <v>1020</v>
      </c>
      <c r="D66" s="107" t="s">
        <v>1019</v>
      </c>
      <c r="E66" s="114"/>
    </row>
    <row r="67" spans="1:5" ht="45" x14ac:dyDescent="0.25">
      <c r="A67" s="92" t="s">
        <v>1018</v>
      </c>
      <c r="B67" s="92" t="s">
        <v>1015</v>
      </c>
      <c r="C67" s="93" t="s">
        <v>1017</v>
      </c>
      <c r="D67" s="93" t="s">
        <v>1013</v>
      </c>
      <c r="E67" s="114"/>
    </row>
    <row r="68" spans="1:5" ht="30" x14ac:dyDescent="0.25">
      <c r="A68" s="115" t="s">
        <v>1016</v>
      </c>
      <c r="B68" s="116" t="s">
        <v>1015</v>
      </c>
      <c r="C68" s="116" t="s">
        <v>1014</v>
      </c>
      <c r="D68" s="93" t="s">
        <v>1013</v>
      </c>
      <c r="E68" s="114"/>
    </row>
    <row r="69" spans="1:5" ht="60" x14ac:dyDescent="0.25">
      <c r="A69" s="115" t="s">
        <v>1248</v>
      </c>
      <c r="B69" s="92" t="s">
        <v>1003</v>
      </c>
      <c r="C69" s="93" t="s">
        <v>1012</v>
      </c>
      <c r="D69" s="115" t="s">
        <v>1011</v>
      </c>
      <c r="E69" s="114"/>
    </row>
    <row r="70" spans="1:5" ht="45" x14ac:dyDescent="0.25">
      <c r="A70" s="92" t="s">
        <v>1010</v>
      </c>
      <c r="B70" s="92" t="s">
        <v>1003</v>
      </c>
      <c r="C70" s="93" t="s">
        <v>1009</v>
      </c>
      <c r="D70" s="93" t="s">
        <v>998</v>
      </c>
      <c r="E70" s="114"/>
    </row>
    <row r="71" spans="1:5" ht="45" x14ac:dyDescent="0.25">
      <c r="A71" s="92" t="s">
        <v>1008</v>
      </c>
      <c r="B71" s="92" t="s">
        <v>1003</v>
      </c>
      <c r="C71" s="93" t="s">
        <v>1007</v>
      </c>
      <c r="D71" s="93" t="s">
        <v>998</v>
      </c>
      <c r="E71" s="90"/>
    </row>
    <row r="72" spans="1:5" ht="30" x14ac:dyDescent="0.25">
      <c r="A72" s="92" t="s">
        <v>1006</v>
      </c>
      <c r="B72" s="92" t="s">
        <v>1000</v>
      </c>
      <c r="C72" s="93" t="s">
        <v>1005</v>
      </c>
      <c r="D72" s="93" t="s">
        <v>998</v>
      </c>
      <c r="E72" s="90"/>
    </row>
    <row r="73" spans="1:5" ht="30" x14ac:dyDescent="0.25">
      <c r="A73" s="92" t="s">
        <v>1004</v>
      </c>
      <c r="B73" s="92" t="s">
        <v>1003</v>
      </c>
      <c r="C73" s="92" t="s">
        <v>1002</v>
      </c>
      <c r="D73" s="93" t="s">
        <v>998</v>
      </c>
      <c r="E73" s="90"/>
    </row>
    <row r="74" spans="1:5" ht="30" x14ac:dyDescent="0.25">
      <c r="A74" s="92" t="s">
        <v>1001</v>
      </c>
      <c r="B74" s="92" t="s">
        <v>1000</v>
      </c>
      <c r="C74" s="93" t="s">
        <v>999</v>
      </c>
      <c r="D74" s="93" t="s">
        <v>998</v>
      </c>
      <c r="E74" s="90"/>
    </row>
    <row r="75" spans="1:5" ht="30" x14ac:dyDescent="0.25">
      <c r="A75" s="93" t="s">
        <v>997</v>
      </c>
      <c r="B75" s="92" t="s">
        <v>996</v>
      </c>
      <c r="C75" s="92" t="s">
        <v>995</v>
      </c>
      <c r="D75" s="93" t="s">
        <v>994</v>
      </c>
      <c r="E75" s="90"/>
    </row>
    <row r="76" spans="1:5" ht="15" x14ac:dyDescent="0.2">
      <c r="A76" s="139" t="s">
        <v>298</v>
      </c>
      <c r="B76" s="139"/>
      <c r="C76" s="139"/>
      <c r="D76" s="139"/>
      <c r="E76" s="139"/>
    </row>
    <row r="77" spans="1:5" ht="15" x14ac:dyDescent="0.25">
      <c r="A77" s="92" t="s">
        <v>993</v>
      </c>
      <c r="B77" s="92" t="s">
        <v>974</v>
      </c>
      <c r="C77" s="92" t="s">
        <v>992</v>
      </c>
      <c r="D77" s="90">
        <v>104</v>
      </c>
      <c r="E77" s="90"/>
    </row>
    <row r="78" spans="1:5" ht="15" x14ac:dyDescent="0.25">
      <c r="A78" s="92" t="s">
        <v>991</v>
      </c>
      <c r="B78" s="92" t="s">
        <v>298</v>
      </c>
      <c r="C78" s="92" t="s">
        <v>990</v>
      </c>
      <c r="D78" s="90" t="s">
        <v>1249</v>
      </c>
      <c r="E78" s="90"/>
    </row>
    <row r="79" spans="1:5" ht="45" x14ac:dyDescent="0.25">
      <c r="A79" s="93" t="s">
        <v>989</v>
      </c>
      <c r="B79" s="92" t="s">
        <v>298</v>
      </c>
      <c r="C79" s="92" t="s">
        <v>987</v>
      </c>
      <c r="D79" s="87" t="s">
        <v>1250</v>
      </c>
      <c r="E79" s="87" t="s">
        <v>1251</v>
      </c>
    </row>
    <row r="80" spans="1:5" ht="30" x14ac:dyDescent="0.25">
      <c r="A80" s="93" t="s">
        <v>988</v>
      </c>
      <c r="B80" s="92" t="s">
        <v>298</v>
      </c>
      <c r="C80" s="92" t="s">
        <v>987</v>
      </c>
      <c r="D80" s="87" t="s">
        <v>1252</v>
      </c>
      <c r="E80" s="90"/>
    </row>
    <row r="81" spans="1:5" ht="30" x14ac:dyDescent="0.25">
      <c r="A81" s="93" t="s">
        <v>986</v>
      </c>
      <c r="B81" s="92" t="s">
        <v>298</v>
      </c>
      <c r="C81" s="92" t="s">
        <v>985</v>
      </c>
      <c r="D81" s="87" t="s">
        <v>1253</v>
      </c>
      <c r="E81" s="90"/>
    </row>
    <row r="82" spans="1:5" ht="30" x14ac:dyDescent="0.25">
      <c r="A82" s="92" t="s">
        <v>984</v>
      </c>
      <c r="B82" s="92" t="s">
        <v>298</v>
      </c>
      <c r="C82" s="92" t="s">
        <v>983</v>
      </c>
      <c r="D82" s="87" t="s">
        <v>1254</v>
      </c>
      <c r="E82" s="90"/>
    </row>
    <row r="83" spans="1:5" ht="30" x14ac:dyDescent="0.25">
      <c r="A83" s="92" t="s">
        <v>586</v>
      </c>
      <c r="B83" s="92" t="s">
        <v>298</v>
      </c>
      <c r="C83" s="92" t="s">
        <v>587</v>
      </c>
      <c r="D83" s="87" t="s">
        <v>1252</v>
      </c>
      <c r="E83" s="90"/>
    </row>
    <row r="84" spans="1:5" ht="30" x14ac:dyDescent="0.25">
      <c r="A84" s="93" t="s">
        <v>982</v>
      </c>
      <c r="B84" s="92" t="s">
        <v>298</v>
      </c>
      <c r="C84" s="92" t="s">
        <v>587</v>
      </c>
      <c r="D84" s="87" t="s">
        <v>1252</v>
      </c>
      <c r="E84" s="90"/>
    </row>
    <row r="85" spans="1:5" ht="30" x14ac:dyDescent="0.25">
      <c r="A85" s="93" t="s">
        <v>981</v>
      </c>
      <c r="B85" s="92" t="s">
        <v>298</v>
      </c>
      <c r="C85" s="92" t="s">
        <v>587</v>
      </c>
      <c r="D85" s="113" t="s">
        <v>1255</v>
      </c>
      <c r="E85" s="90"/>
    </row>
    <row r="86" spans="1:5" ht="15" x14ac:dyDescent="0.25">
      <c r="A86" s="93" t="s">
        <v>980</v>
      </c>
      <c r="B86" s="92" t="s">
        <v>298</v>
      </c>
      <c r="C86" s="92" t="s">
        <v>587</v>
      </c>
      <c r="D86" s="112" t="s">
        <v>979</v>
      </c>
      <c r="E86" s="90"/>
    </row>
    <row r="87" spans="1:5" ht="90" x14ac:dyDescent="0.25">
      <c r="A87" s="93" t="s">
        <v>978</v>
      </c>
      <c r="B87" s="92" t="s">
        <v>974</v>
      </c>
      <c r="C87" s="92" t="s">
        <v>977</v>
      </c>
      <c r="D87" s="111" t="s">
        <v>1256</v>
      </c>
      <c r="E87" s="87" t="s">
        <v>976</v>
      </c>
    </row>
    <row r="88" spans="1:5" ht="90" x14ac:dyDescent="0.25">
      <c r="A88" s="93" t="s">
        <v>975</v>
      </c>
      <c r="B88" s="92" t="s">
        <v>974</v>
      </c>
      <c r="C88" s="92" t="s">
        <v>973</v>
      </c>
      <c r="D88" s="87" t="s">
        <v>1257</v>
      </c>
      <c r="E88" s="90"/>
    </row>
    <row r="89" spans="1:5" ht="45" x14ac:dyDescent="0.25">
      <c r="A89" s="93" t="s">
        <v>972</v>
      </c>
      <c r="B89" s="92" t="s">
        <v>298</v>
      </c>
      <c r="C89" s="92" t="s">
        <v>971</v>
      </c>
      <c r="D89" s="87" t="s">
        <v>1258</v>
      </c>
      <c r="E89" s="90"/>
    </row>
    <row r="90" spans="1:5" ht="26.25" x14ac:dyDescent="0.25">
      <c r="A90" s="93" t="s">
        <v>970</v>
      </c>
      <c r="B90" s="92" t="s">
        <v>298</v>
      </c>
      <c r="C90" s="92" t="s">
        <v>969</v>
      </c>
      <c r="D90" s="110" t="s">
        <v>968</v>
      </c>
      <c r="E90" s="90"/>
    </row>
    <row r="91" spans="1:5" ht="15" x14ac:dyDescent="0.25">
      <c r="A91" s="92" t="s">
        <v>967</v>
      </c>
      <c r="B91" s="92" t="s">
        <v>298</v>
      </c>
      <c r="C91" s="92" t="s">
        <v>966</v>
      </c>
      <c r="D91" s="109">
        <v>108</v>
      </c>
      <c r="E91" s="90"/>
    </row>
    <row r="92" spans="1:5" ht="15" x14ac:dyDescent="0.25">
      <c r="A92" s="92" t="s">
        <v>965</v>
      </c>
      <c r="B92" s="92" t="s">
        <v>298</v>
      </c>
      <c r="C92" s="103" t="s">
        <v>964</v>
      </c>
      <c r="D92" s="102" t="s">
        <v>963</v>
      </c>
      <c r="E92" s="90"/>
    </row>
    <row r="93" spans="1:5" ht="15" x14ac:dyDescent="0.2">
      <c r="A93" s="139" t="s">
        <v>962</v>
      </c>
      <c r="B93" s="139"/>
      <c r="C93" s="139"/>
      <c r="D93" s="139"/>
      <c r="E93" s="139"/>
    </row>
    <row r="94" spans="1:5" ht="30" x14ac:dyDescent="0.25">
      <c r="A94" s="93" t="s">
        <v>961</v>
      </c>
      <c r="B94" s="92" t="s">
        <v>957</v>
      </c>
      <c r="C94" s="92" t="s">
        <v>531</v>
      </c>
      <c r="D94" s="87" t="s">
        <v>960</v>
      </c>
      <c r="E94" s="90"/>
    </row>
    <row r="95" spans="1:5" ht="75" x14ac:dyDescent="0.25">
      <c r="A95" s="93" t="s">
        <v>1259</v>
      </c>
      <c r="B95" s="93" t="s">
        <v>518</v>
      </c>
      <c r="C95" s="93" t="s">
        <v>959</v>
      </c>
      <c r="D95" s="93" t="s">
        <v>1260</v>
      </c>
      <c r="E95" s="90"/>
    </row>
    <row r="96" spans="1:5" ht="30" x14ac:dyDescent="0.25">
      <c r="A96" s="93" t="s">
        <v>1261</v>
      </c>
      <c r="B96" s="93" t="s">
        <v>518</v>
      </c>
      <c r="C96" s="92" t="s">
        <v>745</v>
      </c>
      <c r="D96" s="87" t="s">
        <v>1262</v>
      </c>
      <c r="E96" s="90"/>
    </row>
    <row r="97" spans="1:5" ht="30" x14ac:dyDescent="0.25">
      <c r="A97" s="93" t="s">
        <v>958</v>
      </c>
      <c r="B97" s="93" t="s">
        <v>957</v>
      </c>
      <c r="C97" s="92" t="s">
        <v>956</v>
      </c>
      <c r="D97" s="108" t="s">
        <v>1263</v>
      </c>
      <c r="E97" s="90"/>
    </row>
    <row r="98" spans="1:5" ht="30" x14ac:dyDescent="0.25">
      <c r="A98" s="93" t="s">
        <v>955</v>
      </c>
      <c r="B98" s="93" t="s">
        <v>954</v>
      </c>
      <c r="C98" s="93" t="s">
        <v>953</v>
      </c>
      <c r="D98" s="108" t="s">
        <v>1264</v>
      </c>
      <c r="E98" s="90"/>
    </row>
    <row r="99" spans="1:5" ht="15" x14ac:dyDescent="0.2">
      <c r="A99" s="138" t="s">
        <v>952</v>
      </c>
      <c r="B99" s="138"/>
      <c r="C99" s="138"/>
      <c r="D99" s="138"/>
      <c r="E99" s="138"/>
    </row>
    <row r="100" spans="1:5" ht="60" x14ac:dyDescent="0.25">
      <c r="A100" s="93" t="s">
        <v>951</v>
      </c>
      <c r="B100" s="92" t="s">
        <v>950</v>
      </c>
      <c r="C100" s="93" t="s">
        <v>949</v>
      </c>
      <c r="D100" s="108" t="s">
        <v>948</v>
      </c>
      <c r="E100" s="90"/>
    </row>
    <row r="101" spans="1:5" ht="15" x14ac:dyDescent="0.2">
      <c r="A101" s="138" t="s">
        <v>947</v>
      </c>
      <c r="B101" s="138"/>
      <c r="C101" s="138"/>
      <c r="D101" s="138"/>
      <c r="E101" s="138"/>
    </row>
    <row r="102" spans="1:5" ht="15" x14ac:dyDescent="0.2">
      <c r="A102" s="107" t="s">
        <v>757</v>
      </c>
      <c r="B102" s="107" t="s">
        <v>604</v>
      </c>
      <c r="C102" s="107" t="s">
        <v>946</v>
      </c>
      <c r="D102" s="106" t="s">
        <v>945</v>
      </c>
      <c r="E102" s="105"/>
    </row>
    <row r="103" spans="1:5" ht="45" x14ac:dyDescent="0.25">
      <c r="A103" s="93" t="s">
        <v>944</v>
      </c>
      <c r="B103" s="92" t="s">
        <v>604</v>
      </c>
      <c r="C103" s="92" t="s">
        <v>943</v>
      </c>
      <c r="D103" s="87" t="s">
        <v>1265</v>
      </c>
      <c r="E103" s="90"/>
    </row>
    <row r="104" spans="1:5" ht="15" x14ac:dyDescent="0.25">
      <c r="A104" s="93" t="s">
        <v>942</v>
      </c>
      <c r="B104" s="92" t="s">
        <v>604</v>
      </c>
      <c r="C104" s="92" t="s">
        <v>941</v>
      </c>
      <c r="D104" s="104" t="s">
        <v>940</v>
      </c>
      <c r="E104" s="90"/>
    </row>
    <row r="105" spans="1:5" ht="15" x14ac:dyDescent="0.25">
      <c r="A105" s="103" t="s">
        <v>939</v>
      </c>
      <c r="B105" s="92" t="s">
        <v>604</v>
      </c>
      <c r="C105" s="92" t="s">
        <v>938</v>
      </c>
      <c r="D105" s="102" t="s">
        <v>1266</v>
      </c>
      <c r="E105" s="90"/>
    </row>
    <row r="106" spans="1:5" ht="15" x14ac:dyDescent="0.25">
      <c r="A106" s="101"/>
      <c r="B106" s="100"/>
      <c r="C106" s="100"/>
      <c r="D106" s="99"/>
      <c r="E106" s="98"/>
    </row>
    <row r="107" spans="1:5" ht="15" x14ac:dyDescent="0.2">
      <c r="A107" s="140" t="s">
        <v>937</v>
      </c>
      <c r="B107" s="140"/>
      <c r="C107" s="140"/>
      <c r="D107" s="140"/>
      <c r="E107" s="140"/>
    </row>
    <row r="108" spans="1:5" ht="15" x14ac:dyDescent="0.25">
      <c r="A108" s="96" t="s">
        <v>1267</v>
      </c>
      <c r="B108" s="97" t="s">
        <v>937</v>
      </c>
      <c r="C108" s="96" t="s">
        <v>936</v>
      </c>
      <c r="D108" s="95" t="s">
        <v>935</v>
      </c>
      <c r="E108" s="95"/>
    </row>
    <row r="109" spans="1:5" ht="15" x14ac:dyDescent="0.2">
      <c r="A109" s="138" t="s">
        <v>934</v>
      </c>
      <c r="B109" s="138"/>
      <c r="C109" s="138"/>
      <c r="D109" s="138"/>
      <c r="E109" s="138"/>
    </row>
    <row r="110" spans="1:5" x14ac:dyDescent="0.2">
      <c r="A110" s="85" t="s">
        <v>613</v>
      </c>
      <c r="B110" s="86" t="s">
        <v>622</v>
      </c>
      <c r="C110" s="85" t="s">
        <v>614</v>
      </c>
      <c r="D110" s="83" t="s">
        <v>1268</v>
      </c>
      <c r="E110" s="83"/>
    </row>
    <row r="111" spans="1:5" ht="64.5" x14ac:dyDescent="0.25">
      <c r="A111" s="93" t="s">
        <v>933</v>
      </c>
      <c r="B111" s="93" t="s">
        <v>326</v>
      </c>
      <c r="C111" s="92" t="s">
        <v>477</v>
      </c>
      <c r="D111" s="87" t="s">
        <v>1269</v>
      </c>
      <c r="E111" s="94" t="s">
        <v>1270</v>
      </c>
    </row>
    <row r="112" spans="1:5" ht="64.5" x14ac:dyDescent="0.25">
      <c r="A112" s="93" t="s">
        <v>932</v>
      </c>
      <c r="B112" s="93" t="s">
        <v>326</v>
      </c>
      <c r="C112" s="92" t="s">
        <v>477</v>
      </c>
      <c r="D112" s="87" t="s">
        <v>1271</v>
      </c>
      <c r="E112" s="84" t="s">
        <v>1272</v>
      </c>
    </row>
    <row r="113" spans="1:5" ht="64.5" x14ac:dyDescent="0.25">
      <c r="A113" s="92" t="s">
        <v>931</v>
      </c>
      <c r="B113" s="93" t="s">
        <v>326</v>
      </c>
      <c r="C113" s="92" t="s">
        <v>477</v>
      </c>
      <c r="D113" s="87" t="s">
        <v>1273</v>
      </c>
      <c r="E113" s="91" t="s">
        <v>1274</v>
      </c>
    </row>
    <row r="114" spans="1:5" ht="15" x14ac:dyDescent="0.2">
      <c r="A114" s="141" t="s">
        <v>930</v>
      </c>
      <c r="B114" s="142"/>
      <c r="C114" s="142"/>
      <c r="D114" s="142"/>
      <c r="E114" s="143"/>
    </row>
    <row r="115" spans="1:5" ht="15" x14ac:dyDescent="0.25">
      <c r="A115" s="85" t="s">
        <v>500</v>
      </c>
      <c r="B115" s="86" t="s">
        <v>929</v>
      </c>
      <c r="C115" s="85" t="s">
        <v>928</v>
      </c>
      <c r="D115" s="90" t="s">
        <v>927</v>
      </c>
      <c r="E115" s="83"/>
    </row>
    <row r="116" spans="1:5" ht="15" x14ac:dyDescent="0.2">
      <c r="A116" s="141" t="s">
        <v>926</v>
      </c>
      <c r="B116" s="142"/>
      <c r="C116" s="142"/>
      <c r="D116" s="142"/>
      <c r="E116" s="143"/>
    </row>
    <row r="117" spans="1:5" x14ac:dyDescent="0.2">
      <c r="A117" s="89" t="s">
        <v>925</v>
      </c>
      <c r="B117" s="89" t="s">
        <v>494</v>
      </c>
      <c r="C117" s="89" t="s">
        <v>924</v>
      </c>
      <c r="D117" s="88" t="s">
        <v>923</v>
      </c>
      <c r="E117" s="88"/>
    </row>
    <row r="118" spans="1:5" ht="15" x14ac:dyDescent="0.2">
      <c r="A118" s="141" t="s">
        <v>922</v>
      </c>
      <c r="B118" s="142"/>
      <c r="C118" s="142"/>
      <c r="D118" s="142"/>
      <c r="E118" s="143"/>
    </row>
    <row r="119" spans="1:5" ht="45" x14ac:dyDescent="0.25">
      <c r="A119" s="86" t="s">
        <v>918</v>
      </c>
      <c r="B119" s="85" t="s">
        <v>917</v>
      </c>
      <c r="C119" s="85" t="s">
        <v>916</v>
      </c>
      <c r="D119" s="87" t="s">
        <v>921</v>
      </c>
      <c r="E119" s="83" t="s">
        <v>920</v>
      </c>
    </row>
    <row r="120" spans="1:5" ht="63.75" x14ac:dyDescent="0.2">
      <c r="A120" s="86" t="s">
        <v>918</v>
      </c>
      <c r="B120" s="85" t="s">
        <v>917</v>
      </c>
      <c r="C120" s="85" t="s">
        <v>916</v>
      </c>
      <c r="D120" s="84" t="s">
        <v>1275</v>
      </c>
      <c r="E120" s="83" t="s">
        <v>919</v>
      </c>
    </row>
    <row r="121" spans="1:5" ht="25.5" x14ac:dyDescent="0.2">
      <c r="A121" s="86" t="s">
        <v>918</v>
      </c>
      <c r="B121" s="85" t="s">
        <v>917</v>
      </c>
      <c r="C121" s="85" t="s">
        <v>916</v>
      </c>
      <c r="D121" s="84" t="s">
        <v>915</v>
      </c>
      <c r="E121" s="83" t="s">
        <v>914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/>
  </sheetPr>
  <dimension ref="A3:A648"/>
  <sheetViews>
    <sheetView topLeftCell="A125" workbookViewId="0">
      <selection activeCell="A155" sqref="A155"/>
    </sheetView>
  </sheetViews>
  <sheetFormatPr defaultRowHeight="12.75" x14ac:dyDescent="0.2"/>
  <cols>
    <col min="1" max="1" width="25.85546875" bestFit="1" customWidth="1"/>
  </cols>
  <sheetData>
    <row r="3" spans="1:1" x14ac:dyDescent="0.2">
      <c r="A3" s="13" t="s">
        <v>206</v>
      </c>
    </row>
    <row r="4" spans="1:1" x14ac:dyDescent="0.2">
      <c r="A4" s="17">
        <v>20054293</v>
      </c>
    </row>
    <row r="5" spans="1:1" x14ac:dyDescent="0.2">
      <c r="A5" s="15">
        <v>99070</v>
      </c>
    </row>
    <row r="6" spans="1:1" x14ac:dyDescent="0.2">
      <c r="A6" s="17">
        <v>20054294</v>
      </c>
    </row>
    <row r="7" spans="1:1" x14ac:dyDescent="0.2">
      <c r="A7" s="15">
        <v>99080</v>
      </c>
    </row>
    <row r="8" spans="1:1" x14ac:dyDescent="0.2">
      <c r="A8" s="17">
        <v>20054376</v>
      </c>
    </row>
    <row r="9" spans="1:1" x14ac:dyDescent="0.2">
      <c r="A9" s="15">
        <v>99090</v>
      </c>
    </row>
    <row r="10" spans="1:1" x14ac:dyDescent="0.2">
      <c r="A10" s="15">
        <v>99236</v>
      </c>
    </row>
    <row r="11" spans="1:1" x14ac:dyDescent="0.2">
      <c r="A11" s="17">
        <v>20054462</v>
      </c>
    </row>
    <row r="12" spans="1:1" x14ac:dyDescent="0.2">
      <c r="A12" s="15">
        <v>99220</v>
      </c>
    </row>
    <row r="13" spans="1:1" x14ac:dyDescent="0.2">
      <c r="A13" s="17">
        <v>20054586</v>
      </c>
    </row>
    <row r="14" spans="1:1" x14ac:dyDescent="0.2">
      <c r="A14" s="15">
        <v>99075</v>
      </c>
    </row>
    <row r="15" spans="1:1" x14ac:dyDescent="0.2">
      <c r="A15" s="17">
        <v>20054773</v>
      </c>
    </row>
    <row r="16" spans="1:1" x14ac:dyDescent="0.2">
      <c r="A16" s="15">
        <v>99160</v>
      </c>
    </row>
    <row r="17" spans="1:1" x14ac:dyDescent="0.2">
      <c r="A17" s="17">
        <v>20054774</v>
      </c>
    </row>
    <row r="18" spans="1:1" x14ac:dyDescent="0.2">
      <c r="A18" s="15">
        <v>99085</v>
      </c>
    </row>
    <row r="19" spans="1:1" x14ac:dyDescent="0.2">
      <c r="A19" s="17">
        <v>20054843</v>
      </c>
    </row>
    <row r="20" spans="1:1" x14ac:dyDescent="0.2">
      <c r="A20" s="15">
        <v>99170</v>
      </c>
    </row>
    <row r="21" spans="1:1" x14ac:dyDescent="0.2">
      <c r="A21" s="17">
        <v>20054997</v>
      </c>
    </row>
    <row r="22" spans="1:1" x14ac:dyDescent="0.2">
      <c r="A22" s="15">
        <v>99165</v>
      </c>
    </row>
    <row r="23" spans="1:1" x14ac:dyDescent="0.2">
      <c r="A23" s="17">
        <v>20055163</v>
      </c>
    </row>
    <row r="24" spans="1:1" x14ac:dyDescent="0.2">
      <c r="A24" s="15">
        <v>99087</v>
      </c>
    </row>
    <row r="25" spans="1:1" x14ac:dyDescent="0.2">
      <c r="A25" s="17">
        <v>20055942</v>
      </c>
    </row>
    <row r="26" spans="1:1" x14ac:dyDescent="0.2">
      <c r="A26" s="15">
        <v>99171</v>
      </c>
    </row>
    <row r="27" spans="1:1" x14ac:dyDescent="0.2">
      <c r="A27" s="17">
        <v>20055980</v>
      </c>
    </row>
    <row r="28" spans="1:1" x14ac:dyDescent="0.2">
      <c r="A28" s="15">
        <v>99056</v>
      </c>
    </row>
    <row r="29" spans="1:1" x14ac:dyDescent="0.2">
      <c r="A29" s="17">
        <v>20056135</v>
      </c>
    </row>
    <row r="30" spans="1:1" x14ac:dyDescent="0.2">
      <c r="A30" s="15">
        <v>99230</v>
      </c>
    </row>
    <row r="31" spans="1:1" x14ac:dyDescent="0.2">
      <c r="A31" s="17">
        <v>20056136</v>
      </c>
    </row>
    <row r="32" spans="1:1" x14ac:dyDescent="0.2">
      <c r="A32" s="15">
        <v>99235</v>
      </c>
    </row>
    <row r="33" spans="1:1" x14ac:dyDescent="0.2">
      <c r="A33" s="17">
        <v>20056278</v>
      </c>
    </row>
    <row r="34" spans="1:1" x14ac:dyDescent="0.2">
      <c r="A34" s="15">
        <v>99240</v>
      </c>
    </row>
    <row r="35" spans="1:1" x14ac:dyDescent="0.2">
      <c r="A35" s="17">
        <v>20056290</v>
      </c>
    </row>
    <row r="36" spans="1:1" x14ac:dyDescent="0.2">
      <c r="A36" s="15">
        <v>99260</v>
      </c>
    </row>
    <row r="37" spans="1:1" x14ac:dyDescent="0.2">
      <c r="A37" s="17">
        <v>20056439</v>
      </c>
    </row>
    <row r="38" spans="1:1" x14ac:dyDescent="0.2">
      <c r="A38" s="15">
        <v>98674</v>
      </c>
    </row>
    <row r="39" spans="1:1" x14ac:dyDescent="0.2">
      <c r="A39" s="17">
        <v>20056490</v>
      </c>
    </row>
    <row r="40" spans="1:1" x14ac:dyDescent="0.2">
      <c r="A40" s="15">
        <v>99270</v>
      </c>
    </row>
    <row r="41" spans="1:1" x14ac:dyDescent="0.2">
      <c r="A41" s="17">
        <v>20056952</v>
      </c>
    </row>
    <row r="42" spans="1:1" x14ac:dyDescent="0.2">
      <c r="A42" s="15">
        <v>99290</v>
      </c>
    </row>
    <row r="43" spans="1:1" x14ac:dyDescent="0.2">
      <c r="A43" s="17">
        <v>20056997</v>
      </c>
    </row>
    <row r="44" spans="1:1" x14ac:dyDescent="0.2">
      <c r="A44" s="15">
        <v>99222</v>
      </c>
    </row>
    <row r="45" spans="1:1" x14ac:dyDescent="0.2">
      <c r="A45" s="17">
        <v>20057390</v>
      </c>
    </row>
    <row r="46" spans="1:1" x14ac:dyDescent="0.2">
      <c r="A46" s="15">
        <v>99280</v>
      </c>
    </row>
    <row r="47" spans="1:1" x14ac:dyDescent="0.2">
      <c r="A47" s="17">
        <v>20057494</v>
      </c>
    </row>
    <row r="48" spans="1:1" x14ac:dyDescent="0.2">
      <c r="A48" s="15">
        <v>99310</v>
      </c>
    </row>
    <row r="49" spans="1:1" x14ac:dyDescent="0.2">
      <c r="A49" s="17">
        <v>20057646</v>
      </c>
    </row>
    <row r="50" spans="1:1" x14ac:dyDescent="0.2">
      <c r="A50" s="15">
        <v>98876</v>
      </c>
    </row>
    <row r="51" spans="1:1" x14ac:dyDescent="0.2">
      <c r="A51" s="17">
        <v>20057819</v>
      </c>
    </row>
    <row r="52" spans="1:1" x14ac:dyDescent="0.2">
      <c r="A52" s="15">
        <v>98874</v>
      </c>
    </row>
    <row r="53" spans="1:1" x14ac:dyDescent="0.2">
      <c r="A53" s="17">
        <v>20058580</v>
      </c>
    </row>
    <row r="54" spans="1:1" x14ac:dyDescent="0.2">
      <c r="A54" s="15">
        <v>98889</v>
      </c>
    </row>
    <row r="55" spans="1:1" x14ac:dyDescent="0.2">
      <c r="A55" s="17">
        <v>20058695</v>
      </c>
    </row>
    <row r="56" spans="1:1" x14ac:dyDescent="0.2">
      <c r="A56" s="15">
        <v>98887</v>
      </c>
    </row>
    <row r="57" spans="1:1" x14ac:dyDescent="0.2">
      <c r="A57" s="15">
        <v>99390</v>
      </c>
    </row>
    <row r="58" spans="1:1" x14ac:dyDescent="0.2">
      <c r="A58" s="15">
        <v>99411</v>
      </c>
    </row>
    <row r="59" spans="1:1" x14ac:dyDescent="0.2">
      <c r="A59" s="15">
        <v>99451</v>
      </c>
    </row>
    <row r="60" spans="1:1" x14ac:dyDescent="0.2">
      <c r="A60" s="17">
        <v>20058697</v>
      </c>
    </row>
    <row r="61" spans="1:1" x14ac:dyDescent="0.2">
      <c r="A61" s="15">
        <v>99420</v>
      </c>
    </row>
    <row r="62" spans="1:1" x14ac:dyDescent="0.2">
      <c r="A62" s="15">
        <v>99421</v>
      </c>
    </row>
    <row r="63" spans="1:1" x14ac:dyDescent="0.2">
      <c r="A63" s="17">
        <v>20058873</v>
      </c>
    </row>
    <row r="64" spans="1:1" x14ac:dyDescent="0.2">
      <c r="A64" s="15">
        <v>98449</v>
      </c>
    </row>
    <row r="65" spans="1:1" x14ac:dyDescent="0.2">
      <c r="A65" s="15">
        <v>98537</v>
      </c>
    </row>
    <row r="66" spans="1:1" x14ac:dyDescent="0.2">
      <c r="A66" s="15">
        <v>98707</v>
      </c>
    </row>
    <row r="67" spans="1:1" x14ac:dyDescent="0.2">
      <c r="A67" s="15">
        <v>98908</v>
      </c>
    </row>
    <row r="68" spans="1:1" x14ac:dyDescent="0.2">
      <c r="A68" s="17">
        <v>20058877</v>
      </c>
    </row>
    <row r="69" spans="1:1" x14ac:dyDescent="0.2">
      <c r="A69" s="15">
        <v>99410</v>
      </c>
    </row>
    <row r="70" spans="1:1" x14ac:dyDescent="0.2">
      <c r="A70" s="15">
        <v>99466</v>
      </c>
    </row>
    <row r="71" spans="1:1" x14ac:dyDescent="0.2">
      <c r="A71" s="17">
        <v>20058998</v>
      </c>
    </row>
    <row r="72" spans="1:1" x14ac:dyDescent="0.2">
      <c r="A72" s="15">
        <v>98832</v>
      </c>
    </row>
    <row r="73" spans="1:1" x14ac:dyDescent="0.2">
      <c r="A73" s="15">
        <v>98844</v>
      </c>
    </row>
    <row r="74" spans="1:1" x14ac:dyDescent="0.2">
      <c r="A74" s="17">
        <v>20059110</v>
      </c>
    </row>
    <row r="75" spans="1:1" x14ac:dyDescent="0.2">
      <c r="A75" s="15">
        <v>99318</v>
      </c>
    </row>
    <row r="76" spans="1:1" x14ac:dyDescent="0.2">
      <c r="A76" s="15">
        <v>99400</v>
      </c>
    </row>
    <row r="77" spans="1:1" x14ac:dyDescent="0.2">
      <c r="A77" s="15">
        <v>99566</v>
      </c>
    </row>
    <row r="78" spans="1:1" x14ac:dyDescent="0.2">
      <c r="A78" s="17">
        <v>20059189</v>
      </c>
    </row>
    <row r="79" spans="1:1" x14ac:dyDescent="0.2">
      <c r="A79" s="15">
        <v>99554</v>
      </c>
    </row>
    <row r="80" spans="1:1" x14ac:dyDescent="0.2">
      <c r="A80" s="15">
        <v>99585</v>
      </c>
    </row>
    <row r="81" spans="1:1" x14ac:dyDescent="0.2">
      <c r="A81" s="17">
        <v>20059441</v>
      </c>
    </row>
    <row r="82" spans="1:1" x14ac:dyDescent="0.2">
      <c r="A82" s="15">
        <v>99444</v>
      </c>
    </row>
    <row r="83" spans="1:1" x14ac:dyDescent="0.2">
      <c r="A83" s="17">
        <v>20059570</v>
      </c>
    </row>
    <row r="84" spans="1:1" x14ac:dyDescent="0.2">
      <c r="A84" s="15">
        <v>99391</v>
      </c>
    </row>
    <row r="85" spans="1:1" x14ac:dyDescent="0.2">
      <c r="A85" s="17">
        <v>20059759</v>
      </c>
    </row>
    <row r="86" spans="1:1" x14ac:dyDescent="0.2">
      <c r="A86" s="15">
        <v>99450</v>
      </c>
    </row>
    <row r="87" spans="1:1" x14ac:dyDescent="0.2">
      <c r="A87" s="17">
        <v>20059860</v>
      </c>
    </row>
    <row r="88" spans="1:1" x14ac:dyDescent="0.2">
      <c r="A88" s="15">
        <v>99313</v>
      </c>
    </row>
    <row r="89" spans="1:1" x14ac:dyDescent="0.2">
      <c r="A89" s="17">
        <v>20060120</v>
      </c>
    </row>
    <row r="90" spans="1:1" x14ac:dyDescent="0.2">
      <c r="A90" s="15">
        <v>99329</v>
      </c>
    </row>
    <row r="91" spans="1:1" x14ac:dyDescent="0.2">
      <c r="A91" s="15">
        <v>99570</v>
      </c>
    </row>
    <row r="92" spans="1:1" x14ac:dyDescent="0.2">
      <c r="A92" s="17">
        <v>20060245</v>
      </c>
    </row>
    <row r="93" spans="1:1" x14ac:dyDescent="0.2">
      <c r="A93" s="15">
        <v>99372</v>
      </c>
    </row>
    <row r="94" spans="1:1" x14ac:dyDescent="0.2">
      <c r="A94" s="17">
        <v>20060246</v>
      </c>
    </row>
    <row r="95" spans="1:1" x14ac:dyDescent="0.2">
      <c r="A95" s="15">
        <v>99460</v>
      </c>
    </row>
    <row r="96" spans="1:1" x14ac:dyDescent="0.2">
      <c r="A96" s="15">
        <v>99490</v>
      </c>
    </row>
    <row r="97" spans="1:1" x14ac:dyDescent="0.2">
      <c r="A97" s="17">
        <v>20060248</v>
      </c>
    </row>
    <row r="98" spans="1:1" x14ac:dyDescent="0.2">
      <c r="A98" s="15">
        <v>99540</v>
      </c>
    </row>
    <row r="99" spans="1:1" x14ac:dyDescent="0.2">
      <c r="A99" s="17">
        <v>20060376</v>
      </c>
    </row>
    <row r="100" spans="1:1" x14ac:dyDescent="0.2">
      <c r="A100" s="15">
        <v>99471</v>
      </c>
    </row>
    <row r="101" spans="1:1" x14ac:dyDescent="0.2">
      <c r="A101" s="15">
        <v>99526</v>
      </c>
    </row>
    <row r="102" spans="1:1" x14ac:dyDescent="0.2">
      <c r="A102" s="15">
        <v>99590</v>
      </c>
    </row>
    <row r="103" spans="1:1" x14ac:dyDescent="0.2">
      <c r="A103" s="15">
        <v>99599</v>
      </c>
    </row>
    <row r="104" spans="1:1" x14ac:dyDescent="0.2">
      <c r="A104" s="15">
        <v>99630</v>
      </c>
    </row>
    <row r="105" spans="1:1" x14ac:dyDescent="0.2">
      <c r="A105" s="15">
        <v>99745</v>
      </c>
    </row>
    <row r="106" spans="1:1" x14ac:dyDescent="0.2">
      <c r="A106" s="15">
        <v>99910</v>
      </c>
    </row>
    <row r="107" spans="1:1" x14ac:dyDescent="0.2">
      <c r="A107" s="15">
        <v>99525</v>
      </c>
    </row>
    <row r="108" spans="1:1" x14ac:dyDescent="0.2">
      <c r="A108" s="15">
        <v>60095</v>
      </c>
    </row>
    <row r="109" spans="1:1" x14ac:dyDescent="0.2">
      <c r="A109" s="15">
        <v>99861</v>
      </c>
    </row>
    <row r="110" spans="1:1" x14ac:dyDescent="0.2">
      <c r="A110" s="15">
        <v>99885</v>
      </c>
    </row>
    <row r="111" spans="1:1" x14ac:dyDescent="0.2">
      <c r="A111" s="15">
        <v>99543</v>
      </c>
    </row>
    <row r="112" spans="1:1" x14ac:dyDescent="0.2">
      <c r="A112" s="15">
        <v>99438</v>
      </c>
    </row>
    <row r="113" spans="1:1" x14ac:dyDescent="0.2">
      <c r="A113" s="17">
        <v>20060556</v>
      </c>
    </row>
    <row r="114" spans="1:1" x14ac:dyDescent="0.2">
      <c r="A114" s="15">
        <v>99746</v>
      </c>
    </row>
    <row r="115" spans="1:1" x14ac:dyDescent="0.2">
      <c r="A115" s="15">
        <v>99855</v>
      </c>
    </row>
    <row r="116" spans="1:1" x14ac:dyDescent="0.2">
      <c r="A116" s="15">
        <v>99857</v>
      </c>
    </row>
    <row r="117" spans="1:1" x14ac:dyDescent="0.2">
      <c r="A117" s="15">
        <v>99859</v>
      </c>
    </row>
    <row r="118" spans="1:1" x14ac:dyDescent="0.2">
      <c r="A118" s="15">
        <v>99867</v>
      </c>
    </row>
    <row r="119" spans="1:1" x14ac:dyDescent="0.2">
      <c r="A119" s="15">
        <v>99871</v>
      </c>
    </row>
    <row r="120" spans="1:1" x14ac:dyDescent="0.2">
      <c r="A120" s="15">
        <v>99869</v>
      </c>
    </row>
    <row r="121" spans="1:1" x14ac:dyDescent="0.2">
      <c r="A121" s="17">
        <v>20060561</v>
      </c>
    </row>
    <row r="122" spans="1:1" x14ac:dyDescent="0.2">
      <c r="A122" s="15">
        <v>99422</v>
      </c>
    </row>
    <row r="123" spans="1:1" x14ac:dyDescent="0.2">
      <c r="A123" s="17">
        <v>20060730</v>
      </c>
    </row>
    <row r="124" spans="1:1" x14ac:dyDescent="0.2">
      <c r="A124" s="15">
        <v>99019</v>
      </c>
    </row>
    <row r="125" spans="1:1" x14ac:dyDescent="0.2">
      <c r="A125" s="15">
        <v>99452</v>
      </c>
    </row>
    <row r="126" spans="1:1" x14ac:dyDescent="0.2">
      <c r="A126" s="15">
        <v>99689</v>
      </c>
    </row>
    <row r="127" spans="1:1" x14ac:dyDescent="0.2">
      <c r="A127" s="17">
        <v>20060809</v>
      </c>
    </row>
    <row r="128" spans="1:1" x14ac:dyDescent="0.2">
      <c r="A128" s="15">
        <v>60172</v>
      </c>
    </row>
    <row r="129" spans="1:1" x14ac:dyDescent="0.2">
      <c r="A129" s="15">
        <v>99680</v>
      </c>
    </row>
    <row r="130" spans="1:1" x14ac:dyDescent="0.2">
      <c r="A130" s="15">
        <v>99710</v>
      </c>
    </row>
    <row r="131" spans="1:1" x14ac:dyDescent="0.2">
      <c r="A131" s="15">
        <v>99863</v>
      </c>
    </row>
    <row r="132" spans="1:1" x14ac:dyDescent="0.2">
      <c r="A132" s="17">
        <v>20060908</v>
      </c>
    </row>
    <row r="133" spans="1:1" x14ac:dyDescent="0.2">
      <c r="A133" s="15">
        <v>99377</v>
      </c>
    </row>
    <row r="134" spans="1:1" x14ac:dyDescent="0.2">
      <c r="A134" s="17">
        <v>20060947</v>
      </c>
    </row>
    <row r="135" spans="1:1" x14ac:dyDescent="0.2">
      <c r="A135" s="15">
        <v>99499</v>
      </c>
    </row>
    <row r="136" spans="1:1" x14ac:dyDescent="0.2">
      <c r="A136" s="15">
        <v>99530</v>
      </c>
    </row>
    <row r="137" spans="1:1" x14ac:dyDescent="0.2">
      <c r="A137" s="15">
        <v>99544</v>
      </c>
    </row>
    <row r="138" spans="1:1" x14ac:dyDescent="0.2">
      <c r="A138" s="15">
        <v>99560</v>
      </c>
    </row>
    <row r="139" spans="1:1" x14ac:dyDescent="0.2">
      <c r="A139" s="17">
        <v>20061106</v>
      </c>
    </row>
    <row r="140" spans="1:1" x14ac:dyDescent="0.2">
      <c r="A140" s="15">
        <v>99371</v>
      </c>
    </row>
    <row r="141" spans="1:1" x14ac:dyDescent="0.2">
      <c r="A141" s="17">
        <v>20061113</v>
      </c>
    </row>
    <row r="142" spans="1:1" x14ac:dyDescent="0.2">
      <c r="A142" s="15">
        <v>99615</v>
      </c>
    </row>
    <row r="143" spans="1:1" x14ac:dyDescent="0.2">
      <c r="A143" s="17">
        <v>20061132</v>
      </c>
    </row>
    <row r="144" spans="1:1" x14ac:dyDescent="0.2">
      <c r="A144" s="15">
        <v>99149</v>
      </c>
    </row>
    <row r="145" spans="1:1" x14ac:dyDescent="0.2">
      <c r="A145" s="17">
        <v>20061170</v>
      </c>
    </row>
    <row r="146" spans="1:1" x14ac:dyDescent="0.2">
      <c r="A146" s="15">
        <v>99574</v>
      </c>
    </row>
    <row r="147" spans="1:1" x14ac:dyDescent="0.2">
      <c r="A147" s="15">
        <v>99576</v>
      </c>
    </row>
    <row r="148" spans="1:1" x14ac:dyDescent="0.2">
      <c r="A148" s="17">
        <v>20061245</v>
      </c>
    </row>
    <row r="149" spans="1:1" x14ac:dyDescent="0.2">
      <c r="A149" s="15">
        <v>99667</v>
      </c>
    </row>
    <row r="150" spans="1:1" x14ac:dyDescent="0.2">
      <c r="A150" s="17">
        <v>20061355</v>
      </c>
    </row>
    <row r="151" spans="1:1" x14ac:dyDescent="0.2">
      <c r="A151" s="15">
        <v>99690</v>
      </c>
    </row>
    <row r="152" spans="1:1" x14ac:dyDescent="0.2">
      <c r="A152" s="17">
        <v>20061369</v>
      </c>
    </row>
    <row r="153" spans="1:1" x14ac:dyDescent="0.2">
      <c r="A153" s="15">
        <v>99613</v>
      </c>
    </row>
    <row r="154" spans="1:1" x14ac:dyDescent="0.2">
      <c r="A154" s="15">
        <v>99724</v>
      </c>
    </row>
    <row r="155" spans="1:1" x14ac:dyDescent="0.2">
      <c r="A155" s="15">
        <v>99751</v>
      </c>
    </row>
    <row r="156" spans="1:1" x14ac:dyDescent="0.2">
      <c r="A156" s="17">
        <v>20061387</v>
      </c>
    </row>
    <row r="157" spans="1:1" x14ac:dyDescent="0.2">
      <c r="A157" s="15">
        <v>99495</v>
      </c>
    </row>
    <row r="158" spans="1:1" x14ac:dyDescent="0.2">
      <c r="A158" s="15">
        <v>99580</v>
      </c>
    </row>
    <row r="159" spans="1:1" x14ac:dyDescent="0.2">
      <c r="A159" s="15">
        <v>99610</v>
      </c>
    </row>
    <row r="160" spans="1:1" x14ac:dyDescent="0.2">
      <c r="A160" s="15">
        <v>99620</v>
      </c>
    </row>
    <row r="161" spans="1:1" x14ac:dyDescent="0.2">
      <c r="A161" s="15">
        <v>99640</v>
      </c>
    </row>
    <row r="162" spans="1:1" x14ac:dyDescent="0.2">
      <c r="A162" s="17">
        <v>20061609</v>
      </c>
    </row>
    <row r="163" spans="1:1" x14ac:dyDescent="0.2">
      <c r="A163" s="15">
        <v>99771</v>
      </c>
    </row>
    <row r="164" spans="1:1" x14ac:dyDescent="0.2">
      <c r="A164" s="15">
        <v>99782</v>
      </c>
    </row>
    <row r="165" spans="1:1" x14ac:dyDescent="0.2">
      <c r="A165" s="15">
        <v>99783</v>
      </c>
    </row>
    <row r="166" spans="1:1" x14ac:dyDescent="0.2">
      <c r="A166" s="15">
        <v>99831</v>
      </c>
    </row>
    <row r="167" spans="1:1" x14ac:dyDescent="0.2">
      <c r="A167" s="17">
        <v>20061630</v>
      </c>
    </row>
    <row r="168" spans="1:1" x14ac:dyDescent="0.2">
      <c r="A168" s="15">
        <v>99595</v>
      </c>
    </row>
    <row r="169" spans="1:1" x14ac:dyDescent="0.2">
      <c r="A169" s="17">
        <v>20061818</v>
      </c>
    </row>
    <row r="170" spans="1:1" x14ac:dyDescent="0.2">
      <c r="A170" s="15">
        <v>99790</v>
      </c>
    </row>
    <row r="171" spans="1:1" x14ac:dyDescent="0.2">
      <c r="A171" s="15">
        <v>99854</v>
      </c>
    </row>
    <row r="172" spans="1:1" x14ac:dyDescent="0.2">
      <c r="A172" s="15">
        <v>60014</v>
      </c>
    </row>
    <row r="173" spans="1:1" x14ac:dyDescent="0.2">
      <c r="A173" s="17">
        <v>20061915</v>
      </c>
    </row>
    <row r="174" spans="1:1" x14ac:dyDescent="0.2">
      <c r="A174" s="15">
        <v>99901</v>
      </c>
    </row>
    <row r="175" spans="1:1" x14ac:dyDescent="0.2">
      <c r="A175" s="15">
        <v>99903</v>
      </c>
    </row>
    <row r="176" spans="1:1" x14ac:dyDescent="0.2">
      <c r="A176" s="15">
        <v>60487</v>
      </c>
    </row>
    <row r="177" spans="1:1" x14ac:dyDescent="0.2">
      <c r="A177" s="17">
        <v>20062207</v>
      </c>
    </row>
    <row r="178" spans="1:1" x14ac:dyDescent="0.2">
      <c r="A178" s="15">
        <v>60028</v>
      </c>
    </row>
    <row r="179" spans="1:1" x14ac:dyDescent="0.2">
      <c r="A179" s="15">
        <v>99934</v>
      </c>
    </row>
    <row r="180" spans="1:1" x14ac:dyDescent="0.2">
      <c r="A180" s="17">
        <v>20062264</v>
      </c>
    </row>
    <row r="181" spans="1:1" x14ac:dyDescent="0.2">
      <c r="A181" s="15">
        <v>99597</v>
      </c>
    </row>
    <row r="182" spans="1:1" x14ac:dyDescent="0.2">
      <c r="A182" s="15">
        <v>99832</v>
      </c>
    </row>
    <row r="183" spans="1:1" x14ac:dyDescent="0.2">
      <c r="A183" s="15">
        <v>99973</v>
      </c>
    </row>
    <row r="184" spans="1:1" x14ac:dyDescent="0.2">
      <c r="A184" s="17">
        <v>20062304</v>
      </c>
    </row>
    <row r="185" spans="1:1" x14ac:dyDescent="0.2">
      <c r="A185" s="15">
        <v>99348</v>
      </c>
    </row>
    <row r="186" spans="1:1" x14ac:dyDescent="0.2">
      <c r="A186" s="15">
        <v>99779</v>
      </c>
    </row>
    <row r="187" spans="1:1" x14ac:dyDescent="0.2">
      <c r="A187" s="17">
        <v>20062411</v>
      </c>
    </row>
    <row r="188" spans="1:1" x14ac:dyDescent="0.2">
      <c r="A188" s="15">
        <v>60078</v>
      </c>
    </row>
    <row r="189" spans="1:1" x14ac:dyDescent="0.2">
      <c r="A189" s="15">
        <v>99874</v>
      </c>
    </row>
    <row r="190" spans="1:1" x14ac:dyDescent="0.2">
      <c r="A190" s="17">
        <v>20062414</v>
      </c>
    </row>
    <row r="191" spans="1:1" x14ac:dyDescent="0.2">
      <c r="A191" s="15">
        <v>60407</v>
      </c>
    </row>
    <row r="192" spans="1:1" x14ac:dyDescent="0.2">
      <c r="A192" s="17">
        <v>20062441</v>
      </c>
    </row>
    <row r="193" spans="1:1" x14ac:dyDescent="0.2">
      <c r="A193" s="15">
        <v>60091</v>
      </c>
    </row>
    <row r="194" spans="1:1" x14ac:dyDescent="0.2">
      <c r="A194" s="15">
        <v>60094</v>
      </c>
    </row>
    <row r="195" spans="1:1" x14ac:dyDescent="0.2">
      <c r="A195" s="15">
        <v>99856</v>
      </c>
    </row>
    <row r="196" spans="1:1" x14ac:dyDescent="0.2">
      <c r="A196" s="15">
        <v>99868</v>
      </c>
    </row>
    <row r="197" spans="1:1" x14ac:dyDescent="0.2">
      <c r="A197" s="15">
        <v>60093</v>
      </c>
    </row>
    <row r="198" spans="1:1" x14ac:dyDescent="0.2">
      <c r="A198" s="17">
        <v>20062447</v>
      </c>
    </row>
    <row r="199" spans="1:1" x14ac:dyDescent="0.2">
      <c r="A199" s="15">
        <v>99930</v>
      </c>
    </row>
    <row r="200" spans="1:1" x14ac:dyDescent="0.2">
      <c r="A200" s="15">
        <v>99970</v>
      </c>
    </row>
    <row r="201" spans="1:1" x14ac:dyDescent="0.2">
      <c r="A201" s="15">
        <v>60450</v>
      </c>
    </row>
    <row r="202" spans="1:1" x14ac:dyDescent="0.2">
      <c r="A202" s="15">
        <v>60665</v>
      </c>
    </row>
    <row r="203" spans="1:1" x14ac:dyDescent="0.2">
      <c r="A203" s="15">
        <v>60109</v>
      </c>
    </row>
    <row r="204" spans="1:1" x14ac:dyDescent="0.2">
      <c r="A204" s="15">
        <v>60112</v>
      </c>
    </row>
    <row r="205" spans="1:1" x14ac:dyDescent="0.2">
      <c r="A205" s="15">
        <v>60555</v>
      </c>
    </row>
    <row r="206" spans="1:1" x14ac:dyDescent="0.2">
      <c r="A206" s="15">
        <v>60106</v>
      </c>
    </row>
    <row r="207" spans="1:1" x14ac:dyDescent="0.2">
      <c r="A207" s="15">
        <v>60107</v>
      </c>
    </row>
    <row r="208" spans="1:1" x14ac:dyDescent="0.2">
      <c r="A208" s="17">
        <v>20062458</v>
      </c>
    </row>
    <row r="209" spans="1:1" x14ac:dyDescent="0.2">
      <c r="A209" s="15">
        <v>60025</v>
      </c>
    </row>
    <row r="210" spans="1:1" x14ac:dyDescent="0.2">
      <c r="A210" s="15">
        <v>60092</v>
      </c>
    </row>
    <row r="211" spans="1:1" x14ac:dyDescent="0.2">
      <c r="A211" s="15">
        <v>99830</v>
      </c>
    </row>
    <row r="212" spans="1:1" x14ac:dyDescent="0.2">
      <c r="A212" s="15">
        <v>99850</v>
      </c>
    </row>
    <row r="213" spans="1:1" x14ac:dyDescent="0.2">
      <c r="A213" s="15">
        <v>99880</v>
      </c>
    </row>
    <row r="214" spans="1:1" x14ac:dyDescent="0.2">
      <c r="A214" s="15">
        <v>99890</v>
      </c>
    </row>
    <row r="215" spans="1:1" x14ac:dyDescent="0.2">
      <c r="A215" s="15">
        <v>99898</v>
      </c>
    </row>
    <row r="216" spans="1:1" x14ac:dyDescent="0.2">
      <c r="A216" s="15">
        <v>99920</v>
      </c>
    </row>
    <row r="217" spans="1:1" x14ac:dyDescent="0.2">
      <c r="A217" s="15">
        <v>99949</v>
      </c>
    </row>
    <row r="218" spans="1:1" x14ac:dyDescent="0.2">
      <c r="A218" s="15" t="s">
        <v>629</v>
      </c>
    </row>
    <row r="219" spans="1:1" x14ac:dyDescent="0.2">
      <c r="A219" s="15">
        <v>60260</v>
      </c>
    </row>
    <row r="220" spans="1:1" x14ac:dyDescent="0.2">
      <c r="A220" s="15">
        <v>60126</v>
      </c>
    </row>
    <row r="221" spans="1:1" x14ac:dyDescent="0.2">
      <c r="A221" s="17">
        <v>20062524</v>
      </c>
    </row>
    <row r="222" spans="1:1" x14ac:dyDescent="0.2">
      <c r="A222" s="15">
        <v>60075</v>
      </c>
    </row>
    <row r="223" spans="1:1" x14ac:dyDescent="0.2">
      <c r="A223" s="15">
        <v>60195</v>
      </c>
    </row>
    <row r="224" spans="1:1" x14ac:dyDescent="0.2">
      <c r="A224" s="15">
        <v>60254</v>
      </c>
    </row>
    <row r="225" spans="1:1" x14ac:dyDescent="0.2">
      <c r="A225" s="15">
        <v>99860</v>
      </c>
    </row>
    <row r="226" spans="1:1" x14ac:dyDescent="0.2">
      <c r="A226" s="15">
        <v>99870</v>
      </c>
    </row>
    <row r="227" spans="1:1" x14ac:dyDescent="0.2">
      <c r="A227" s="17">
        <v>20062542</v>
      </c>
    </row>
    <row r="228" spans="1:1" x14ac:dyDescent="0.2">
      <c r="A228" s="15">
        <v>99700</v>
      </c>
    </row>
    <row r="229" spans="1:1" x14ac:dyDescent="0.2">
      <c r="A229" s="15">
        <v>99720</v>
      </c>
    </row>
    <row r="230" spans="1:1" x14ac:dyDescent="0.2">
      <c r="A230" s="17">
        <v>20062667</v>
      </c>
    </row>
    <row r="231" spans="1:1" x14ac:dyDescent="0.2">
      <c r="A231" s="15">
        <v>60198</v>
      </c>
    </row>
    <row r="232" spans="1:1" x14ac:dyDescent="0.2">
      <c r="A232" s="15">
        <v>60256</v>
      </c>
    </row>
    <row r="233" spans="1:1" x14ac:dyDescent="0.2">
      <c r="A233" s="15">
        <v>99940</v>
      </c>
    </row>
    <row r="234" spans="1:1" x14ac:dyDescent="0.2">
      <c r="A234" s="15">
        <v>60252</v>
      </c>
    </row>
    <row r="235" spans="1:1" x14ac:dyDescent="0.2">
      <c r="A235" s="15">
        <v>60251</v>
      </c>
    </row>
    <row r="236" spans="1:1" x14ac:dyDescent="0.2">
      <c r="A236" s="15">
        <v>60213</v>
      </c>
    </row>
    <row r="237" spans="1:1" x14ac:dyDescent="0.2">
      <c r="A237" s="15">
        <v>60214</v>
      </c>
    </row>
    <row r="238" spans="1:1" x14ac:dyDescent="0.2">
      <c r="A238" s="15">
        <v>60230</v>
      </c>
    </row>
    <row r="239" spans="1:1" x14ac:dyDescent="0.2">
      <c r="A239" s="15">
        <v>60229</v>
      </c>
    </row>
    <row r="240" spans="1:1" x14ac:dyDescent="0.2">
      <c r="A240" s="15">
        <v>60281</v>
      </c>
    </row>
    <row r="241" spans="1:1" x14ac:dyDescent="0.2">
      <c r="A241" s="15">
        <v>60224</v>
      </c>
    </row>
    <row r="242" spans="1:1" x14ac:dyDescent="0.2">
      <c r="A242" s="15">
        <v>60301</v>
      </c>
    </row>
    <row r="243" spans="1:1" x14ac:dyDescent="0.2">
      <c r="A243" s="15">
        <v>60233</v>
      </c>
    </row>
    <row r="244" spans="1:1" x14ac:dyDescent="0.2">
      <c r="A244" s="15">
        <v>60186</v>
      </c>
    </row>
    <row r="245" spans="1:1" x14ac:dyDescent="0.2">
      <c r="A245" s="15">
        <v>60187</v>
      </c>
    </row>
    <row r="246" spans="1:1" x14ac:dyDescent="0.2">
      <c r="A246" s="15">
        <v>60285</v>
      </c>
    </row>
    <row r="247" spans="1:1" x14ac:dyDescent="0.2">
      <c r="A247" s="17">
        <v>20063219</v>
      </c>
    </row>
    <row r="248" spans="1:1" x14ac:dyDescent="0.2">
      <c r="A248" s="15">
        <v>60101</v>
      </c>
    </row>
    <row r="249" spans="1:1" x14ac:dyDescent="0.2">
      <c r="A249" s="15">
        <v>60103</v>
      </c>
    </row>
    <row r="250" spans="1:1" x14ac:dyDescent="0.2">
      <c r="A250" s="15">
        <v>60258</v>
      </c>
    </row>
    <row r="251" spans="1:1" x14ac:dyDescent="0.2">
      <c r="A251" s="15">
        <v>99660</v>
      </c>
    </row>
    <row r="252" spans="1:1" x14ac:dyDescent="0.2">
      <c r="A252" s="15">
        <v>99810</v>
      </c>
    </row>
    <row r="253" spans="1:1" x14ac:dyDescent="0.2">
      <c r="A253" s="15">
        <v>99820</v>
      </c>
    </row>
    <row r="254" spans="1:1" x14ac:dyDescent="0.2">
      <c r="A254" s="15">
        <v>99862</v>
      </c>
    </row>
    <row r="255" spans="1:1" x14ac:dyDescent="0.2">
      <c r="A255" s="15">
        <v>99876</v>
      </c>
    </row>
    <row r="256" spans="1:1" x14ac:dyDescent="0.2">
      <c r="A256" s="15">
        <v>60027</v>
      </c>
    </row>
    <row r="257" spans="1:1" x14ac:dyDescent="0.2">
      <c r="A257" s="17">
        <v>20063241</v>
      </c>
    </row>
    <row r="258" spans="1:1" x14ac:dyDescent="0.2">
      <c r="A258" s="15">
        <v>60196</v>
      </c>
    </row>
    <row r="259" spans="1:1" x14ac:dyDescent="0.2">
      <c r="A259" s="15">
        <v>99650</v>
      </c>
    </row>
    <row r="260" spans="1:1" x14ac:dyDescent="0.2">
      <c r="A260" s="15">
        <v>60383</v>
      </c>
    </row>
    <row r="261" spans="1:1" x14ac:dyDescent="0.2">
      <c r="A261" s="15">
        <v>99841</v>
      </c>
    </row>
    <row r="262" spans="1:1" x14ac:dyDescent="0.2">
      <c r="A262" s="15">
        <v>60397</v>
      </c>
    </row>
    <row r="263" spans="1:1" x14ac:dyDescent="0.2">
      <c r="A263" s="15">
        <v>99956</v>
      </c>
    </row>
    <row r="264" spans="1:1" x14ac:dyDescent="0.2">
      <c r="A264" s="15">
        <v>99962</v>
      </c>
    </row>
    <row r="265" spans="1:1" x14ac:dyDescent="0.2">
      <c r="A265" s="15">
        <v>99961</v>
      </c>
    </row>
    <row r="266" spans="1:1" x14ac:dyDescent="0.2">
      <c r="A266" s="15">
        <v>60117</v>
      </c>
    </row>
    <row r="267" spans="1:1" x14ac:dyDescent="0.2">
      <c r="A267" s="15">
        <v>99957</v>
      </c>
    </row>
    <row r="268" spans="1:1" x14ac:dyDescent="0.2">
      <c r="A268" s="15">
        <v>99955</v>
      </c>
    </row>
    <row r="269" spans="1:1" x14ac:dyDescent="0.2">
      <c r="A269" s="17">
        <v>20063379</v>
      </c>
    </row>
    <row r="270" spans="1:1" x14ac:dyDescent="0.2">
      <c r="A270" s="15">
        <v>99960</v>
      </c>
    </row>
    <row r="271" spans="1:1" x14ac:dyDescent="0.2">
      <c r="A271" s="15">
        <v>60400</v>
      </c>
    </row>
    <row r="272" spans="1:1" x14ac:dyDescent="0.2">
      <c r="A272" s="15">
        <v>60395</v>
      </c>
    </row>
    <row r="273" spans="1:1" x14ac:dyDescent="0.2">
      <c r="A273" s="17">
        <v>20063432</v>
      </c>
    </row>
    <row r="274" spans="1:1" x14ac:dyDescent="0.2">
      <c r="A274" s="15">
        <v>60178</v>
      </c>
    </row>
    <row r="275" spans="1:1" x14ac:dyDescent="0.2">
      <c r="A275" s="15">
        <v>99670</v>
      </c>
    </row>
    <row r="276" spans="1:1" x14ac:dyDescent="0.2">
      <c r="A276" s="15">
        <v>99713</v>
      </c>
    </row>
    <row r="277" spans="1:1" x14ac:dyDescent="0.2">
      <c r="A277" s="15">
        <v>60411</v>
      </c>
    </row>
    <row r="278" spans="1:1" x14ac:dyDescent="0.2">
      <c r="A278" s="17">
        <v>20063442</v>
      </c>
    </row>
    <row r="279" spans="1:1" x14ac:dyDescent="0.2">
      <c r="A279" s="15">
        <v>60257</v>
      </c>
    </row>
    <row r="280" spans="1:1" x14ac:dyDescent="0.2">
      <c r="A280" s="15">
        <v>60219</v>
      </c>
    </row>
    <row r="281" spans="1:1" x14ac:dyDescent="0.2">
      <c r="A281" s="15">
        <v>60423</v>
      </c>
    </row>
    <row r="282" spans="1:1" x14ac:dyDescent="0.2">
      <c r="A282" s="15">
        <v>60424</v>
      </c>
    </row>
    <row r="283" spans="1:1" x14ac:dyDescent="0.2">
      <c r="A283" s="15">
        <v>60600</v>
      </c>
    </row>
    <row r="284" spans="1:1" x14ac:dyDescent="0.2">
      <c r="A284" s="17">
        <v>20063525</v>
      </c>
    </row>
    <row r="285" spans="1:1" x14ac:dyDescent="0.2">
      <c r="A285" s="15">
        <v>60150</v>
      </c>
    </row>
    <row r="286" spans="1:1" x14ac:dyDescent="0.2">
      <c r="A286" s="15">
        <v>60444</v>
      </c>
    </row>
    <row r="287" spans="1:1" x14ac:dyDescent="0.2">
      <c r="A287" s="17">
        <v>20063544</v>
      </c>
    </row>
    <row r="288" spans="1:1" x14ac:dyDescent="0.2">
      <c r="A288" s="15">
        <v>60100</v>
      </c>
    </row>
    <row r="289" spans="1:1" x14ac:dyDescent="0.2">
      <c r="A289" s="15">
        <v>60194</v>
      </c>
    </row>
    <row r="290" spans="1:1" x14ac:dyDescent="0.2">
      <c r="A290" s="17">
        <v>20063618</v>
      </c>
    </row>
    <row r="291" spans="1:1" x14ac:dyDescent="0.2">
      <c r="A291" s="15">
        <v>99980</v>
      </c>
    </row>
    <row r="292" spans="1:1" x14ac:dyDescent="0.2">
      <c r="A292" s="15">
        <v>60434</v>
      </c>
    </row>
    <row r="293" spans="1:1" x14ac:dyDescent="0.2">
      <c r="A293" s="15">
        <v>60595</v>
      </c>
    </row>
    <row r="294" spans="1:1" x14ac:dyDescent="0.2">
      <c r="A294" s="17">
        <v>40045358</v>
      </c>
    </row>
    <row r="295" spans="1:1" x14ac:dyDescent="0.2">
      <c r="A295" s="15">
        <v>99095</v>
      </c>
    </row>
    <row r="296" spans="1:1" x14ac:dyDescent="0.2">
      <c r="A296" s="17">
        <v>40047039</v>
      </c>
    </row>
    <row r="297" spans="1:1" x14ac:dyDescent="0.2">
      <c r="A297" s="15">
        <v>99350</v>
      </c>
    </row>
    <row r="298" spans="1:1" x14ac:dyDescent="0.2">
      <c r="A298" s="17">
        <v>40049154</v>
      </c>
    </row>
    <row r="299" spans="1:1" x14ac:dyDescent="0.2">
      <c r="A299" s="15">
        <v>99283</v>
      </c>
    </row>
    <row r="300" spans="1:1" x14ac:dyDescent="0.2">
      <c r="A300" s="17">
        <v>40050125</v>
      </c>
    </row>
    <row r="301" spans="1:1" x14ac:dyDescent="0.2">
      <c r="A301" s="15">
        <v>99292</v>
      </c>
    </row>
    <row r="302" spans="1:1" x14ac:dyDescent="0.2">
      <c r="A302" s="17">
        <v>40050126</v>
      </c>
    </row>
    <row r="303" spans="1:1" x14ac:dyDescent="0.2">
      <c r="A303" s="15">
        <v>99330</v>
      </c>
    </row>
    <row r="304" spans="1:1" x14ac:dyDescent="0.2">
      <c r="A304" s="17">
        <v>40051058</v>
      </c>
    </row>
    <row r="305" spans="1:1" x14ac:dyDescent="0.2">
      <c r="A305" s="15">
        <v>99311</v>
      </c>
    </row>
    <row r="306" spans="1:1" x14ac:dyDescent="0.2">
      <c r="A306" s="17" t="s">
        <v>29</v>
      </c>
    </row>
    <row r="307" spans="1:1" x14ac:dyDescent="0.2">
      <c r="A307" s="15">
        <v>99299</v>
      </c>
    </row>
    <row r="308" spans="1:1" x14ac:dyDescent="0.2">
      <c r="A308" s="17" t="s">
        <v>48</v>
      </c>
    </row>
    <row r="309" spans="1:1" x14ac:dyDescent="0.2">
      <c r="A309" s="15">
        <v>98875</v>
      </c>
    </row>
    <row r="310" spans="1:1" x14ac:dyDescent="0.2">
      <c r="A310" s="17" t="s">
        <v>49</v>
      </c>
    </row>
    <row r="311" spans="1:1" x14ac:dyDescent="0.2">
      <c r="A311" s="15">
        <v>98842</v>
      </c>
    </row>
    <row r="312" spans="1:1" x14ac:dyDescent="0.2">
      <c r="A312" s="15">
        <v>98882</v>
      </c>
    </row>
    <row r="313" spans="1:1" x14ac:dyDescent="0.2">
      <c r="A313" s="17" t="s">
        <v>83</v>
      </c>
    </row>
    <row r="314" spans="1:1" x14ac:dyDescent="0.2">
      <c r="A314" s="15">
        <v>98926</v>
      </c>
    </row>
    <row r="315" spans="1:1" x14ac:dyDescent="0.2">
      <c r="A315" s="15">
        <v>98927</v>
      </c>
    </row>
    <row r="316" spans="1:1" x14ac:dyDescent="0.2">
      <c r="A316" s="17" t="s">
        <v>77</v>
      </c>
    </row>
    <row r="317" spans="1:1" x14ac:dyDescent="0.2">
      <c r="A317" s="15">
        <v>98924</v>
      </c>
    </row>
    <row r="318" spans="1:1" x14ac:dyDescent="0.2">
      <c r="A318" s="17" t="s">
        <v>53</v>
      </c>
    </row>
    <row r="319" spans="1:1" x14ac:dyDescent="0.2">
      <c r="A319" s="15">
        <v>98689</v>
      </c>
    </row>
    <row r="320" spans="1:1" x14ac:dyDescent="0.2">
      <c r="A320" s="15">
        <v>98954</v>
      </c>
    </row>
    <row r="321" spans="1:1" x14ac:dyDescent="0.2">
      <c r="A321" s="17" t="s">
        <v>67</v>
      </c>
    </row>
    <row r="322" spans="1:1" x14ac:dyDescent="0.2">
      <c r="A322" s="15">
        <v>99454</v>
      </c>
    </row>
    <row r="323" spans="1:1" x14ac:dyDescent="0.2">
      <c r="A323" s="17" t="s">
        <v>36</v>
      </c>
    </row>
    <row r="324" spans="1:1" x14ac:dyDescent="0.2">
      <c r="A324" s="15">
        <v>98705</v>
      </c>
    </row>
    <row r="325" spans="1:1" x14ac:dyDescent="0.2">
      <c r="A325" s="15">
        <v>98706</v>
      </c>
    </row>
    <row r="326" spans="1:1" x14ac:dyDescent="0.2">
      <c r="A326" s="17" t="s">
        <v>37</v>
      </c>
    </row>
    <row r="327" spans="1:1" x14ac:dyDescent="0.2">
      <c r="A327" s="15">
        <v>98925</v>
      </c>
    </row>
    <row r="328" spans="1:1" x14ac:dyDescent="0.2">
      <c r="A328" s="15">
        <v>99089</v>
      </c>
    </row>
    <row r="329" spans="1:1" x14ac:dyDescent="0.2">
      <c r="A329" s="15">
        <v>99349</v>
      </c>
    </row>
    <row r="330" spans="1:1" x14ac:dyDescent="0.2">
      <c r="A330" s="15">
        <v>99430</v>
      </c>
    </row>
    <row r="331" spans="1:1" x14ac:dyDescent="0.2">
      <c r="A331" s="15">
        <v>99480</v>
      </c>
    </row>
    <row r="332" spans="1:1" x14ac:dyDescent="0.2">
      <c r="A332" s="17" t="s">
        <v>38</v>
      </c>
    </row>
    <row r="333" spans="1:1" x14ac:dyDescent="0.2">
      <c r="A333" s="15">
        <v>98878</v>
      </c>
    </row>
    <row r="334" spans="1:1" x14ac:dyDescent="0.2">
      <c r="A334" s="15">
        <v>99440</v>
      </c>
    </row>
    <row r="335" spans="1:1" x14ac:dyDescent="0.2">
      <c r="A335" s="17" t="s">
        <v>42</v>
      </c>
    </row>
    <row r="336" spans="1:1" x14ac:dyDescent="0.2">
      <c r="A336" s="15">
        <v>98602</v>
      </c>
    </row>
    <row r="337" spans="1:1" x14ac:dyDescent="0.2">
      <c r="A337" s="15">
        <v>98603</v>
      </c>
    </row>
    <row r="338" spans="1:1" x14ac:dyDescent="0.2">
      <c r="A338" s="15">
        <v>98604</v>
      </c>
    </row>
    <row r="339" spans="1:1" x14ac:dyDescent="0.2">
      <c r="A339" s="15">
        <v>98647</v>
      </c>
    </row>
    <row r="340" spans="1:1" x14ac:dyDescent="0.2">
      <c r="A340" s="15">
        <v>98806</v>
      </c>
    </row>
    <row r="341" spans="1:1" x14ac:dyDescent="0.2">
      <c r="A341" s="17" t="s">
        <v>105</v>
      </c>
    </row>
    <row r="342" spans="1:1" x14ac:dyDescent="0.2">
      <c r="A342" s="15">
        <v>99316</v>
      </c>
    </row>
    <row r="343" spans="1:1" x14ac:dyDescent="0.2">
      <c r="A343" s="17" t="s">
        <v>41</v>
      </c>
    </row>
    <row r="344" spans="1:1" x14ac:dyDescent="0.2">
      <c r="A344" s="15">
        <v>98714</v>
      </c>
    </row>
    <row r="345" spans="1:1" x14ac:dyDescent="0.2">
      <c r="A345" s="15">
        <v>98716</v>
      </c>
    </row>
    <row r="346" spans="1:1" x14ac:dyDescent="0.2">
      <c r="A346" s="15">
        <v>99317</v>
      </c>
    </row>
    <row r="347" spans="1:1" x14ac:dyDescent="0.2">
      <c r="A347" s="17" t="s">
        <v>69</v>
      </c>
    </row>
    <row r="348" spans="1:1" x14ac:dyDescent="0.2">
      <c r="A348" s="15">
        <v>99373</v>
      </c>
    </row>
    <row r="349" spans="1:1" x14ac:dyDescent="0.2">
      <c r="A349" s="17" t="s">
        <v>74</v>
      </c>
    </row>
    <row r="350" spans="1:1" x14ac:dyDescent="0.2">
      <c r="A350" s="15">
        <v>99374</v>
      </c>
    </row>
    <row r="351" spans="1:1" x14ac:dyDescent="0.2">
      <c r="A351" s="17" t="s">
        <v>23</v>
      </c>
    </row>
    <row r="352" spans="1:1" x14ac:dyDescent="0.2">
      <c r="A352" s="15">
        <v>99288</v>
      </c>
    </row>
    <row r="353" spans="1:1" x14ac:dyDescent="0.2">
      <c r="A353" s="17" t="s">
        <v>24</v>
      </c>
    </row>
    <row r="354" spans="1:1" x14ac:dyDescent="0.2">
      <c r="A354" s="15">
        <v>99333</v>
      </c>
    </row>
    <row r="355" spans="1:1" x14ac:dyDescent="0.2">
      <c r="A355" s="15">
        <v>99360</v>
      </c>
    </row>
    <row r="356" spans="1:1" x14ac:dyDescent="0.2">
      <c r="A356" s="17" t="s">
        <v>39</v>
      </c>
    </row>
    <row r="357" spans="1:1" x14ac:dyDescent="0.2">
      <c r="A357" s="15">
        <v>99380</v>
      </c>
    </row>
    <row r="358" spans="1:1" x14ac:dyDescent="0.2">
      <c r="A358" s="15">
        <v>99381</v>
      </c>
    </row>
    <row r="359" spans="1:1" x14ac:dyDescent="0.2">
      <c r="A359" s="17" t="s">
        <v>138</v>
      </c>
    </row>
    <row r="360" spans="1:1" x14ac:dyDescent="0.2">
      <c r="A360" s="15">
        <v>60000</v>
      </c>
    </row>
    <row r="361" spans="1:1" x14ac:dyDescent="0.2">
      <c r="A361" s="15">
        <v>60077</v>
      </c>
    </row>
    <row r="362" spans="1:1" x14ac:dyDescent="0.2">
      <c r="A362" s="15">
        <v>99602</v>
      </c>
    </row>
    <row r="363" spans="1:1" x14ac:dyDescent="0.2">
      <c r="A363" s="17">
        <v>20063626</v>
      </c>
    </row>
    <row r="364" spans="1:1" x14ac:dyDescent="0.2">
      <c r="A364" s="15">
        <v>99950</v>
      </c>
    </row>
    <row r="365" spans="1:1" x14ac:dyDescent="0.2">
      <c r="A365" s="15">
        <v>60483</v>
      </c>
    </row>
    <row r="366" spans="1:1" x14ac:dyDescent="0.2">
      <c r="A366" s="17">
        <v>20063240</v>
      </c>
    </row>
    <row r="367" spans="1:1" x14ac:dyDescent="0.2">
      <c r="A367" s="15">
        <v>60200</v>
      </c>
    </row>
    <row r="368" spans="1:1" x14ac:dyDescent="0.2">
      <c r="A368" s="17">
        <v>20063876</v>
      </c>
    </row>
    <row r="369" spans="1:1" x14ac:dyDescent="0.2">
      <c r="A369" s="15">
        <v>99894</v>
      </c>
    </row>
    <row r="370" spans="1:1" x14ac:dyDescent="0.2">
      <c r="A370" s="15">
        <v>60626</v>
      </c>
    </row>
    <row r="371" spans="1:1" x14ac:dyDescent="0.2">
      <c r="A371" s="15">
        <v>60562</v>
      </c>
    </row>
    <row r="372" spans="1:1" x14ac:dyDescent="0.2">
      <c r="A372" s="17">
        <v>20064511</v>
      </c>
    </row>
    <row r="373" spans="1:1" x14ac:dyDescent="0.2">
      <c r="A373" s="15">
        <v>60250</v>
      </c>
    </row>
    <row r="374" spans="1:1" x14ac:dyDescent="0.2">
      <c r="A374" s="15">
        <v>60950</v>
      </c>
    </row>
    <row r="375" spans="1:1" x14ac:dyDescent="0.2">
      <c r="A375" s="17">
        <v>20061820</v>
      </c>
    </row>
    <row r="376" spans="1:1" x14ac:dyDescent="0.2">
      <c r="A376" s="15">
        <v>99479</v>
      </c>
    </row>
    <row r="377" spans="1:1" x14ac:dyDescent="0.2">
      <c r="A377" s="17">
        <v>20063364</v>
      </c>
    </row>
    <row r="378" spans="1:1" x14ac:dyDescent="0.2">
      <c r="A378" s="15">
        <v>60300</v>
      </c>
    </row>
    <row r="379" spans="1:1" x14ac:dyDescent="0.2">
      <c r="A379" s="17">
        <v>20063526</v>
      </c>
    </row>
    <row r="380" spans="1:1" x14ac:dyDescent="0.2">
      <c r="A380" s="15">
        <v>60329</v>
      </c>
    </row>
    <row r="381" spans="1:1" x14ac:dyDescent="0.2">
      <c r="A381" s="15">
        <v>60442</v>
      </c>
    </row>
    <row r="382" spans="1:1" x14ac:dyDescent="0.2">
      <c r="A382" s="15">
        <v>60629</v>
      </c>
    </row>
    <row r="383" spans="1:1" x14ac:dyDescent="0.2">
      <c r="A383" s="17">
        <v>20063913</v>
      </c>
    </row>
    <row r="384" spans="1:1" x14ac:dyDescent="0.2">
      <c r="A384" s="15">
        <v>60429</v>
      </c>
    </row>
    <row r="385" spans="1:1" x14ac:dyDescent="0.2">
      <c r="A385" s="17">
        <v>20064353</v>
      </c>
    </row>
    <row r="386" spans="1:1" x14ac:dyDescent="0.2">
      <c r="A386" s="15">
        <v>60440</v>
      </c>
    </row>
    <row r="387" spans="1:1" x14ac:dyDescent="0.2">
      <c r="A387" s="15">
        <v>60627</v>
      </c>
    </row>
    <row r="388" spans="1:1" x14ac:dyDescent="0.2">
      <c r="A388" s="15">
        <v>60439</v>
      </c>
    </row>
    <row r="389" spans="1:1" x14ac:dyDescent="0.2">
      <c r="A389" s="15">
        <v>60808</v>
      </c>
    </row>
    <row r="390" spans="1:1" x14ac:dyDescent="0.2">
      <c r="A390" s="17">
        <v>20063449</v>
      </c>
    </row>
    <row r="391" spans="1:1" x14ac:dyDescent="0.2">
      <c r="A391" s="15">
        <v>60428</v>
      </c>
    </row>
    <row r="392" spans="1:1" x14ac:dyDescent="0.2">
      <c r="A392" s="15">
        <v>60620</v>
      </c>
    </row>
    <row r="393" spans="1:1" x14ac:dyDescent="0.2">
      <c r="A393" s="15">
        <v>60624</v>
      </c>
    </row>
    <row r="394" spans="1:1" x14ac:dyDescent="0.2">
      <c r="A394" s="17">
        <v>20064574</v>
      </c>
    </row>
    <row r="395" spans="1:1" x14ac:dyDescent="0.2">
      <c r="A395" s="15">
        <v>60650</v>
      </c>
    </row>
    <row r="396" spans="1:1" x14ac:dyDescent="0.2">
      <c r="A396" s="15">
        <v>60350</v>
      </c>
    </row>
    <row r="397" spans="1:1" x14ac:dyDescent="0.2">
      <c r="A397" s="15">
        <v>60818</v>
      </c>
    </row>
    <row r="398" spans="1:1" x14ac:dyDescent="0.2">
      <c r="A398" s="17">
        <v>20063663</v>
      </c>
    </row>
    <row r="399" spans="1:1" x14ac:dyDescent="0.2">
      <c r="A399" s="15">
        <v>60328</v>
      </c>
    </row>
    <row r="400" spans="1:1" x14ac:dyDescent="0.2">
      <c r="A400" s="15">
        <v>60437</v>
      </c>
    </row>
    <row r="401" spans="1:1" x14ac:dyDescent="0.2">
      <c r="A401" s="15">
        <v>60438</v>
      </c>
    </row>
    <row r="402" spans="1:1" x14ac:dyDescent="0.2">
      <c r="A402" s="15">
        <v>60636</v>
      </c>
    </row>
    <row r="403" spans="1:1" x14ac:dyDescent="0.2">
      <c r="A403" s="17">
        <v>20064177</v>
      </c>
    </row>
    <row r="404" spans="1:1" x14ac:dyDescent="0.2">
      <c r="A404" s="15">
        <v>60490</v>
      </c>
    </row>
    <row r="405" spans="1:1" x14ac:dyDescent="0.2">
      <c r="A405" s="17" t="s">
        <v>207</v>
      </c>
    </row>
    <row r="406" spans="1:1" x14ac:dyDescent="0.2">
      <c r="A406" s="15" t="s">
        <v>207</v>
      </c>
    </row>
    <row r="407" spans="1:1" x14ac:dyDescent="0.2">
      <c r="A407" s="17" t="s">
        <v>649</v>
      </c>
    </row>
    <row r="408" spans="1:1" x14ac:dyDescent="0.2">
      <c r="A408" s="15">
        <v>60007</v>
      </c>
    </row>
    <row r="409" spans="1:1" x14ac:dyDescent="0.2">
      <c r="A409" s="17" t="s">
        <v>660</v>
      </c>
    </row>
    <row r="410" spans="1:1" x14ac:dyDescent="0.2">
      <c r="A410" s="15">
        <v>99556</v>
      </c>
    </row>
    <row r="411" spans="1:1" x14ac:dyDescent="0.2">
      <c r="A411" s="17">
        <v>20063521</v>
      </c>
    </row>
    <row r="412" spans="1:1" x14ac:dyDescent="0.2">
      <c r="A412" s="15">
        <v>60443</v>
      </c>
    </row>
    <row r="413" spans="1:1" x14ac:dyDescent="0.2">
      <c r="A413" s="15">
        <v>60631</v>
      </c>
    </row>
    <row r="414" spans="1:1" x14ac:dyDescent="0.2">
      <c r="A414" s="15">
        <v>60628</v>
      </c>
    </row>
    <row r="415" spans="1:1" x14ac:dyDescent="0.2">
      <c r="A415" s="15">
        <v>60406</v>
      </c>
    </row>
    <row r="416" spans="1:1" x14ac:dyDescent="0.2">
      <c r="A416" s="17">
        <v>20064114</v>
      </c>
    </row>
    <row r="417" spans="1:1" x14ac:dyDescent="0.2">
      <c r="A417" s="15">
        <v>60850</v>
      </c>
    </row>
    <row r="418" spans="1:1" x14ac:dyDescent="0.2">
      <c r="A418" s="17">
        <v>20062955</v>
      </c>
    </row>
    <row r="419" spans="1:1" x14ac:dyDescent="0.2">
      <c r="A419" s="15">
        <v>60262</v>
      </c>
    </row>
    <row r="420" spans="1:1" x14ac:dyDescent="0.2">
      <c r="A420" s="15">
        <v>60261</v>
      </c>
    </row>
    <row r="421" spans="1:1" x14ac:dyDescent="0.2">
      <c r="A421" s="15">
        <v>60359</v>
      </c>
    </row>
    <row r="422" spans="1:1" x14ac:dyDescent="0.2">
      <c r="A422" s="17">
        <v>20062393</v>
      </c>
    </row>
    <row r="423" spans="1:1" x14ac:dyDescent="0.2">
      <c r="A423" s="15">
        <v>60218</v>
      </c>
    </row>
    <row r="424" spans="1:1" x14ac:dyDescent="0.2">
      <c r="A424" s="15">
        <v>60249</v>
      </c>
    </row>
    <row r="425" spans="1:1" x14ac:dyDescent="0.2">
      <c r="A425" s="15">
        <v>60259</v>
      </c>
    </row>
    <row r="426" spans="1:1" x14ac:dyDescent="0.2">
      <c r="A426" s="15">
        <v>60142</v>
      </c>
    </row>
    <row r="427" spans="1:1" x14ac:dyDescent="0.2">
      <c r="A427" s="17">
        <v>20062972</v>
      </c>
    </row>
    <row r="428" spans="1:1" x14ac:dyDescent="0.2">
      <c r="A428" s="15">
        <v>60330</v>
      </c>
    </row>
    <row r="429" spans="1:1" x14ac:dyDescent="0.2">
      <c r="A429" s="17" t="s">
        <v>752</v>
      </c>
    </row>
    <row r="430" spans="1:1" x14ac:dyDescent="0.2">
      <c r="A430" s="15">
        <v>60111</v>
      </c>
    </row>
    <row r="431" spans="1:1" x14ac:dyDescent="0.2">
      <c r="A431" s="15">
        <v>60253</v>
      </c>
    </row>
    <row r="432" spans="1:1" x14ac:dyDescent="0.2">
      <c r="A432" s="15">
        <v>60108</v>
      </c>
    </row>
    <row r="433" spans="1:1" x14ac:dyDescent="0.2">
      <c r="A433" s="17">
        <v>20062490</v>
      </c>
    </row>
    <row r="434" spans="1:1" x14ac:dyDescent="0.2">
      <c r="A434" s="15">
        <v>60193</v>
      </c>
    </row>
    <row r="435" spans="1:1" x14ac:dyDescent="0.2">
      <c r="A435" s="17">
        <v>20062822</v>
      </c>
    </row>
    <row r="436" spans="1:1" x14ac:dyDescent="0.2">
      <c r="A436" s="15">
        <v>60226</v>
      </c>
    </row>
    <row r="437" spans="1:1" x14ac:dyDescent="0.2">
      <c r="A437" s="15">
        <v>60234</v>
      </c>
    </row>
    <row r="438" spans="1:1" x14ac:dyDescent="0.2">
      <c r="A438" s="17">
        <v>20062971</v>
      </c>
    </row>
    <row r="439" spans="1:1" x14ac:dyDescent="0.2">
      <c r="A439" s="15">
        <v>60320</v>
      </c>
    </row>
    <row r="440" spans="1:1" x14ac:dyDescent="0.2">
      <c r="A440" s="15">
        <v>60283</v>
      </c>
    </row>
    <row r="441" spans="1:1" x14ac:dyDescent="0.2">
      <c r="A441" s="15">
        <v>60321</v>
      </c>
    </row>
    <row r="442" spans="1:1" x14ac:dyDescent="0.2">
      <c r="A442" s="17">
        <v>20063299</v>
      </c>
    </row>
    <row r="443" spans="1:1" x14ac:dyDescent="0.2">
      <c r="A443" s="15">
        <v>60324</v>
      </c>
    </row>
    <row r="444" spans="1:1" x14ac:dyDescent="0.2">
      <c r="A444" s="15">
        <v>60325</v>
      </c>
    </row>
    <row r="445" spans="1:1" x14ac:dyDescent="0.2">
      <c r="A445" s="17">
        <v>20063532</v>
      </c>
    </row>
    <row r="446" spans="1:1" x14ac:dyDescent="0.2">
      <c r="A446" s="15">
        <v>60498</v>
      </c>
    </row>
    <row r="447" spans="1:1" x14ac:dyDescent="0.2">
      <c r="A447" s="15">
        <v>60630</v>
      </c>
    </row>
    <row r="448" spans="1:1" x14ac:dyDescent="0.2">
      <c r="A448" s="15">
        <v>60499</v>
      </c>
    </row>
    <row r="449" spans="1:1" x14ac:dyDescent="0.2">
      <c r="A449" s="17">
        <v>20062423</v>
      </c>
    </row>
    <row r="450" spans="1:1" x14ac:dyDescent="0.2">
      <c r="A450" s="15">
        <v>60244</v>
      </c>
    </row>
    <row r="451" spans="1:1" x14ac:dyDescent="0.2">
      <c r="A451" s="15">
        <v>60289</v>
      </c>
    </row>
    <row r="452" spans="1:1" x14ac:dyDescent="0.2">
      <c r="A452" s="17">
        <v>20062970</v>
      </c>
    </row>
    <row r="453" spans="1:1" x14ac:dyDescent="0.2">
      <c r="A453" s="15">
        <v>60326</v>
      </c>
    </row>
    <row r="454" spans="1:1" x14ac:dyDescent="0.2">
      <c r="A454" s="17">
        <v>20064185</v>
      </c>
    </row>
    <row r="455" spans="1:1" x14ac:dyDescent="0.2">
      <c r="A455" s="15">
        <v>60900</v>
      </c>
    </row>
    <row r="456" spans="1:1" x14ac:dyDescent="0.2">
      <c r="A456" s="15">
        <v>61700</v>
      </c>
    </row>
    <row r="457" spans="1:1" x14ac:dyDescent="0.2">
      <c r="A457" s="17">
        <v>20063641</v>
      </c>
    </row>
    <row r="458" spans="1:1" x14ac:dyDescent="0.2">
      <c r="A458" s="15">
        <v>60435</v>
      </c>
    </row>
    <row r="459" spans="1:1" x14ac:dyDescent="0.2">
      <c r="A459" s="15">
        <v>60436</v>
      </c>
    </row>
    <row r="460" spans="1:1" x14ac:dyDescent="0.2">
      <c r="A460" s="15">
        <v>60635</v>
      </c>
    </row>
    <row r="461" spans="1:1" x14ac:dyDescent="0.2">
      <c r="A461" s="17">
        <v>20063399</v>
      </c>
    </row>
    <row r="462" spans="1:1" x14ac:dyDescent="0.2">
      <c r="A462" s="15">
        <v>60294</v>
      </c>
    </row>
    <row r="463" spans="1:1" x14ac:dyDescent="0.2">
      <c r="A463" s="17">
        <v>20063875</v>
      </c>
    </row>
    <row r="464" spans="1:1" x14ac:dyDescent="0.2">
      <c r="A464" s="15">
        <v>60550</v>
      </c>
    </row>
    <row r="465" spans="1:1" x14ac:dyDescent="0.2">
      <c r="A465" s="17">
        <v>20063861</v>
      </c>
    </row>
    <row r="466" spans="1:1" x14ac:dyDescent="0.2">
      <c r="A466" s="15">
        <v>60800</v>
      </c>
    </row>
    <row r="467" spans="1:1" x14ac:dyDescent="0.2">
      <c r="A467" s="17">
        <v>20062398</v>
      </c>
    </row>
    <row r="468" spans="1:1" x14ac:dyDescent="0.2">
      <c r="A468" s="15">
        <v>60179</v>
      </c>
    </row>
    <row r="469" spans="1:1" x14ac:dyDescent="0.2">
      <c r="A469" s="15">
        <v>60337</v>
      </c>
    </row>
    <row r="470" spans="1:1" x14ac:dyDescent="0.2">
      <c r="A470" s="17">
        <v>20062665</v>
      </c>
    </row>
    <row r="471" spans="1:1" x14ac:dyDescent="0.2">
      <c r="A471" s="15">
        <v>60120</v>
      </c>
    </row>
    <row r="472" spans="1:1" x14ac:dyDescent="0.2">
      <c r="A472" s="15">
        <v>60138</v>
      </c>
    </row>
    <row r="473" spans="1:1" x14ac:dyDescent="0.2">
      <c r="A473" s="17">
        <v>20062949</v>
      </c>
    </row>
    <row r="474" spans="1:1" x14ac:dyDescent="0.2">
      <c r="A474" s="15">
        <v>60274</v>
      </c>
    </row>
    <row r="475" spans="1:1" x14ac:dyDescent="0.2">
      <c r="A475" s="17">
        <v>20062180</v>
      </c>
    </row>
    <row r="476" spans="1:1" x14ac:dyDescent="0.2">
      <c r="A476" s="15">
        <v>99951</v>
      </c>
    </row>
    <row r="477" spans="1:1" x14ac:dyDescent="0.2">
      <c r="A477" s="15">
        <v>99952</v>
      </c>
    </row>
    <row r="478" spans="1:1" x14ac:dyDescent="0.2">
      <c r="A478" s="17">
        <v>20064803</v>
      </c>
    </row>
    <row r="479" spans="1:1" x14ac:dyDescent="0.2">
      <c r="A479" s="15">
        <v>60794</v>
      </c>
    </row>
    <row r="480" spans="1:1" x14ac:dyDescent="0.2">
      <c r="A480" s="15">
        <v>60793</v>
      </c>
    </row>
    <row r="481" spans="1:1" x14ac:dyDescent="0.2">
      <c r="A481" s="17">
        <v>20063625</v>
      </c>
    </row>
    <row r="482" spans="1:1" x14ac:dyDescent="0.2">
      <c r="A482" s="15">
        <v>60750</v>
      </c>
    </row>
    <row r="483" spans="1:1" x14ac:dyDescent="0.2">
      <c r="A483" s="17">
        <v>20062189</v>
      </c>
    </row>
    <row r="484" spans="1:1" x14ac:dyDescent="0.2">
      <c r="A484" s="15">
        <v>60167</v>
      </c>
    </row>
    <row r="485" spans="1:1" x14ac:dyDescent="0.2">
      <c r="A485" s="15">
        <v>60546</v>
      </c>
    </row>
    <row r="486" spans="1:1" x14ac:dyDescent="0.2">
      <c r="A486" s="17">
        <v>20063469</v>
      </c>
    </row>
    <row r="487" spans="1:1" x14ac:dyDescent="0.2">
      <c r="A487" s="15">
        <v>60496</v>
      </c>
    </row>
    <row r="488" spans="1:1" x14ac:dyDescent="0.2">
      <c r="A488" s="17">
        <v>20064573</v>
      </c>
    </row>
    <row r="489" spans="1:1" x14ac:dyDescent="0.2">
      <c r="A489" s="15">
        <v>60827</v>
      </c>
    </row>
    <row r="490" spans="1:1" x14ac:dyDescent="0.2">
      <c r="A490" s="17">
        <v>20064549</v>
      </c>
    </row>
    <row r="491" spans="1:1" x14ac:dyDescent="0.2">
      <c r="A491" s="15">
        <v>60812</v>
      </c>
    </row>
    <row r="492" spans="1:1" x14ac:dyDescent="0.2">
      <c r="A492" s="17">
        <v>20064475</v>
      </c>
    </row>
    <row r="493" spans="1:1" x14ac:dyDescent="0.2">
      <c r="A493" s="15">
        <v>60848</v>
      </c>
    </row>
    <row r="494" spans="1:1" x14ac:dyDescent="0.2">
      <c r="A494" s="17">
        <v>20062205</v>
      </c>
    </row>
    <row r="495" spans="1:1" x14ac:dyDescent="0.2">
      <c r="A495" s="15">
        <v>99972</v>
      </c>
    </row>
    <row r="496" spans="1:1" x14ac:dyDescent="0.2">
      <c r="A496" s="17">
        <v>20061374</v>
      </c>
    </row>
    <row r="497" spans="1:1" x14ac:dyDescent="0.2">
      <c r="A497" s="15">
        <v>99702</v>
      </c>
    </row>
    <row r="498" spans="1:1" x14ac:dyDescent="0.2">
      <c r="A498" s="17">
        <v>20064577</v>
      </c>
    </row>
    <row r="499" spans="1:1" x14ac:dyDescent="0.2">
      <c r="A499" s="15">
        <v>61100</v>
      </c>
    </row>
    <row r="500" spans="1:1" x14ac:dyDescent="0.2">
      <c r="A500" s="17">
        <v>20064695</v>
      </c>
    </row>
    <row r="501" spans="1:1" x14ac:dyDescent="0.2">
      <c r="A501" s="15">
        <v>61500</v>
      </c>
    </row>
    <row r="502" spans="1:1" x14ac:dyDescent="0.2">
      <c r="A502" s="17">
        <v>20064036</v>
      </c>
    </row>
    <row r="503" spans="1:1" x14ac:dyDescent="0.2">
      <c r="A503" s="15">
        <v>61000</v>
      </c>
    </row>
    <row r="504" spans="1:1" x14ac:dyDescent="0.2">
      <c r="A504" s="17">
        <v>20064220</v>
      </c>
    </row>
    <row r="505" spans="1:1" x14ac:dyDescent="0.2">
      <c r="A505" s="15">
        <v>60739</v>
      </c>
    </row>
    <row r="506" spans="1:1" x14ac:dyDescent="0.2">
      <c r="A506" s="17">
        <v>20065185</v>
      </c>
    </row>
    <row r="507" spans="1:1" x14ac:dyDescent="0.2">
      <c r="A507" s="15">
        <v>60491</v>
      </c>
    </row>
    <row r="508" spans="1:1" x14ac:dyDescent="0.2">
      <c r="A508" s="15">
        <v>60724</v>
      </c>
    </row>
    <row r="509" spans="1:1" x14ac:dyDescent="0.2">
      <c r="A509" s="15">
        <v>60622</v>
      </c>
    </row>
    <row r="510" spans="1:1" x14ac:dyDescent="0.2">
      <c r="A510" s="15">
        <v>60723</v>
      </c>
    </row>
    <row r="511" spans="1:1" x14ac:dyDescent="0.2">
      <c r="A511" s="15">
        <v>60712</v>
      </c>
    </row>
    <row r="512" spans="1:1" x14ac:dyDescent="0.2">
      <c r="A512" s="15">
        <v>61250</v>
      </c>
    </row>
    <row r="513" spans="1:1" x14ac:dyDescent="0.2">
      <c r="A513" s="15">
        <v>61450</v>
      </c>
    </row>
    <row r="514" spans="1:1" x14ac:dyDescent="0.2">
      <c r="A514" s="15">
        <v>60713</v>
      </c>
    </row>
    <row r="515" spans="1:1" x14ac:dyDescent="0.2">
      <c r="A515" s="17">
        <v>20065186</v>
      </c>
    </row>
    <row r="516" spans="1:1" x14ac:dyDescent="0.2">
      <c r="A516" s="15">
        <v>61400</v>
      </c>
    </row>
    <row r="517" spans="1:1" x14ac:dyDescent="0.2">
      <c r="A517" s="17" t="s">
        <v>846</v>
      </c>
    </row>
    <row r="518" spans="1:1" x14ac:dyDescent="0.2">
      <c r="A518" s="15">
        <v>60318</v>
      </c>
    </row>
    <row r="519" spans="1:1" x14ac:dyDescent="0.2">
      <c r="A519" s="17">
        <v>20061796</v>
      </c>
    </row>
    <row r="520" spans="1:1" x14ac:dyDescent="0.2">
      <c r="A520" s="15">
        <v>60011</v>
      </c>
    </row>
    <row r="521" spans="1:1" x14ac:dyDescent="0.2">
      <c r="A521" s="17">
        <v>20063699</v>
      </c>
    </row>
    <row r="522" spans="1:1" x14ac:dyDescent="0.2">
      <c r="A522" s="15">
        <v>60017</v>
      </c>
    </row>
    <row r="523" spans="1:1" x14ac:dyDescent="0.2">
      <c r="A523" s="17">
        <v>20062282</v>
      </c>
    </row>
    <row r="524" spans="1:1" x14ac:dyDescent="0.2">
      <c r="A524" s="15">
        <v>60018</v>
      </c>
    </row>
    <row r="525" spans="1:1" x14ac:dyDescent="0.2">
      <c r="A525" s="15">
        <v>60023</v>
      </c>
    </row>
    <row r="526" spans="1:1" x14ac:dyDescent="0.2">
      <c r="A526" s="17">
        <v>20063388</v>
      </c>
    </row>
    <row r="527" spans="1:1" x14ac:dyDescent="0.2">
      <c r="A527" s="15">
        <v>60019</v>
      </c>
    </row>
    <row r="528" spans="1:1" x14ac:dyDescent="0.2">
      <c r="A528" s="15">
        <v>60420</v>
      </c>
    </row>
    <row r="529" spans="1:1" x14ac:dyDescent="0.2">
      <c r="A529" s="17">
        <v>20062248</v>
      </c>
    </row>
    <row r="530" spans="1:1" x14ac:dyDescent="0.2">
      <c r="A530" s="15">
        <v>60021</v>
      </c>
    </row>
    <row r="531" spans="1:1" x14ac:dyDescent="0.2">
      <c r="A531" s="15">
        <v>60022</v>
      </c>
    </row>
    <row r="532" spans="1:1" x14ac:dyDescent="0.2">
      <c r="A532" s="15">
        <v>60154</v>
      </c>
    </row>
    <row r="533" spans="1:1" x14ac:dyDescent="0.2">
      <c r="A533" s="17">
        <v>20062527</v>
      </c>
    </row>
    <row r="534" spans="1:1" x14ac:dyDescent="0.2">
      <c r="A534" s="15">
        <v>60085</v>
      </c>
    </row>
    <row r="535" spans="1:1" x14ac:dyDescent="0.2">
      <c r="A535" s="17">
        <v>20062529</v>
      </c>
    </row>
    <row r="536" spans="1:1" x14ac:dyDescent="0.2">
      <c r="A536" s="15">
        <v>60097</v>
      </c>
    </row>
    <row r="537" spans="1:1" x14ac:dyDescent="0.2">
      <c r="A537" s="17" t="s">
        <v>1163</v>
      </c>
    </row>
    <row r="538" spans="1:1" x14ac:dyDescent="0.2">
      <c r="A538" s="15">
        <v>60128</v>
      </c>
    </row>
    <row r="539" spans="1:1" x14ac:dyDescent="0.2">
      <c r="A539" s="15">
        <v>60369</v>
      </c>
    </row>
    <row r="540" spans="1:1" x14ac:dyDescent="0.2">
      <c r="A540" s="17">
        <v>20062778</v>
      </c>
    </row>
    <row r="541" spans="1:1" x14ac:dyDescent="0.2">
      <c r="A541" s="15">
        <v>60149</v>
      </c>
    </row>
    <row r="542" spans="1:1" x14ac:dyDescent="0.2">
      <c r="A542" s="15">
        <v>99439</v>
      </c>
    </row>
    <row r="543" spans="1:1" x14ac:dyDescent="0.2">
      <c r="A543" s="15">
        <v>99441</v>
      </c>
    </row>
    <row r="544" spans="1:1" x14ac:dyDescent="0.2">
      <c r="A544" s="15">
        <v>99819</v>
      </c>
    </row>
    <row r="545" spans="1:1" x14ac:dyDescent="0.2">
      <c r="A545" s="17">
        <v>20062666</v>
      </c>
    </row>
    <row r="546" spans="1:1" x14ac:dyDescent="0.2">
      <c r="A546" s="15">
        <v>60152</v>
      </c>
    </row>
    <row r="547" spans="1:1" x14ac:dyDescent="0.2">
      <c r="A547" s="17">
        <v>20062400</v>
      </c>
    </row>
    <row r="548" spans="1:1" x14ac:dyDescent="0.2">
      <c r="A548" s="15">
        <v>60163</v>
      </c>
    </row>
    <row r="549" spans="1:1" x14ac:dyDescent="0.2">
      <c r="A549" s="17">
        <v>20062664</v>
      </c>
    </row>
    <row r="550" spans="1:1" x14ac:dyDescent="0.2">
      <c r="A550" s="15">
        <v>60223</v>
      </c>
    </row>
    <row r="551" spans="1:1" x14ac:dyDescent="0.2">
      <c r="A551" s="17">
        <v>20058938</v>
      </c>
    </row>
    <row r="552" spans="1:1" x14ac:dyDescent="0.2">
      <c r="A552" s="15">
        <v>99091</v>
      </c>
    </row>
    <row r="553" spans="1:1" x14ac:dyDescent="0.2">
      <c r="A553" s="17">
        <v>20059371</v>
      </c>
    </row>
    <row r="554" spans="1:1" x14ac:dyDescent="0.2">
      <c r="A554" s="15">
        <v>99092</v>
      </c>
    </row>
    <row r="555" spans="1:1" x14ac:dyDescent="0.2">
      <c r="A555" s="17">
        <v>20058996</v>
      </c>
    </row>
    <row r="556" spans="1:1" x14ac:dyDescent="0.2">
      <c r="A556" s="15">
        <v>99093</v>
      </c>
    </row>
    <row r="557" spans="1:1" x14ac:dyDescent="0.2">
      <c r="A557" s="15">
        <v>99191</v>
      </c>
    </row>
    <row r="558" spans="1:1" x14ac:dyDescent="0.2">
      <c r="A558" s="17">
        <v>20059000</v>
      </c>
    </row>
    <row r="559" spans="1:1" x14ac:dyDescent="0.2">
      <c r="A559" s="15">
        <v>99094</v>
      </c>
    </row>
    <row r="560" spans="1:1" x14ac:dyDescent="0.2">
      <c r="A560" s="17">
        <v>20058982</v>
      </c>
    </row>
    <row r="561" spans="1:1" x14ac:dyDescent="0.2">
      <c r="A561" s="15">
        <v>99096</v>
      </c>
    </row>
    <row r="562" spans="1:1" x14ac:dyDescent="0.2">
      <c r="A562" s="17" t="s">
        <v>100</v>
      </c>
    </row>
    <row r="563" spans="1:1" x14ac:dyDescent="0.2">
      <c r="A563" s="15">
        <v>99097</v>
      </c>
    </row>
    <row r="564" spans="1:1" x14ac:dyDescent="0.2">
      <c r="A564" s="17">
        <v>20059025</v>
      </c>
    </row>
    <row r="565" spans="1:1" x14ac:dyDescent="0.2">
      <c r="A565" s="15">
        <v>99098</v>
      </c>
    </row>
    <row r="566" spans="1:1" x14ac:dyDescent="0.2">
      <c r="A566" s="17">
        <v>20059372</v>
      </c>
    </row>
    <row r="567" spans="1:1" x14ac:dyDescent="0.2">
      <c r="A567" s="15">
        <v>99186</v>
      </c>
    </row>
    <row r="568" spans="1:1" x14ac:dyDescent="0.2">
      <c r="A568" s="15">
        <v>99187</v>
      </c>
    </row>
    <row r="569" spans="1:1" x14ac:dyDescent="0.2">
      <c r="A569" s="17" t="s">
        <v>106</v>
      </c>
    </row>
    <row r="570" spans="1:1" x14ac:dyDescent="0.2">
      <c r="A570" s="15">
        <v>99188</v>
      </c>
    </row>
    <row r="571" spans="1:1" x14ac:dyDescent="0.2">
      <c r="A571" s="17">
        <v>20059327</v>
      </c>
    </row>
    <row r="572" spans="1:1" x14ac:dyDescent="0.2">
      <c r="A572" s="15">
        <v>99193</v>
      </c>
    </row>
    <row r="573" spans="1:1" x14ac:dyDescent="0.2">
      <c r="A573" s="17">
        <v>20059328</v>
      </c>
    </row>
    <row r="574" spans="1:1" x14ac:dyDescent="0.2">
      <c r="A574" s="15">
        <v>99194</v>
      </c>
    </row>
    <row r="575" spans="1:1" x14ac:dyDescent="0.2">
      <c r="A575" s="17">
        <v>20059359</v>
      </c>
    </row>
    <row r="576" spans="1:1" x14ac:dyDescent="0.2">
      <c r="A576" s="15">
        <v>99197</v>
      </c>
    </row>
    <row r="577" spans="1:1" x14ac:dyDescent="0.2">
      <c r="A577" s="17">
        <v>20060255</v>
      </c>
    </row>
    <row r="578" spans="1:1" x14ac:dyDescent="0.2">
      <c r="A578" s="15">
        <v>99198</v>
      </c>
    </row>
    <row r="579" spans="1:1" x14ac:dyDescent="0.2">
      <c r="A579" s="15">
        <v>99448</v>
      </c>
    </row>
    <row r="580" spans="1:1" x14ac:dyDescent="0.2">
      <c r="A580" s="15">
        <v>99468</v>
      </c>
    </row>
    <row r="581" spans="1:1" x14ac:dyDescent="0.2">
      <c r="A581" s="17">
        <v>20059869</v>
      </c>
    </row>
    <row r="582" spans="1:1" x14ac:dyDescent="0.2">
      <c r="A582" s="15">
        <v>99291</v>
      </c>
    </row>
    <row r="583" spans="1:1" x14ac:dyDescent="0.2">
      <c r="A583" s="17">
        <v>20059872</v>
      </c>
    </row>
    <row r="584" spans="1:1" x14ac:dyDescent="0.2">
      <c r="A584" s="15">
        <v>99298</v>
      </c>
    </row>
    <row r="585" spans="1:1" x14ac:dyDescent="0.2">
      <c r="A585" s="17">
        <v>20060121</v>
      </c>
    </row>
    <row r="586" spans="1:1" x14ac:dyDescent="0.2">
      <c r="A586" s="15">
        <v>99306</v>
      </c>
    </row>
    <row r="587" spans="1:1" x14ac:dyDescent="0.2">
      <c r="A587" s="17">
        <v>20059873</v>
      </c>
    </row>
    <row r="588" spans="1:1" x14ac:dyDescent="0.2">
      <c r="A588" s="15">
        <v>99307</v>
      </c>
    </row>
    <row r="589" spans="1:1" x14ac:dyDescent="0.2">
      <c r="A589" s="15">
        <v>99309</v>
      </c>
    </row>
    <row r="590" spans="1:1" x14ac:dyDescent="0.2">
      <c r="A590" s="17">
        <v>20060526</v>
      </c>
    </row>
    <row r="591" spans="1:1" x14ac:dyDescent="0.2">
      <c r="A591" s="15">
        <v>99336</v>
      </c>
    </row>
    <row r="592" spans="1:1" x14ac:dyDescent="0.2">
      <c r="A592" s="15">
        <v>99337</v>
      </c>
    </row>
    <row r="593" spans="1:1" x14ac:dyDescent="0.2">
      <c r="A593" s="15">
        <v>99442</v>
      </c>
    </row>
    <row r="594" spans="1:1" x14ac:dyDescent="0.2">
      <c r="A594" s="15">
        <v>99446</v>
      </c>
    </row>
    <row r="595" spans="1:1" x14ac:dyDescent="0.2">
      <c r="A595" s="15">
        <v>99818</v>
      </c>
    </row>
    <row r="596" spans="1:1" x14ac:dyDescent="0.2">
      <c r="A596" s="15">
        <v>99909</v>
      </c>
    </row>
    <row r="597" spans="1:1" x14ac:dyDescent="0.2">
      <c r="A597" s="17">
        <v>20060527</v>
      </c>
    </row>
    <row r="598" spans="1:1" x14ac:dyDescent="0.2">
      <c r="A598" s="15">
        <v>99338</v>
      </c>
    </row>
    <row r="599" spans="1:1" x14ac:dyDescent="0.2">
      <c r="A599" s="15">
        <v>99447</v>
      </c>
    </row>
    <row r="600" spans="1:1" x14ac:dyDescent="0.2">
      <c r="A600" s="17">
        <v>20061144</v>
      </c>
    </row>
    <row r="601" spans="1:1" x14ac:dyDescent="0.2">
      <c r="A601" s="15">
        <v>99339</v>
      </c>
    </row>
    <row r="602" spans="1:1" x14ac:dyDescent="0.2">
      <c r="A602" s="15">
        <v>99639</v>
      </c>
    </row>
    <row r="603" spans="1:1" x14ac:dyDescent="0.2">
      <c r="A603" s="17">
        <v>20060170</v>
      </c>
    </row>
    <row r="604" spans="1:1" x14ac:dyDescent="0.2">
      <c r="A604" s="15">
        <v>99341</v>
      </c>
    </row>
    <row r="605" spans="1:1" x14ac:dyDescent="0.2">
      <c r="A605" s="17">
        <v>20060470</v>
      </c>
    </row>
    <row r="606" spans="1:1" x14ac:dyDescent="0.2">
      <c r="A606" s="15">
        <v>99342</v>
      </c>
    </row>
    <row r="607" spans="1:1" x14ac:dyDescent="0.2">
      <c r="A607" s="15">
        <v>99469</v>
      </c>
    </row>
    <row r="608" spans="1:1" x14ac:dyDescent="0.2">
      <c r="A608" s="17">
        <v>20060826</v>
      </c>
    </row>
    <row r="609" spans="1:1" x14ac:dyDescent="0.2">
      <c r="A609" s="15">
        <v>99343</v>
      </c>
    </row>
    <row r="610" spans="1:1" x14ac:dyDescent="0.2">
      <c r="A610" s="15">
        <v>99344</v>
      </c>
    </row>
    <row r="611" spans="1:1" x14ac:dyDescent="0.2">
      <c r="A611" s="17">
        <v>20060473</v>
      </c>
    </row>
    <row r="612" spans="1:1" x14ac:dyDescent="0.2">
      <c r="A612" s="15">
        <v>99464</v>
      </c>
    </row>
    <row r="613" spans="1:1" x14ac:dyDescent="0.2">
      <c r="A613" s="15">
        <v>99467</v>
      </c>
    </row>
    <row r="614" spans="1:1" x14ac:dyDescent="0.2">
      <c r="A614" s="17">
        <v>20060855</v>
      </c>
    </row>
    <row r="615" spans="1:1" x14ac:dyDescent="0.2">
      <c r="A615" s="15">
        <v>99523</v>
      </c>
    </row>
    <row r="616" spans="1:1" x14ac:dyDescent="0.2">
      <c r="A616" s="17">
        <v>20061408</v>
      </c>
    </row>
    <row r="617" spans="1:1" x14ac:dyDescent="0.2">
      <c r="A617" s="15">
        <v>99671</v>
      </c>
    </row>
    <row r="618" spans="1:1" x14ac:dyDescent="0.2">
      <c r="A618" s="15">
        <v>99684</v>
      </c>
    </row>
    <row r="619" spans="1:1" x14ac:dyDescent="0.2">
      <c r="A619" s="15">
        <v>99688</v>
      </c>
    </row>
    <row r="620" spans="1:1" x14ac:dyDescent="0.2">
      <c r="A620" s="15">
        <v>99799</v>
      </c>
    </row>
    <row r="621" spans="1:1" x14ac:dyDescent="0.2">
      <c r="A621" s="15">
        <v>99809</v>
      </c>
    </row>
    <row r="622" spans="1:1" x14ac:dyDescent="0.2">
      <c r="A622" s="17">
        <v>20061256</v>
      </c>
    </row>
    <row r="623" spans="1:1" x14ac:dyDescent="0.2">
      <c r="A623" s="15">
        <v>99672</v>
      </c>
    </row>
    <row r="624" spans="1:1" x14ac:dyDescent="0.2">
      <c r="A624" s="17">
        <v>20061252</v>
      </c>
    </row>
    <row r="625" spans="1:1" x14ac:dyDescent="0.2">
      <c r="A625" s="15">
        <v>99673</v>
      </c>
    </row>
    <row r="626" spans="1:1" x14ac:dyDescent="0.2">
      <c r="A626" s="17">
        <v>20061773</v>
      </c>
    </row>
    <row r="627" spans="1:1" x14ac:dyDescent="0.2">
      <c r="A627" s="15">
        <v>99674</v>
      </c>
    </row>
    <row r="628" spans="1:1" x14ac:dyDescent="0.2">
      <c r="A628" s="17" t="s">
        <v>828</v>
      </c>
    </row>
    <row r="629" spans="1:1" x14ac:dyDescent="0.2">
      <c r="A629" s="15">
        <v>99801</v>
      </c>
    </row>
    <row r="630" spans="1:1" x14ac:dyDescent="0.2">
      <c r="A630" s="15">
        <v>99802</v>
      </c>
    </row>
    <row r="631" spans="1:1" x14ac:dyDescent="0.2">
      <c r="A631" s="17">
        <v>20061707</v>
      </c>
    </row>
    <row r="632" spans="1:1" x14ac:dyDescent="0.2">
      <c r="A632" s="15">
        <v>99808</v>
      </c>
    </row>
    <row r="633" spans="1:1" x14ac:dyDescent="0.2">
      <c r="A633" s="17">
        <v>20061924</v>
      </c>
    </row>
    <row r="634" spans="1:1" x14ac:dyDescent="0.2">
      <c r="A634" s="15">
        <v>99816</v>
      </c>
    </row>
    <row r="635" spans="1:1" x14ac:dyDescent="0.2">
      <c r="A635" s="15">
        <v>99817</v>
      </c>
    </row>
    <row r="636" spans="1:1" x14ac:dyDescent="0.2">
      <c r="A636" s="15">
        <v>99908</v>
      </c>
    </row>
    <row r="637" spans="1:1" x14ac:dyDescent="0.2">
      <c r="A637" s="15">
        <v>99912</v>
      </c>
    </row>
    <row r="638" spans="1:1" x14ac:dyDescent="0.2">
      <c r="A638" s="17">
        <v>20062093</v>
      </c>
    </row>
    <row r="639" spans="1:1" x14ac:dyDescent="0.2">
      <c r="A639" s="15">
        <v>99911</v>
      </c>
    </row>
    <row r="640" spans="1:1" x14ac:dyDescent="0.2">
      <c r="A640" s="17">
        <v>20062323</v>
      </c>
    </row>
    <row r="641" spans="1:1" x14ac:dyDescent="0.2">
      <c r="A641" s="15">
        <v>99987</v>
      </c>
    </row>
    <row r="642" spans="1:1" x14ac:dyDescent="0.2">
      <c r="A642" s="17">
        <v>20061798</v>
      </c>
    </row>
    <row r="643" spans="1:1" x14ac:dyDescent="0.2">
      <c r="A643" s="15">
        <v>99989</v>
      </c>
    </row>
    <row r="644" spans="1:1" x14ac:dyDescent="0.2">
      <c r="A644" s="17" t="s">
        <v>1374</v>
      </c>
    </row>
    <row r="645" spans="1:1" x14ac:dyDescent="0.2">
      <c r="A645" s="15">
        <v>60110</v>
      </c>
    </row>
    <row r="646" spans="1:1" x14ac:dyDescent="0.2">
      <c r="A646" s="17">
        <v>20061327</v>
      </c>
    </row>
    <row r="647" spans="1:1" x14ac:dyDescent="0.2">
      <c r="A647" s="15">
        <v>98964</v>
      </c>
    </row>
    <row r="648" spans="1:1" x14ac:dyDescent="0.2">
      <c r="A648" s="14" t="s">
        <v>208</v>
      </c>
    </row>
  </sheetData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51"/>
  <sheetViews>
    <sheetView workbookViewId="0">
      <selection activeCell="B51" sqref="B51"/>
    </sheetView>
  </sheetViews>
  <sheetFormatPr defaultRowHeight="12.75" x14ac:dyDescent="0.2"/>
  <cols>
    <col min="2" max="2" width="40.28515625" bestFit="1" customWidth="1"/>
  </cols>
  <sheetData>
    <row r="1" spans="1:2" ht="13.5" thickBot="1" x14ac:dyDescent="0.25">
      <c r="A1" s="3">
        <v>30021043</v>
      </c>
      <c r="B1" s="48" t="s">
        <v>335</v>
      </c>
    </row>
    <row r="2" spans="1:2" ht="13.5" thickBot="1" x14ac:dyDescent="0.25">
      <c r="A2" s="3">
        <v>30021030</v>
      </c>
      <c r="B2" s="48" t="s">
        <v>335</v>
      </c>
    </row>
    <row r="3" spans="1:2" ht="13.5" thickBot="1" x14ac:dyDescent="0.25">
      <c r="A3" s="3">
        <v>30021041</v>
      </c>
      <c r="B3" s="48" t="s">
        <v>335</v>
      </c>
    </row>
    <row r="4" spans="1:2" ht="13.5" thickBot="1" x14ac:dyDescent="0.25">
      <c r="A4" s="5">
        <v>30021007</v>
      </c>
      <c r="B4" s="48" t="s">
        <v>335</v>
      </c>
    </row>
    <row r="5" spans="1:2" ht="13.5" thickBot="1" x14ac:dyDescent="0.25">
      <c r="A5" s="53">
        <v>30021054</v>
      </c>
      <c r="B5" s="48" t="s">
        <v>335</v>
      </c>
    </row>
    <row r="6" spans="1:2" ht="13.5" thickBot="1" x14ac:dyDescent="0.25">
      <c r="A6" s="3">
        <v>30021096</v>
      </c>
      <c r="B6" s="48" t="s">
        <v>335</v>
      </c>
    </row>
    <row r="7" spans="1:2" ht="13.5" thickBot="1" x14ac:dyDescent="0.25">
      <c r="A7" s="54">
        <v>30021036</v>
      </c>
      <c r="B7" s="48" t="s">
        <v>335</v>
      </c>
    </row>
    <row r="8" spans="1:2" ht="13.5" thickBot="1" x14ac:dyDescent="0.25">
      <c r="A8" s="3">
        <v>30021078</v>
      </c>
      <c r="B8" s="48" t="s">
        <v>335</v>
      </c>
    </row>
    <row r="9" spans="1:2" ht="13.5" thickBot="1" x14ac:dyDescent="0.25">
      <c r="A9" s="3">
        <v>30021084</v>
      </c>
      <c r="B9" s="48" t="s">
        <v>335</v>
      </c>
    </row>
    <row r="10" spans="1:2" ht="13.5" thickBot="1" x14ac:dyDescent="0.25">
      <c r="A10" s="3">
        <v>30021072</v>
      </c>
      <c r="B10" s="48" t="s">
        <v>335</v>
      </c>
    </row>
    <row r="11" spans="1:2" ht="13.5" thickBot="1" x14ac:dyDescent="0.25">
      <c r="A11" s="3">
        <v>30021058</v>
      </c>
      <c r="B11" s="48" t="s">
        <v>335</v>
      </c>
    </row>
    <row r="12" spans="1:2" ht="13.5" thickBot="1" x14ac:dyDescent="0.25">
      <c r="A12" s="3">
        <v>30021057</v>
      </c>
      <c r="B12" s="48" t="s">
        <v>335</v>
      </c>
    </row>
    <row r="13" spans="1:2" ht="13.5" thickBot="1" x14ac:dyDescent="0.25">
      <c r="A13" s="3">
        <v>30021103</v>
      </c>
      <c r="B13" s="48" t="s">
        <v>335</v>
      </c>
    </row>
    <row r="14" spans="1:2" ht="13.5" thickBot="1" x14ac:dyDescent="0.25">
      <c r="A14" s="3">
        <v>30022969</v>
      </c>
      <c r="B14" s="48" t="s">
        <v>335</v>
      </c>
    </row>
    <row r="15" spans="1:2" ht="13.5" thickBot="1" x14ac:dyDescent="0.25">
      <c r="A15" s="3">
        <v>30023002</v>
      </c>
      <c r="B15" s="48" t="s">
        <v>335</v>
      </c>
    </row>
    <row r="16" spans="1:2" ht="13.5" thickBot="1" x14ac:dyDescent="0.25">
      <c r="A16" s="3">
        <v>30021031</v>
      </c>
      <c r="B16" s="48" t="s">
        <v>335</v>
      </c>
    </row>
    <row r="17" spans="1:2" ht="13.5" thickBot="1" x14ac:dyDescent="0.25">
      <c r="A17" s="3">
        <v>30023003</v>
      </c>
      <c r="B17" s="48" t="s">
        <v>335</v>
      </c>
    </row>
    <row r="18" spans="1:2" ht="13.5" thickBot="1" x14ac:dyDescent="0.25">
      <c r="A18" s="3">
        <v>30023713</v>
      </c>
      <c r="B18" s="48" t="s">
        <v>335</v>
      </c>
    </row>
    <row r="19" spans="1:2" x14ac:dyDescent="0.2">
      <c r="A19" s="3">
        <v>30022188</v>
      </c>
      <c r="B19" s="2" t="s">
        <v>400</v>
      </c>
    </row>
    <row r="20" spans="1:2" x14ac:dyDescent="0.2">
      <c r="A20" s="3">
        <v>30022775</v>
      </c>
      <c r="B20" s="2" t="s">
        <v>400</v>
      </c>
    </row>
    <row r="21" spans="1:2" ht="15" x14ac:dyDescent="0.2">
      <c r="A21" s="50">
        <v>30022666</v>
      </c>
      <c r="B21" s="2" t="s">
        <v>400</v>
      </c>
    </row>
    <row r="22" spans="1:2" x14ac:dyDescent="0.2">
      <c r="A22" s="3">
        <v>30023448</v>
      </c>
      <c r="B22" s="2" t="s">
        <v>400</v>
      </c>
    </row>
    <row r="23" spans="1:2" x14ac:dyDescent="0.2">
      <c r="A23" s="3">
        <v>30022769</v>
      </c>
      <c r="B23" s="2" t="s">
        <v>400</v>
      </c>
    </row>
    <row r="24" spans="1:2" x14ac:dyDescent="0.2">
      <c r="A24" s="6">
        <v>30020735</v>
      </c>
      <c r="B24" s="2" t="s">
        <v>400</v>
      </c>
    </row>
    <row r="25" spans="1:2" x14ac:dyDescent="0.2">
      <c r="A25" s="3">
        <v>30018939</v>
      </c>
      <c r="B25" s="2" t="s">
        <v>400</v>
      </c>
    </row>
    <row r="26" spans="1:2" x14ac:dyDescent="0.2">
      <c r="A26" s="1">
        <v>30021203</v>
      </c>
      <c r="B26" s="2" t="s">
        <v>400</v>
      </c>
    </row>
    <row r="27" spans="1:2" x14ac:dyDescent="0.2">
      <c r="A27" s="4">
        <v>30020335</v>
      </c>
      <c r="B27" s="2" t="s">
        <v>400</v>
      </c>
    </row>
    <row r="28" spans="1:2" x14ac:dyDescent="0.2">
      <c r="A28" s="4">
        <v>30019990</v>
      </c>
      <c r="B28" s="2" t="s">
        <v>400</v>
      </c>
    </row>
    <row r="29" spans="1:2" x14ac:dyDescent="0.2">
      <c r="A29" s="4">
        <v>30019224</v>
      </c>
      <c r="B29" s="2" t="s">
        <v>400</v>
      </c>
    </row>
    <row r="30" spans="1:2" x14ac:dyDescent="0.2">
      <c r="A30" s="51">
        <v>30019718</v>
      </c>
      <c r="B30" s="2" t="s">
        <v>400</v>
      </c>
    </row>
    <row r="31" spans="1:2" x14ac:dyDescent="0.2">
      <c r="A31" s="4">
        <v>30019730</v>
      </c>
      <c r="B31" s="2" t="s">
        <v>400</v>
      </c>
    </row>
    <row r="32" spans="1:2" x14ac:dyDescent="0.2">
      <c r="A32" s="4">
        <v>30019991</v>
      </c>
      <c r="B32" s="2" t="s">
        <v>400</v>
      </c>
    </row>
    <row r="33" spans="1:2" x14ac:dyDescent="0.2">
      <c r="A33" s="1">
        <v>30019993</v>
      </c>
      <c r="B33" s="2" t="s">
        <v>400</v>
      </c>
    </row>
    <row r="34" spans="1:2" x14ac:dyDescent="0.2">
      <c r="A34" s="1">
        <v>30020398</v>
      </c>
      <c r="B34" s="2" t="s">
        <v>400</v>
      </c>
    </row>
    <row r="35" spans="1:2" x14ac:dyDescent="0.2">
      <c r="A35" s="4">
        <v>30020536</v>
      </c>
      <c r="B35" s="2" t="s">
        <v>400</v>
      </c>
    </row>
    <row r="36" spans="1:2" x14ac:dyDescent="0.2">
      <c r="A36" s="4">
        <v>30022772</v>
      </c>
      <c r="B36" s="2" t="s">
        <v>400</v>
      </c>
    </row>
    <row r="37" spans="1:2" x14ac:dyDescent="0.2">
      <c r="A37" s="4">
        <v>30020746</v>
      </c>
      <c r="B37" s="2" t="s">
        <v>400</v>
      </c>
    </row>
    <row r="38" spans="1:2" x14ac:dyDescent="0.2">
      <c r="A38" s="3">
        <v>30022778</v>
      </c>
      <c r="B38" s="2" t="s">
        <v>400</v>
      </c>
    </row>
    <row r="39" spans="1:2" x14ac:dyDescent="0.2">
      <c r="A39" s="3">
        <v>30022186</v>
      </c>
      <c r="B39" s="2" t="s">
        <v>400</v>
      </c>
    </row>
    <row r="40" spans="1:2" x14ac:dyDescent="0.2">
      <c r="A40" s="3">
        <v>30021126</v>
      </c>
      <c r="B40" s="2" t="s">
        <v>400</v>
      </c>
    </row>
    <row r="41" spans="1:2" x14ac:dyDescent="0.2">
      <c r="A41" s="3">
        <v>30023166</v>
      </c>
      <c r="B41" s="2" t="s">
        <v>400</v>
      </c>
    </row>
    <row r="42" spans="1:2" x14ac:dyDescent="0.2">
      <c r="A42" s="3">
        <v>30021602</v>
      </c>
      <c r="B42" s="2" t="s">
        <v>400</v>
      </c>
    </row>
    <row r="43" spans="1:2" x14ac:dyDescent="0.2">
      <c r="A43" s="3">
        <v>30022226</v>
      </c>
      <c r="B43" s="2" t="s">
        <v>400</v>
      </c>
    </row>
    <row r="44" spans="1:2" x14ac:dyDescent="0.2">
      <c r="A44" s="3">
        <v>30022005</v>
      </c>
      <c r="B44" s="2" t="s">
        <v>400</v>
      </c>
    </row>
    <row r="45" spans="1:2" x14ac:dyDescent="0.2">
      <c r="A45" s="3">
        <v>30021827</v>
      </c>
      <c r="B45" s="2" t="s">
        <v>400</v>
      </c>
    </row>
    <row r="46" spans="1:2" x14ac:dyDescent="0.2">
      <c r="A46" s="3">
        <v>30022227</v>
      </c>
      <c r="B46" s="2" t="s">
        <v>400</v>
      </c>
    </row>
    <row r="47" spans="1:2" x14ac:dyDescent="0.2">
      <c r="A47" s="3">
        <v>30022006</v>
      </c>
      <c r="B47" s="2" t="s">
        <v>400</v>
      </c>
    </row>
    <row r="48" spans="1:2" x14ac:dyDescent="0.2">
      <c r="A48" s="3">
        <v>30022551</v>
      </c>
      <c r="B48" s="2" t="s">
        <v>400</v>
      </c>
    </row>
    <row r="49" spans="1:2" x14ac:dyDescent="0.2">
      <c r="A49" s="52">
        <v>30022790</v>
      </c>
      <c r="B49" s="2" t="s">
        <v>400</v>
      </c>
    </row>
    <row r="50" spans="1:2" x14ac:dyDescent="0.2">
      <c r="A50">
        <v>30022794</v>
      </c>
      <c r="B50" s="2" t="s">
        <v>400</v>
      </c>
    </row>
    <row r="51" spans="1:2" x14ac:dyDescent="0.2">
      <c r="A51" s="3">
        <v>30023743</v>
      </c>
      <c r="B51" s="2" t="s">
        <v>400</v>
      </c>
    </row>
  </sheetData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"/>
  <sheetViews>
    <sheetView workbookViewId="0">
      <selection activeCell="G2" sqref="B2:G7"/>
    </sheetView>
  </sheetViews>
  <sheetFormatPr defaultRowHeight="12.75" x14ac:dyDescent="0.2"/>
  <cols>
    <col min="1" max="1" width="9.7109375" customWidth="1"/>
    <col min="2" max="2" width="6.28515625" customWidth="1"/>
  </cols>
  <sheetData>
    <row r="1" spans="1:2" x14ac:dyDescent="0.2">
      <c r="A1" s="13" t="s">
        <v>856</v>
      </c>
      <c r="B1" t="s">
        <v>624</v>
      </c>
    </row>
  </sheetData>
  <pageMargins left="0.23622047244094491" right="0.23622047244094491" top="0.74803149606299213" bottom="0.74803149606299213" header="0.31496062992125984" footer="0.31496062992125984"/>
  <pageSetup paperSize="9" orientation="portrait" horizontalDpi="1200" verticalDpi="12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15"/>
  <sheetViews>
    <sheetView workbookViewId="0">
      <selection activeCell="A4" sqref="A4:A14"/>
    </sheetView>
  </sheetViews>
  <sheetFormatPr defaultRowHeight="12.75" x14ac:dyDescent="0.2"/>
  <cols>
    <col min="1" max="1" width="17.85546875" bestFit="1" customWidth="1"/>
    <col min="2" max="2" width="6.28515625" customWidth="1"/>
  </cols>
  <sheetData>
    <row r="1" spans="1:2" x14ac:dyDescent="0.2">
      <c r="A1" s="13" t="s">
        <v>621</v>
      </c>
      <c r="B1" t="s">
        <v>624</v>
      </c>
    </row>
    <row r="3" spans="1:2" x14ac:dyDescent="0.2">
      <c r="A3" s="13" t="s">
        <v>206</v>
      </c>
    </row>
    <row r="4" spans="1:2" x14ac:dyDescent="0.2">
      <c r="A4" s="14">
        <v>60152</v>
      </c>
    </row>
    <row r="5" spans="1:2" x14ac:dyDescent="0.2">
      <c r="A5" s="14">
        <v>99096</v>
      </c>
    </row>
    <row r="6" spans="1:2" x14ac:dyDescent="0.2">
      <c r="A6" s="14">
        <v>99097</v>
      </c>
    </row>
    <row r="7" spans="1:2" x14ac:dyDescent="0.2">
      <c r="A7" s="14">
        <v>99188</v>
      </c>
    </row>
    <row r="8" spans="1:2" x14ac:dyDescent="0.2">
      <c r="A8" s="14">
        <v>99306</v>
      </c>
    </row>
    <row r="9" spans="1:2" x14ac:dyDescent="0.2">
      <c r="A9" s="14">
        <v>99307</v>
      </c>
    </row>
    <row r="10" spans="1:2" x14ac:dyDescent="0.2">
      <c r="A10" s="14">
        <v>99309</v>
      </c>
    </row>
    <row r="11" spans="1:2" x14ac:dyDescent="0.2">
      <c r="A11" s="14">
        <v>99464</v>
      </c>
    </row>
    <row r="12" spans="1:2" x14ac:dyDescent="0.2">
      <c r="A12" s="14">
        <v>99467</v>
      </c>
    </row>
    <row r="13" spans="1:2" x14ac:dyDescent="0.2">
      <c r="A13" s="14">
        <v>99673</v>
      </c>
    </row>
    <row r="14" spans="1:2" x14ac:dyDescent="0.2">
      <c r="A14" s="14">
        <v>99911</v>
      </c>
    </row>
    <row r="15" spans="1:2" x14ac:dyDescent="0.2">
      <c r="A15" s="14" t="s">
        <v>208</v>
      </c>
    </row>
  </sheetData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53"/>
  <sheetViews>
    <sheetView view="pageBreakPreview" zoomScale="85" zoomScaleNormal="100" zoomScaleSheetLayoutView="85" workbookViewId="0">
      <selection activeCell="E39" sqref="E39"/>
    </sheetView>
  </sheetViews>
  <sheetFormatPr defaultRowHeight="14.25" x14ac:dyDescent="0.2"/>
  <cols>
    <col min="1" max="1" width="22" style="56" customWidth="1"/>
    <col min="2" max="2" width="4.7109375" style="56" customWidth="1"/>
    <col min="3" max="3" width="22" style="56" customWidth="1"/>
    <col min="4" max="4" width="4.7109375" style="56" customWidth="1"/>
    <col min="5" max="5" width="22" style="56" customWidth="1"/>
    <col min="6" max="6" width="4.7109375" style="56" customWidth="1"/>
    <col min="7" max="7" width="22" style="56" customWidth="1"/>
    <col min="8" max="8" width="4.7109375" style="56" customWidth="1"/>
    <col min="9" max="9" width="13" style="56" customWidth="1"/>
    <col min="10" max="16384" width="9.140625" style="56"/>
  </cols>
  <sheetData>
    <row r="1" spans="1:7" ht="15" x14ac:dyDescent="0.25">
      <c r="A1" s="55" t="s">
        <v>513</v>
      </c>
      <c r="C1" s="57" t="s">
        <v>491</v>
      </c>
      <c r="E1" s="57" t="s">
        <v>575</v>
      </c>
      <c r="G1" s="58" t="s">
        <v>653</v>
      </c>
    </row>
    <row r="2" spans="1:7" ht="15" x14ac:dyDescent="0.25">
      <c r="A2" s="59" t="s">
        <v>619</v>
      </c>
      <c r="C2" s="60">
        <v>60196</v>
      </c>
      <c r="E2" s="60">
        <v>60007</v>
      </c>
      <c r="G2" s="61">
        <v>60152</v>
      </c>
    </row>
    <row r="3" spans="1:7" x14ac:dyDescent="0.2">
      <c r="A3" s="57" t="s">
        <v>500</v>
      </c>
      <c r="C3" s="60">
        <v>60383</v>
      </c>
      <c r="E3" s="60">
        <v>99857</v>
      </c>
      <c r="G3" s="61">
        <v>99096</v>
      </c>
    </row>
    <row r="4" spans="1:7" x14ac:dyDescent="0.2">
      <c r="A4" s="60">
        <v>99973</v>
      </c>
      <c r="C4" s="60">
        <v>99746</v>
      </c>
      <c r="E4" s="60">
        <v>99859</v>
      </c>
      <c r="G4" s="61">
        <v>99097</v>
      </c>
    </row>
    <row r="5" spans="1:7" ht="15" x14ac:dyDescent="0.25">
      <c r="A5" s="59" t="s">
        <v>207</v>
      </c>
      <c r="C5" s="60">
        <v>99841</v>
      </c>
      <c r="E5" s="57" t="s">
        <v>602</v>
      </c>
      <c r="G5" s="61">
        <v>99188</v>
      </c>
    </row>
    <row r="6" spans="1:7" x14ac:dyDescent="0.2">
      <c r="A6" s="57" t="s">
        <v>500</v>
      </c>
      <c r="C6" s="60">
        <v>99871</v>
      </c>
      <c r="E6" s="60">
        <v>99650</v>
      </c>
      <c r="G6" s="61">
        <v>99306</v>
      </c>
    </row>
    <row r="7" spans="1:7" ht="15" x14ac:dyDescent="0.25">
      <c r="A7" s="60">
        <v>99597</v>
      </c>
      <c r="C7" s="59" t="s">
        <v>595</v>
      </c>
      <c r="E7" s="59" t="s">
        <v>493</v>
      </c>
      <c r="G7" s="61">
        <v>99307</v>
      </c>
    </row>
    <row r="8" spans="1:7" x14ac:dyDescent="0.2">
      <c r="A8" s="60">
        <v>99832</v>
      </c>
      <c r="C8" s="57" t="s">
        <v>594</v>
      </c>
      <c r="E8" s="57" t="s">
        <v>497</v>
      </c>
      <c r="G8" s="61">
        <v>99309</v>
      </c>
    </row>
    <row r="9" spans="1:7" ht="15" x14ac:dyDescent="0.25">
      <c r="A9" s="55" t="s">
        <v>527</v>
      </c>
      <c r="C9" s="60">
        <v>99710</v>
      </c>
      <c r="E9" s="60">
        <v>60219</v>
      </c>
      <c r="G9" s="61">
        <v>99464</v>
      </c>
    </row>
    <row r="10" spans="1:7" ht="15" x14ac:dyDescent="0.25">
      <c r="A10" s="59" t="s">
        <v>558</v>
      </c>
      <c r="C10" s="59" t="s">
        <v>597</v>
      </c>
      <c r="E10" s="60">
        <v>60257</v>
      </c>
      <c r="G10" s="61">
        <v>99467</v>
      </c>
    </row>
    <row r="11" spans="1:7" x14ac:dyDescent="0.2">
      <c r="A11" s="57" t="s">
        <v>559</v>
      </c>
      <c r="C11" s="57" t="s">
        <v>596</v>
      </c>
      <c r="E11" s="60">
        <v>60423</v>
      </c>
      <c r="G11" s="61">
        <v>99673</v>
      </c>
    </row>
    <row r="12" spans="1:7" ht="15" x14ac:dyDescent="0.25">
      <c r="A12" s="60">
        <v>99313</v>
      </c>
      <c r="C12" s="60">
        <v>99371</v>
      </c>
      <c r="E12" s="59" t="s">
        <v>484</v>
      </c>
      <c r="G12" s="61">
        <v>99911</v>
      </c>
    </row>
    <row r="13" spans="1:7" ht="15" x14ac:dyDescent="0.25">
      <c r="A13" s="59" t="s">
        <v>501</v>
      </c>
      <c r="C13" s="60">
        <v>99460</v>
      </c>
      <c r="E13" s="57" t="s">
        <v>485</v>
      </c>
    </row>
    <row r="14" spans="1:7" x14ac:dyDescent="0.2">
      <c r="A14" s="57" t="s">
        <v>502</v>
      </c>
      <c r="C14" s="60">
        <v>99585</v>
      </c>
      <c r="E14" s="60">
        <v>98926</v>
      </c>
    </row>
    <row r="15" spans="1:7" x14ac:dyDescent="0.2">
      <c r="A15" s="60">
        <v>99713</v>
      </c>
      <c r="C15" s="60">
        <v>99640</v>
      </c>
      <c r="E15" s="57" t="s">
        <v>483</v>
      </c>
    </row>
    <row r="16" spans="1:7" ht="15" x14ac:dyDescent="0.25">
      <c r="A16" s="59" t="s">
        <v>561</v>
      </c>
      <c r="C16" s="57" t="s">
        <v>598</v>
      </c>
      <c r="E16" s="60">
        <v>98924</v>
      </c>
    </row>
    <row r="17" spans="1:5" x14ac:dyDescent="0.2">
      <c r="A17" s="57" t="s">
        <v>559</v>
      </c>
      <c r="C17" s="60">
        <v>99377</v>
      </c>
      <c r="E17" s="60">
        <v>98925</v>
      </c>
    </row>
    <row r="18" spans="1:5" x14ac:dyDescent="0.2">
      <c r="A18" s="60">
        <v>99372</v>
      </c>
      <c r="C18" s="60">
        <v>99490</v>
      </c>
      <c r="E18" s="60">
        <v>98927</v>
      </c>
    </row>
    <row r="19" spans="1:5" x14ac:dyDescent="0.2">
      <c r="A19" s="60">
        <v>99450</v>
      </c>
      <c r="C19" s="57" t="s">
        <v>618</v>
      </c>
      <c r="E19" s="60">
        <v>99349</v>
      </c>
    </row>
    <row r="20" spans="1:5" ht="15" x14ac:dyDescent="0.25">
      <c r="A20" s="59" t="s">
        <v>537</v>
      </c>
      <c r="C20" s="60">
        <v>99903</v>
      </c>
      <c r="E20" s="57" t="s">
        <v>489</v>
      </c>
    </row>
    <row r="21" spans="1:5" x14ac:dyDescent="0.2">
      <c r="A21" s="57" t="s">
        <v>536</v>
      </c>
      <c r="C21" s="57" t="s">
        <v>207</v>
      </c>
      <c r="E21" s="60">
        <v>99089</v>
      </c>
    </row>
    <row r="22" spans="1:5" x14ac:dyDescent="0.2">
      <c r="A22" s="60">
        <v>60178</v>
      </c>
      <c r="C22" s="60">
        <v>99554</v>
      </c>
      <c r="E22" s="60">
        <v>99316</v>
      </c>
    </row>
    <row r="23" spans="1:5" ht="15" x14ac:dyDescent="0.25">
      <c r="A23" s="57" t="s">
        <v>502</v>
      </c>
      <c r="C23" s="59" t="s">
        <v>534</v>
      </c>
      <c r="E23" s="60">
        <v>99373</v>
      </c>
    </row>
    <row r="24" spans="1:5" x14ac:dyDescent="0.2">
      <c r="A24" s="60">
        <v>99495</v>
      </c>
      <c r="C24" s="57" t="s">
        <v>615</v>
      </c>
      <c r="E24" s="60">
        <v>99430</v>
      </c>
    </row>
    <row r="25" spans="1:5" x14ac:dyDescent="0.2">
      <c r="A25" s="60">
        <v>99499</v>
      </c>
      <c r="C25" s="60">
        <v>60444</v>
      </c>
      <c r="E25" s="60">
        <v>99480</v>
      </c>
    </row>
    <row r="26" spans="1:5" ht="15" x14ac:dyDescent="0.25">
      <c r="A26" s="60">
        <v>99530</v>
      </c>
      <c r="C26" s="57" t="s">
        <v>533</v>
      </c>
      <c r="E26" s="59" t="s">
        <v>544</v>
      </c>
    </row>
    <row r="27" spans="1:5" x14ac:dyDescent="0.2">
      <c r="A27" s="60">
        <v>99540</v>
      </c>
      <c r="C27" s="60">
        <v>60150</v>
      </c>
      <c r="E27" s="57" t="s">
        <v>543</v>
      </c>
    </row>
    <row r="28" spans="1:5" x14ac:dyDescent="0.2">
      <c r="A28" s="60">
        <v>99544</v>
      </c>
      <c r="C28" s="60">
        <v>60650</v>
      </c>
      <c r="E28" s="60">
        <v>98842</v>
      </c>
    </row>
    <row r="29" spans="1:5" x14ac:dyDescent="0.2">
      <c r="A29" s="60">
        <v>99560</v>
      </c>
      <c r="C29" s="60">
        <v>60350</v>
      </c>
      <c r="E29" s="60">
        <v>98882</v>
      </c>
    </row>
    <row r="30" spans="1:5" ht="15" x14ac:dyDescent="0.25">
      <c r="A30" s="60">
        <v>99580</v>
      </c>
      <c r="C30" s="57" t="s">
        <v>607</v>
      </c>
      <c r="E30" s="59" t="s">
        <v>540</v>
      </c>
    </row>
    <row r="31" spans="1:5" x14ac:dyDescent="0.2">
      <c r="A31" s="60">
        <v>99610</v>
      </c>
      <c r="C31" s="60">
        <v>99980</v>
      </c>
      <c r="E31" s="57" t="s">
        <v>539</v>
      </c>
    </row>
    <row r="32" spans="1:5" x14ac:dyDescent="0.2">
      <c r="A32" s="60">
        <v>99670</v>
      </c>
      <c r="C32" s="57" t="s">
        <v>643</v>
      </c>
      <c r="E32" s="60">
        <v>98716</v>
      </c>
    </row>
    <row r="33" spans="1:5" x14ac:dyDescent="0.2">
      <c r="A33" s="57" t="s">
        <v>567</v>
      </c>
      <c r="C33" s="60">
        <v>60328</v>
      </c>
      <c r="E33" s="60">
        <v>98878</v>
      </c>
    </row>
    <row r="34" spans="1:5" x14ac:dyDescent="0.2">
      <c r="A34" s="60">
        <v>99620</v>
      </c>
      <c r="C34" s="60">
        <v>60437</v>
      </c>
      <c r="E34" s="57" t="s">
        <v>560</v>
      </c>
    </row>
    <row r="35" spans="1:5" ht="15" x14ac:dyDescent="0.25">
      <c r="A35" s="57" t="s">
        <v>566</v>
      </c>
      <c r="C35" s="59" t="s">
        <v>576</v>
      </c>
      <c r="E35" s="60">
        <v>99317</v>
      </c>
    </row>
    <row r="36" spans="1:5" x14ac:dyDescent="0.2">
      <c r="A36" s="60">
        <v>99615</v>
      </c>
      <c r="C36" s="57" t="s">
        <v>577</v>
      </c>
      <c r="E36" s="60">
        <v>99374</v>
      </c>
    </row>
    <row r="37" spans="1:5" ht="15" x14ac:dyDescent="0.25">
      <c r="A37" s="59" t="s">
        <v>496</v>
      </c>
      <c r="C37" s="60">
        <v>60025</v>
      </c>
      <c r="E37" s="60">
        <v>99380</v>
      </c>
    </row>
    <row r="38" spans="1:5" x14ac:dyDescent="0.2">
      <c r="A38" s="57" t="s">
        <v>535</v>
      </c>
      <c r="C38" s="57" t="s">
        <v>594</v>
      </c>
      <c r="E38" s="60">
        <v>99381</v>
      </c>
    </row>
    <row r="39" spans="1:5" x14ac:dyDescent="0.2">
      <c r="A39" s="60">
        <v>60172</v>
      </c>
      <c r="C39" s="60">
        <v>99830</v>
      </c>
      <c r="E39" s="60">
        <v>99440</v>
      </c>
    </row>
    <row r="40" spans="1:5" x14ac:dyDescent="0.2">
      <c r="A40" s="60">
        <v>99863</v>
      </c>
      <c r="C40" s="60">
        <v>99890</v>
      </c>
    </row>
    <row r="41" spans="1:5" x14ac:dyDescent="0.2">
      <c r="A41" s="60">
        <v>99949</v>
      </c>
      <c r="C41" s="57" t="s">
        <v>579</v>
      </c>
    </row>
    <row r="42" spans="1:5" x14ac:dyDescent="0.2">
      <c r="A42" s="57" t="s">
        <v>568</v>
      </c>
      <c r="C42" s="60">
        <v>60092</v>
      </c>
    </row>
    <row r="43" spans="1:5" x14ac:dyDescent="0.2">
      <c r="A43" s="60">
        <v>99680</v>
      </c>
      <c r="C43" s="57" t="s">
        <v>606</v>
      </c>
    </row>
    <row r="44" spans="1:5" x14ac:dyDescent="0.2">
      <c r="A44" s="60">
        <v>99880</v>
      </c>
      <c r="C44" s="60">
        <v>99920</v>
      </c>
    </row>
    <row r="45" spans="1:5" x14ac:dyDescent="0.2">
      <c r="A45" s="60">
        <v>99898</v>
      </c>
      <c r="C45" s="57" t="s">
        <v>605</v>
      </c>
    </row>
    <row r="46" spans="1:5" x14ac:dyDescent="0.2">
      <c r="A46" s="57" t="s">
        <v>570</v>
      </c>
      <c r="C46" s="60">
        <v>99901</v>
      </c>
    </row>
    <row r="47" spans="1:5" x14ac:dyDescent="0.2">
      <c r="A47" s="60">
        <v>99850</v>
      </c>
      <c r="C47" s="57" t="s">
        <v>578</v>
      </c>
    </row>
    <row r="48" spans="1:5" x14ac:dyDescent="0.2">
      <c r="A48" s="57" t="s">
        <v>571</v>
      </c>
      <c r="C48" s="60">
        <v>60091</v>
      </c>
    </row>
    <row r="49" spans="1:3" x14ac:dyDescent="0.2">
      <c r="A49" s="60">
        <v>99867</v>
      </c>
      <c r="C49" s="60">
        <v>60093</v>
      </c>
    </row>
    <row r="50" spans="1:3" x14ac:dyDescent="0.2">
      <c r="A50" s="60">
        <v>99868</v>
      </c>
      <c r="C50" s="60">
        <v>60094</v>
      </c>
    </row>
    <row r="51" spans="1:3" x14ac:dyDescent="0.2">
      <c r="A51" s="60">
        <v>99869</v>
      </c>
      <c r="C51" s="60">
        <v>99854</v>
      </c>
    </row>
    <row r="52" spans="1:3" x14ac:dyDescent="0.2">
      <c r="A52" s="57" t="s">
        <v>569</v>
      </c>
      <c r="C52" s="60">
        <v>99855</v>
      </c>
    </row>
    <row r="53" spans="1:3" x14ac:dyDescent="0.2">
      <c r="A53" s="60">
        <v>99790</v>
      </c>
      <c r="C53" s="60">
        <v>99856</v>
      </c>
    </row>
  </sheetData>
  <pageMargins left="0.7" right="0.7" top="0.75" bottom="0.75" header="0.3" footer="0.3"/>
  <pageSetup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MODEL</vt:lpstr>
      <vt:lpstr>PEAQ STARY MSN</vt:lpstr>
      <vt:lpstr>MD</vt:lpstr>
      <vt:lpstr>BIOS</vt:lpstr>
      <vt:lpstr>SWM MEDION</vt:lpstr>
      <vt:lpstr>naprawa</vt:lpstr>
      <vt:lpstr>Shipping mode medion</vt:lpstr>
      <vt:lpstr>Shipping mode PEAQ</vt:lpstr>
      <vt:lpstr>Arkusz1</vt:lpstr>
      <vt:lpstr>bledy QC</vt:lpstr>
      <vt:lpstr>SWM PEAQ</vt:lpstr>
      <vt:lpstr>BIOS PG</vt:lpstr>
    </vt:vector>
  </TitlesOfParts>
  <Company>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mmicner</dc:creator>
  <cp:lastModifiedBy>Witos Wojciech</cp:lastModifiedBy>
  <cp:lastPrinted>2017-09-28T06:14:15Z</cp:lastPrinted>
  <dcterms:created xsi:type="dcterms:W3CDTF">2009-06-16T06:27:26Z</dcterms:created>
  <dcterms:modified xsi:type="dcterms:W3CDTF">2018-02-12T09:08:37Z</dcterms:modified>
</cp:coreProperties>
</file>