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G:\DATA-TN\Hoàng\2025\CHI NHÁNH CÔNG TY TNHH AUTOGRILL VFS F&amp;B TẠI ĐÀ NẴNG (78-2025)\"/>
    </mc:Choice>
  </mc:AlternateContent>
  <xr:revisionPtr revIDLastSave="0" documentId="13_ncr:1_{D9A28855-58B7-4C35-8F27-1A247FD9297D}" xr6:coauthVersionLast="47" xr6:coauthVersionMax="47" xr10:uidLastSave="{00000000-0000-0000-0000-000000000000}"/>
  <bookViews>
    <workbookView xWindow="-120" yWindow="-120" windowWidth="20730" windowHeight="11160" xr2:uid="{7A8851C3-157B-4053-AE49-7752FC9A8B40}"/>
  </bookViews>
  <sheets>
    <sheet name="Sheet2" sheetId="2" r:id="rId1"/>
  </sheets>
  <definedNames>
    <definedName name="_xlnm.Print_Area" localSheetId="0">Sheet2!$A$1:$F$48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2" i="2" l="1"/>
  <c r="I32" i="2"/>
  <c r="I27" i="2"/>
  <c r="I25" i="2"/>
  <c r="I26" i="2"/>
  <c r="J25" i="2"/>
  <c r="J26" i="2"/>
  <c r="J45" i="2"/>
  <c r="J44" i="2"/>
  <c r="J43" i="2"/>
  <c r="J41" i="2"/>
  <c r="J40" i="2"/>
  <c r="J39" i="2"/>
  <c r="J38" i="2"/>
  <c r="J37" i="2"/>
  <c r="J35" i="2"/>
  <c r="J34" i="2"/>
  <c r="J33" i="2"/>
  <c r="J31" i="2"/>
  <c r="J30" i="2"/>
  <c r="J29" i="2"/>
  <c r="J28" i="2"/>
  <c r="J27" i="2"/>
  <c r="J24" i="2"/>
  <c r="J23" i="2"/>
  <c r="J22" i="2"/>
  <c r="J21" i="2"/>
  <c r="J20" i="2"/>
  <c r="J19" i="2"/>
  <c r="J18" i="2"/>
  <c r="J17" i="2"/>
  <c r="J16" i="2"/>
  <c r="J14" i="2"/>
  <c r="J13" i="2"/>
  <c r="I44" i="2"/>
  <c r="I43" i="2"/>
  <c r="I41" i="2"/>
  <c r="I40" i="2"/>
  <c r="I39" i="2"/>
  <c r="I38" i="2"/>
  <c r="I37" i="2"/>
  <c r="I35" i="2"/>
  <c r="I34" i="2"/>
  <c r="I33" i="2"/>
  <c r="I31" i="2"/>
  <c r="I30" i="2"/>
  <c r="I29" i="2"/>
  <c r="I28" i="2"/>
  <c r="I24" i="2"/>
  <c r="I23" i="2"/>
  <c r="I22" i="2"/>
  <c r="I21" i="2"/>
  <c r="I20" i="2"/>
  <c r="I19" i="2"/>
  <c r="I18" i="2"/>
  <c r="I17" i="2"/>
  <c r="I16" i="2"/>
  <c r="I14" i="2"/>
  <c r="I13" i="2"/>
  <c r="H44" i="2"/>
  <c r="H43" i="2"/>
  <c r="H41" i="2"/>
  <c r="H40" i="2"/>
  <c r="H39" i="2"/>
  <c r="H38" i="2"/>
  <c r="H37" i="2"/>
  <c r="H35" i="2"/>
  <c r="H34" i="2"/>
  <c r="H33" i="2"/>
  <c r="H31" i="2"/>
  <c r="H30" i="2"/>
  <c r="H29" i="2"/>
  <c r="H28" i="2"/>
  <c r="H27" i="2"/>
  <c r="H24" i="2"/>
  <c r="H23" i="2"/>
  <c r="H22" i="2"/>
  <c r="H21" i="2"/>
  <c r="H20" i="2"/>
  <c r="H19" i="2"/>
  <c r="H18" i="2"/>
  <c r="H17" i="2"/>
  <c r="H16" i="2"/>
  <c r="H13" i="2"/>
  <c r="D33" i="2"/>
  <c r="D19" i="2" l="1"/>
  <c r="D16" i="2"/>
  <c r="D46" i="2" l="1"/>
  <c r="E46" i="2"/>
  <c r="F46" i="2"/>
  <c r="C18" i="2"/>
  <c r="C46" i="2" s="1"/>
  <c r="A14" i="2"/>
</calcChain>
</file>

<file path=xl/sharedStrings.xml><?xml version="1.0" encoding="utf-8"?>
<sst xmlns="http://schemas.openxmlformats.org/spreadsheetml/2006/main" count="114" uniqueCount="59">
  <si>
    <t>STT</t>
  </si>
  <si>
    <t>DANH MỤC KHÁM</t>
  </si>
  <si>
    <t>Khám tổng quát</t>
  </si>
  <si>
    <t>Khám phụ khoa, Khám vú</t>
  </si>
  <si>
    <t>Chụp X- Quang Tim phổi thẳng</t>
  </si>
  <si>
    <t>Siêu âm bụng màu tổng quát</t>
  </si>
  <si>
    <t>Siêu âm màu tuyến giáp</t>
  </si>
  <si>
    <t>Siêu âm màu tuyến Vú</t>
  </si>
  <si>
    <t>Xét nghiệm Công thức máu</t>
  </si>
  <si>
    <t>Xét nghiệm đường máu</t>
  </si>
  <si>
    <t>Xét nghiệm chức năng thận (Urea, Creatinin, Renal Function)</t>
  </si>
  <si>
    <t>Xét nghiệm Chức năng Gan (AST, ALT - SGOT, SGPT)</t>
  </si>
  <si>
    <t>Tổng phân tích nước tiểu</t>
  </si>
  <si>
    <t>Anti HEV IgM (Test nhanh) - Viêm gan E</t>
  </si>
  <si>
    <t>Anti HAV IgM (Test nhanh) - Viêm gan A</t>
  </si>
  <si>
    <t>Xét nghiệm Acid Uric</t>
  </si>
  <si>
    <t>Xét nghiệm tầm soát ung thư gan (Alpha FP)</t>
  </si>
  <si>
    <t>Xét nghiệm tầm soát ung thư buồng trứng đối với nữ (CA 125)</t>
  </si>
  <si>
    <t>Xét nghiệm tầm soát ung thư vú đối với nữ (CA 15-3)</t>
  </si>
  <si>
    <t>Xét nghiệm tầm soát ung thư tiền liệt tuyến đối với nam (PSA)</t>
  </si>
  <si>
    <t>Xét nghiệm tầm soát ung thư phổi (Cyfra 21.1)</t>
  </si>
  <si>
    <t>Xét nghiệm tầm soát ung thư dạ dày (CA 72.4)</t>
  </si>
  <si>
    <t xml:space="preserve">Siêu âm Tim mạch </t>
  </si>
  <si>
    <t>Bộ mỡ máu (Cholesterol, Triglycerite, HDL-C, LDL-C)</t>
  </si>
  <si>
    <t>Chức năng mật Bilirubin (TT,TP)</t>
  </si>
  <si>
    <t>Điện tâm đồ</t>
  </si>
  <si>
    <t>Đo loãng xương bằng sóng siêu âm (Sonost 3000 - Hàn quốc)</t>
  </si>
  <si>
    <t>Xét nghiệm tầm soát ung thư cổ tử cung bằng phương pháp Pap Smear</t>
  </si>
  <si>
    <t>Nam</t>
  </si>
  <si>
    <t>Nữ</t>
  </si>
  <si>
    <t>Đơn giá niêm yết</t>
  </si>
  <si>
    <t>Đơn giá ưu đãi</t>
  </si>
  <si>
    <t xml:space="preserve">CÔNG TY CỔ PHẦN BỆNH VIỆN THIỆN NHÂN ĐÀ NẴNG 
Số 276-278-280 Đống Đa - P Thanh Bình -Thành Phố Đà Nẵng 
Điện Thoại : 0236.828489 - 0236. 568988 
Email : Thiennhanhospital@gmail.com
</t>
  </si>
  <si>
    <t>Công ty cổ phần Thiện Nhân Đà Nẵng xin gửi đến Quý Công ty/Đơn vị bảng báo giá các danh mục khám (Bao gồm các hạng mục khám bệnh và các xét nghiệm) của gói khám sức khỏe tổng quát định kỳ như sau:</t>
  </si>
  <si>
    <t>Miễn phí</t>
  </si>
  <si>
    <t>***XÉT NGHIỆM</t>
  </si>
  <si>
    <t>*** HÌNH ẢNH</t>
  </si>
  <si>
    <t xml:space="preserve">Tổng kết và tư vấn sức khỏe </t>
  </si>
  <si>
    <t>TỔNG TIỀN</t>
  </si>
  <si>
    <t>* Lưu ý:</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</si>
  <si>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</si>
  <si>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</si>
  <si>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</si>
  <si>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</si>
  <si>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</si>
  <si>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Mọi thông tin xin vui lòng liên hệ: Phòng Kinh Doanh</t>
  </si>
  <si>
    <t>. Điện thoại: 02363. 828489  / 02362.525379</t>
  </si>
  <si>
    <t>. Ms SƯƠNG (TPKD) : 0935 345 693</t>
  </si>
  <si>
    <t>. Email: thiennhanhospital@gmail.com</t>
  </si>
  <si>
    <t>BẢNG BÁO GIÁ GÓI KHÁM SỨC KHỎE ĐỊNH KỲ CHẤT LƯỢNG CAO</t>
  </si>
  <si>
    <t>x</t>
  </si>
  <si>
    <t>Kính gửi: AUTOGRILL VFS</t>
  </si>
  <si>
    <t>GIẢM 20%</t>
  </si>
  <si>
    <t>Siêu âm động mạch cảnh, đốt sống  (Máy GE LOGIQ S7 Expert Công  nghệ XDclear đầu dò ma trận siêu nông - Mỹ )</t>
  </si>
  <si>
    <t>Tặng kèm</t>
  </si>
  <si>
    <r>
      <t xml:space="preserve">HP Test IgM &amp; IgG (Helicobater Pylory) / </t>
    </r>
    <r>
      <rPr>
        <i/>
        <sz val="12"/>
        <rFont val="Times New Roman"/>
        <family val="1"/>
      </rPr>
      <t>Tim vi khuẩn gây viêm loét dạ dày</t>
    </r>
  </si>
  <si>
    <r>
      <t xml:space="preserve">CEA / </t>
    </r>
    <r>
      <rPr>
        <i/>
        <sz val="12"/>
        <rFont val="Times New Roman"/>
        <family val="1"/>
      </rPr>
      <t>Tầm soát ung thư tiêu hoá, đại tràng</t>
    </r>
  </si>
  <si>
    <r>
      <t xml:space="preserve">CA 19.9 / </t>
    </r>
    <r>
      <rPr>
        <i/>
        <sz val="12"/>
        <rFont val="Times New Roman"/>
        <family val="1"/>
      </rPr>
      <t>Tầm soát ung thư tụy, tuyến mật</t>
    </r>
  </si>
  <si>
    <t>Chỉ áp dụng với KH chưa từng nhiễm HP. Nếu đã từng dương tính HP thì kết quả test sẽ không chính xác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</si>
</sst>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_-;\-* #,##0.00_-;_-* &quot;-&quot;??_-;_-@_-"/>
    <numFmt numFmtId="165" formatCode="_(* #,##0_);_(* \(#,##0\);_(* &quot;-&quot;??_);_(@_)"/>
  </numFmts>
  <fonts count="21" x14ac:knownFonts="1">
    <font>
      <sz val="11"/>
      <color theme="1"/>
      <name val="Aptos Narrow"/>
      <family val="2"/>
      <scheme val="minor"/>
    </font>
    <font>
      <sz val="12"/>
      <color theme="1"/>
      <name val="Times New Roman"/>
      <family val="1"/>
    </font>
    <font>
      <sz val="12"/>
      <color theme="1"/>
      <name val="Times New Roman"/>
      <family val="1"/>
    </font>
    <font>
      <b/>
      <sz val="11"/>
      <color theme="1"/>
      <name val="Times New Roman"/>
      <family val="1"/>
    </font>
    <font>
      <sz val="13"/>
      <color rgb="FF000000"/>
      <name val="Times New Roman"/>
      <family val="1"/>
    </font>
    <font>
      <sz val="10"/>
      <name val="Arial"/>
      <family val="2"/>
    </font>
    <font>
      <sz val="10"/>
      <name val="Arial"/>
      <family val="2"/>
    </font>
    <font>
      <sz val="11"/>
      <color theme="1"/>
      <name val="Aptos Narrow"/>
      <family val="2"/>
      <scheme val="minor"/>
    </font>
    <font>
      <sz val="11"/>
      <color theme="1"/>
      <name val="Times New Roman"/>
      <family val="1"/>
    </font>
    <font>
      <b/>
      <i/>
      <sz val="11"/>
      <color theme="1"/>
      <name val="Times New Roman"/>
      <family val="1"/>
    </font>
    <font>
      <b/>
      <u/>
      <sz val="12"/>
      <color theme="1"/>
      <name val="Times New Roman"/>
      <family val="1"/>
    </font>
    <font>
      <b/>
      <sz val="12"/>
      <color theme="1"/>
      <name val="Times New Roman"/>
      <family val="1"/>
    </font>
    <font>
      <sz val="12"/>
      <color rgb="FF000000"/>
      <name val="Times New Roman"/>
      <family val="1"/>
    </font>
    <font>
      <sz val="12"/>
      <name val="Times New Roman"/>
      <family val="1"/>
    </font>
    <font>
      <b/>
      <sz val="11"/>
      <color rgb="FFFF0000"/>
      <name val="Times New Roman"/>
      <family val="1"/>
    </font>
    <font>
      <b/>
      <u/>
      <sz val="11"/>
      <color rgb="FFFF0000"/>
      <name val="Times New Roman"/>
      <family val="1"/>
    </font>
    <font>
      <u/>
      <sz val="11"/>
      <color rgb="FFFF0000"/>
      <name val="Times New Roman"/>
      <family val="1"/>
    </font>
    <font>
      <sz val="11"/>
      <color rgb="FF002060"/>
      <name val="Times New Roman"/>
      <family val="1"/>
    </font>
    <font>
      <sz val="13"/>
      <name val="Times New Roman"/>
      <family val="1"/>
    </font>
    <font>
      <b/>
      <sz val="15"/>
      <color theme="1"/>
      <name val="Times New Roman"/>
      <family val="1"/>
    </font>
    <font>
      <i/>
      <sz val="12"/>
      <name val="Times New Roman"/>
      <family val="1"/>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indexed="9"/>
        <bgColor indexed="64"/>
      </patternFill>
    </fill>
    <fill>
      <patternFill patternType="solid">
        <fgColor rgb="FFFFC0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9">
    <xf numFmtId="0" fontId="0" fillId="0" borderId="0"/>
    <xf numFmtId="0" fontId="1" fillId="0" borderId="0"/>
    <xf numFmtId="164" fontId="2" fillId="0" borderId="0" applyFont="0" applyFill="0" applyBorder="0" applyAlignment="0" applyProtection="0"/>
    <xf numFmtId="0" fontId="5" fillId="0" borderId="0"/>
    <xf numFmtId="164" fontId="5" fillId="0" borderId="0" applyFont="0" applyFill="0" applyBorder="0" applyAlignment="0" applyProtection="0"/>
    <xf numFmtId="164" fontId="6" fillId="0" borderId="0" applyFont="0" applyFill="0" applyBorder="0" applyAlignment="0" applyProtection="0"/>
    <xf numFmtId="0" fontId="6" fillId="0" borderId="0"/>
    <xf numFmtId="9" fontId="5" fillId="0" borderId="0" applyFont="0" applyFill="0" applyBorder="0" applyAlignment="0" applyProtection="0"/>
    <xf numFmtId="43" fontId="7" fillId="0" borderId="0" applyFont="0" applyFill="0" applyBorder="0" applyAlignment="0" applyProtection="0"/>
  </cellStyleXfs>
  <cellXfs count="110">
    <xf numFmtId="0" fontId="0" fillId="0" borderId="0" xfId="0"/>
    <xf numFmtId="0" fontId="8" fillId="0" borderId="2" xfId="0" applyFont="1" applyBorder="1" applyAlignment="1">
      <alignment vertical="top" wrapText="1"/>
    </xf>
    <xf numFmtId="0" fontId="8" fillId="0" borderId="2" xfId="0" applyFont="1" applyBorder="1" applyAlignment="1">
      <alignment horizontal="left" vertical="top" wrapText="1"/>
    </xf>
    <xf numFmtId="0" fontId="9" fillId="0" borderId="2" xfId="0" applyFont="1" applyBorder="1" applyAlignment="1">
      <alignment vertical="top" wrapText="1"/>
    </xf>
    <xf numFmtId="0" fontId="8" fillId="0" borderId="2" xfId="0" applyFont="1" applyBorder="1" applyAlignment="1">
      <alignment vertical="center"/>
    </xf>
    <xf numFmtId="0" fontId="8" fillId="0" borderId="5" xfId="0" applyFont="1" applyBorder="1" applyAlignment="1">
      <alignment vertical="top" wrapText="1"/>
    </xf>
    <xf numFmtId="0" fontId="8" fillId="0" borderId="5" xfId="0" applyFont="1" applyBorder="1" applyAlignment="1">
      <alignment horizontal="left" vertical="top" wrapText="1"/>
    </xf>
    <xf numFmtId="0" fontId="9" fillId="0" borderId="5" xfId="0" applyFont="1" applyBorder="1" applyAlignment="1">
      <alignment vertical="top" wrapText="1"/>
    </xf>
    <xf numFmtId="0" fontId="8" fillId="0" borderId="5" xfId="0" applyFont="1" applyBorder="1" applyAlignment="1">
      <alignment vertical="center"/>
    </xf>
    <xf numFmtId="0" fontId="3" fillId="0" borderId="5" xfId="0" applyFont="1" applyBorder="1" applyAlignment="1">
      <alignment horizontal="left" vertical="center"/>
    </xf>
    <xf numFmtId="3" fontId="8" fillId="0" borderId="5" xfId="8" applyNumberFormat="1" applyFont="1" applyBorder="1" applyAlignment="1">
      <alignment horizontal="center" vertical="center"/>
    </xf>
    <xf numFmtId="3" fontId="3" fillId="0" borderId="5" xfId="0" applyNumberFormat="1" applyFont="1" applyBorder="1" applyAlignment="1">
      <alignment vertical="center"/>
    </xf>
    <xf numFmtId="0" fontId="3" fillId="0" borderId="5" xfId="0" applyFont="1" applyBorder="1" applyAlignment="1">
      <alignment vertical="center"/>
    </xf>
    <xf numFmtId="3" fontId="3" fillId="0" borderId="5" xfId="0" applyNumberFormat="1" applyFont="1" applyBorder="1" applyAlignment="1">
      <alignment horizontal="center" vertical="center"/>
    </xf>
    <xf numFmtId="3" fontId="3" fillId="0" borderId="5" xfId="0" applyNumberFormat="1" applyFont="1" applyBorder="1" applyAlignment="1">
      <alignment horizontal="left" vertical="center"/>
    </xf>
    <xf numFmtId="0" fontId="10" fillId="0" borderId="10" xfId="0" applyFont="1" applyBorder="1" applyAlignment="1">
      <alignment vertical="center" wrapText="1"/>
    </xf>
    <xf numFmtId="0" fontId="10" fillId="0" borderId="11" xfId="0" applyFont="1" applyBorder="1" applyAlignment="1">
      <alignment vertical="center" wrapText="1"/>
    </xf>
    <xf numFmtId="0" fontId="3" fillId="0" borderId="5" xfId="0" applyFont="1" applyBorder="1" applyAlignment="1">
      <alignment vertical="center" wrapText="1"/>
    </xf>
    <xf numFmtId="0" fontId="2" fillId="0" borderId="13" xfId="0" applyFont="1" applyBorder="1" applyAlignment="1">
      <alignment vertical="center" wrapText="1"/>
    </xf>
    <xf numFmtId="0" fontId="8" fillId="0" borderId="5" xfId="0" applyFont="1" applyBorder="1" applyAlignment="1">
      <alignment vertical="center" wrapText="1"/>
    </xf>
    <xf numFmtId="0" fontId="2" fillId="0" borderId="7" xfId="0" applyFont="1" applyBorder="1" applyAlignment="1">
      <alignment vertical="center" wrapText="1"/>
    </xf>
    <xf numFmtId="0" fontId="8" fillId="0" borderId="5" xfId="0" applyFont="1" applyBorder="1" applyAlignment="1">
      <alignment horizontal="left" vertical="center" wrapText="1"/>
    </xf>
    <xf numFmtId="0" fontId="8" fillId="0" borderId="5" xfId="0" applyFont="1" applyBorder="1" applyAlignment="1">
      <alignment wrapText="1"/>
    </xf>
    <xf numFmtId="0" fontId="8" fillId="0" borderId="5" xfId="0" applyFont="1" applyBorder="1"/>
    <xf numFmtId="0" fontId="12" fillId="0" borderId="1" xfId="1" applyFont="1" applyBorder="1" applyAlignment="1">
      <alignment horizontal="center" vertical="center" wrapText="1"/>
    </xf>
    <xf numFmtId="0" fontId="12" fillId="0" borderId="1" xfId="1" applyFont="1" applyBorder="1" applyAlignment="1">
      <alignment vertical="center" wrapText="1"/>
    </xf>
    <xf numFmtId="3" fontId="2" fillId="0" borderId="1" xfId="8" applyNumberFormat="1" applyFont="1" applyBorder="1" applyAlignment="1">
      <alignment horizontal="center" vertical="center" wrapText="1"/>
    </xf>
    <xf numFmtId="3" fontId="13" fillId="0" borderId="1" xfId="8" applyNumberFormat="1" applyFont="1" applyBorder="1" applyAlignment="1">
      <alignment horizontal="center" vertical="center" wrapText="1"/>
    </xf>
    <xf numFmtId="0" fontId="13" fillId="0" borderId="1" xfId="1" applyFont="1" applyBorder="1" applyAlignment="1">
      <alignment horizontal="left" vertical="center" wrapText="1"/>
    </xf>
    <xf numFmtId="0" fontId="12" fillId="0" borderId="1" xfId="0" applyFont="1" applyBorder="1" applyAlignment="1">
      <alignment vertical="center" wrapText="1"/>
    </xf>
    <xf numFmtId="0" fontId="14" fillId="0" borderId="5" xfId="0" applyFont="1" applyBorder="1" applyAlignment="1">
      <alignment wrapText="1"/>
    </xf>
    <xf numFmtId="0" fontId="14" fillId="0" borderId="5" xfId="0" applyFont="1" applyBorder="1"/>
    <xf numFmtId="0" fontId="13" fillId="0" borderId="1" xfId="1" applyFont="1" applyBorder="1" applyAlignment="1">
      <alignment vertical="center" wrapText="1"/>
    </xf>
    <xf numFmtId="0" fontId="4" fillId="4" borderId="1" xfId="0" applyFont="1" applyFill="1" applyBorder="1" applyAlignment="1">
      <alignment horizontal="left" vertical="center" wrapText="1"/>
    </xf>
    <xf numFmtId="3" fontId="4" fillId="4" borderId="1" xfId="8" applyNumberFormat="1" applyFont="1" applyFill="1" applyBorder="1" applyAlignment="1">
      <alignment horizontal="center" vertical="center"/>
    </xf>
    <xf numFmtId="3" fontId="8" fillId="0" borderId="2" xfId="8" applyNumberFormat="1" applyFont="1" applyBorder="1" applyAlignment="1">
      <alignment horizontal="center" vertical="center"/>
    </xf>
    <xf numFmtId="0" fontId="8" fillId="0" borderId="5" xfId="0" applyFont="1" applyBorder="1" applyAlignment="1">
      <alignment horizontal="center" vertical="center"/>
    </xf>
    <xf numFmtId="0" fontId="16" fillId="0" borderId="5" xfId="0" applyFont="1" applyBorder="1" applyAlignment="1">
      <alignment horizontal="left" vertical="center"/>
    </xf>
    <xf numFmtId="0" fontId="8" fillId="0" borderId="5" xfId="0" applyFont="1" applyBorder="1" applyAlignment="1">
      <alignment horizontal="left" vertical="center"/>
    </xf>
    <xf numFmtId="0" fontId="17" fillId="0" borderId="5" xfId="0" applyFont="1" applyBorder="1" applyAlignment="1">
      <alignment horizontal="center" vertical="center"/>
    </xf>
    <xf numFmtId="0" fontId="15" fillId="0" borderId="5" xfId="0" applyFont="1" applyBorder="1" applyAlignment="1">
      <alignment vertical="center"/>
    </xf>
    <xf numFmtId="0" fontId="14" fillId="0" borderId="5" xfId="0" applyFont="1" applyBorder="1" applyAlignment="1">
      <alignment horizontal="left" vertical="center"/>
    </xf>
    <xf numFmtId="0" fontId="14" fillId="0" borderId="5" xfId="0" applyFont="1" applyBorder="1" applyAlignment="1">
      <alignment horizontal="center" vertical="center"/>
    </xf>
    <xf numFmtId="3" fontId="14" fillId="0" borderId="5" xfId="8" applyNumberFormat="1" applyFont="1" applyBorder="1" applyAlignment="1">
      <alignment horizontal="center" vertical="center"/>
    </xf>
    <xf numFmtId="3" fontId="8" fillId="0" borderId="5" xfId="0" applyNumberFormat="1" applyFont="1" applyBorder="1" applyAlignment="1">
      <alignment horizontal="center" vertical="center"/>
    </xf>
    <xf numFmtId="0" fontId="3" fillId="0" borderId="5" xfId="0" applyFont="1" applyBorder="1" applyAlignment="1">
      <alignment horizontal="left"/>
    </xf>
    <xf numFmtId="3" fontId="8" fillId="0" borderId="5" xfId="8" applyNumberFormat="1" applyFont="1" applyBorder="1" applyAlignment="1">
      <alignment horizontal="center"/>
    </xf>
    <xf numFmtId="3" fontId="13" fillId="2" borderId="1" xfId="8"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12" fillId="3" borderId="1" xfId="1" applyFont="1" applyFill="1" applyBorder="1" applyAlignment="1">
      <alignment vertical="center" wrapText="1"/>
    </xf>
    <xf numFmtId="165" fontId="8" fillId="0" borderId="5" xfId="8" applyNumberFormat="1" applyFont="1" applyBorder="1" applyAlignment="1">
      <alignment horizontal="center" vertical="center" wrapText="1"/>
    </xf>
    <xf numFmtId="165" fontId="8" fillId="0" borderId="5" xfId="8" applyNumberFormat="1" applyFont="1" applyBorder="1" applyAlignment="1">
      <alignment wrapText="1"/>
    </xf>
    <xf numFmtId="165" fontId="8" fillId="0" borderId="5" xfId="8" applyNumberFormat="1" applyFont="1" applyBorder="1"/>
    <xf numFmtId="0" fontId="2" fillId="5" borderId="1" xfId="0" applyFont="1" applyFill="1" applyBorder="1" applyAlignment="1">
      <alignment horizontal="center" vertical="center" wrapText="1"/>
    </xf>
    <xf numFmtId="0" fontId="2" fillId="0" borderId="0" xfId="0" applyFont="1" applyAlignment="1">
      <alignment horizontal="center" vertical="center" wrapText="1"/>
    </xf>
    <xf numFmtId="0" fontId="12" fillId="4" borderId="1" xfId="1" applyFont="1" applyFill="1" applyBorder="1" applyAlignment="1">
      <alignment horizontal="center" vertical="center" wrapText="1"/>
    </xf>
    <xf numFmtId="0" fontId="12" fillId="4" borderId="1" xfId="1" applyFont="1" applyFill="1" applyBorder="1" applyAlignment="1">
      <alignment vertical="center" wrapText="1"/>
    </xf>
    <xf numFmtId="3" fontId="2" fillId="4" borderId="1" xfId="8" applyNumberFormat="1" applyFont="1" applyFill="1" applyBorder="1" applyAlignment="1">
      <alignment horizontal="center" vertical="center" wrapText="1"/>
    </xf>
    <xf numFmtId="0" fontId="8" fillId="4" borderId="5" xfId="0" applyFont="1" applyFill="1" applyBorder="1" applyAlignment="1">
      <alignment wrapText="1"/>
    </xf>
    <xf numFmtId="0" fontId="8" fillId="4" borderId="5" xfId="0" applyFont="1" applyFill="1" applyBorder="1"/>
    <xf numFmtId="0" fontId="18" fillId="4" borderId="1" xfId="0" applyFont="1" applyFill="1" applyBorder="1" applyAlignment="1">
      <alignment vertical="center" wrapText="1"/>
    </xf>
    <xf numFmtId="165" fontId="3" fillId="0" borderId="5" xfId="8" applyNumberFormat="1" applyFont="1" applyBorder="1" applyAlignment="1">
      <alignment horizontal="center" vertical="center"/>
    </xf>
    <xf numFmtId="165" fontId="2" fillId="0" borderId="0" xfId="8" applyNumberFormat="1" applyFont="1" applyBorder="1" applyAlignment="1">
      <alignment horizontal="center" vertical="center" wrapText="1"/>
    </xf>
    <xf numFmtId="165" fontId="2" fillId="0" borderId="1" xfId="8" applyNumberFormat="1" applyFont="1" applyBorder="1" applyAlignment="1">
      <alignment horizontal="center" vertical="center" wrapText="1"/>
    </xf>
    <xf numFmtId="165" fontId="13" fillId="0" borderId="1" xfId="8" applyNumberFormat="1" applyFont="1" applyBorder="1" applyAlignment="1">
      <alignment horizontal="center" vertical="center" wrapText="1"/>
    </xf>
    <xf numFmtId="165" fontId="12" fillId="3" borderId="1" xfId="8" applyNumberFormat="1" applyFont="1" applyFill="1" applyBorder="1" applyAlignment="1">
      <alignment vertical="center" wrapText="1"/>
    </xf>
    <xf numFmtId="165" fontId="2" fillId="4" borderId="1" xfId="8" applyNumberFormat="1" applyFont="1" applyFill="1" applyBorder="1" applyAlignment="1">
      <alignment horizontal="center" vertical="center" wrapText="1"/>
    </xf>
    <xf numFmtId="165" fontId="12" fillId="4" borderId="1" xfId="8" applyNumberFormat="1" applyFont="1" applyFill="1" applyBorder="1" applyAlignment="1">
      <alignment vertical="center" wrapText="1"/>
    </xf>
    <xf numFmtId="165" fontId="4" fillId="4" borderId="1" xfId="8" applyNumberFormat="1" applyFont="1" applyFill="1" applyBorder="1" applyAlignment="1">
      <alignment horizontal="center" vertical="center"/>
    </xf>
    <xf numFmtId="165" fontId="14" fillId="0" borderId="5" xfId="8" applyNumberFormat="1" applyFont="1" applyBorder="1" applyAlignment="1">
      <alignment vertical="center"/>
    </xf>
    <xf numFmtId="165" fontId="8" fillId="0" borderId="5" xfId="8" applyNumberFormat="1" applyFont="1" applyBorder="1" applyAlignment="1">
      <alignment vertical="center"/>
    </xf>
    <xf numFmtId="0" fontId="12" fillId="3" borderId="1" xfId="1" applyFont="1" applyFill="1" applyBorder="1" applyAlignment="1">
      <alignment horizontal="center" vertical="center" wrapText="1"/>
    </xf>
    <xf numFmtId="0" fontId="13" fillId="0" borderId="1" xfId="6" applyFont="1" applyBorder="1" applyAlignment="1">
      <alignment vertical="center" wrapText="1"/>
    </xf>
    <xf numFmtId="3" fontId="1" fillId="0" borderId="1" xfId="8"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2" fillId="0" borderId="1" xfId="1" applyFont="1" applyBorder="1" applyAlignment="1">
      <alignment horizontal="center" vertical="top" wrapText="1"/>
    </xf>
    <xf numFmtId="0" fontId="13" fillId="6" borderId="1" xfId="6" applyFont="1" applyFill="1" applyBorder="1" applyAlignment="1">
      <alignment vertical="top" wrapText="1"/>
    </xf>
    <xf numFmtId="3" fontId="1" fillId="0" borderId="1" xfId="8" applyNumberFormat="1" applyFont="1" applyBorder="1" applyAlignment="1">
      <alignment horizontal="center" vertical="top" wrapText="1"/>
    </xf>
    <xf numFmtId="0" fontId="1" fillId="0" borderId="1" xfId="0" applyFont="1" applyBorder="1" applyAlignment="1">
      <alignment horizontal="center" vertical="top" wrapText="1"/>
    </xf>
    <xf numFmtId="0" fontId="1" fillId="2" borderId="1" xfId="0" applyFont="1" applyFill="1" applyBorder="1" applyAlignment="1">
      <alignment horizontal="center" vertical="top" wrapText="1"/>
    </xf>
    <xf numFmtId="0" fontId="18" fillId="0" borderId="1" xfId="0" applyFont="1" applyBorder="1" applyAlignment="1">
      <alignment vertical="top" wrapText="1"/>
    </xf>
    <xf numFmtId="0" fontId="14" fillId="0" borderId="5" xfId="0" applyFont="1" applyBorder="1" applyAlignment="1">
      <alignment vertical="top"/>
    </xf>
    <xf numFmtId="0" fontId="11" fillId="7" borderId="1" xfId="1" applyFont="1" applyFill="1" applyBorder="1" applyAlignment="1">
      <alignment horizontal="center" vertical="center" wrapText="1"/>
    </xf>
    <xf numFmtId="165" fontId="11" fillId="7" borderId="1" xfId="8" applyNumberFormat="1" applyFont="1" applyFill="1" applyBorder="1" applyAlignment="1">
      <alignment horizontal="center" vertical="center" wrapText="1"/>
    </xf>
    <xf numFmtId="0" fontId="9" fillId="0" borderId="3" xfId="0" applyFont="1" applyBorder="1" applyAlignment="1">
      <alignment horizontal="right" vertical="top" wrapText="1"/>
    </xf>
    <xf numFmtId="0" fontId="9" fillId="0" borderId="0" xfId="0" applyFont="1" applyAlignment="1">
      <alignment horizontal="right" vertical="top" wrapText="1"/>
    </xf>
    <xf numFmtId="0" fontId="9" fillId="0" borderId="4" xfId="0" applyFont="1" applyBorder="1" applyAlignment="1">
      <alignment horizontal="right" vertical="top" wrapText="1"/>
    </xf>
    <xf numFmtId="0" fontId="9" fillId="0" borderId="6" xfId="0" applyFont="1" applyBorder="1" applyAlignment="1">
      <alignment horizontal="right" vertical="top" wrapText="1"/>
    </xf>
    <xf numFmtId="0" fontId="9" fillId="0" borderId="7" xfId="0" applyFont="1" applyBorder="1" applyAlignment="1">
      <alignment horizontal="right" vertical="top" wrapText="1"/>
    </xf>
    <xf numFmtId="0" fontId="9" fillId="0" borderId="8" xfId="0" applyFont="1" applyBorder="1" applyAlignment="1">
      <alignment horizontal="right" vertical="top" wrapText="1"/>
    </xf>
    <xf numFmtId="3" fontId="19" fillId="0" borderId="9" xfId="0" applyNumberFormat="1" applyFont="1" applyBorder="1" applyAlignment="1">
      <alignment horizontal="center" vertical="center"/>
    </xf>
    <xf numFmtId="3" fontId="19" fillId="0" borderId="10" xfId="0" applyNumberFormat="1" applyFont="1" applyBorder="1" applyAlignment="1">
      <alignment horizontal="center" vertical="center"/>
    </xf>
    <xf numFmtId="3" fontId="19" fillId="0" borderId="11" xfId="0" applyNumberFormat="1" applyFont="1" applyBorder="1" applyAlignment="1">
      <alignment horizontal="center" vertical="center"/>
    </xf>
    <xf numFmtId="0" fontId="10" fillId="0" borderId="9" xfId="0" applyFont="1" applyBorder="1" applyAlignment="1">
      <alignment horizontal="left" vertical="center" wrapText="1"/>
    </xf>
    <xf numFmtId="0" fontId="10" fillId="0" borderId="10" xfId="0" applyFont="1" applyBorder="1" applyAlignment="1">
      <alignment horizontal="left" vertical="center" wrapText="1"/>
    </xf>
    <xf numFmtId="0" fontId="2" fillId="0" borderId="12" xfId="0" applyFont="1" applyBorder="1" applyAlignment="1">
      <alignment horizontal="left" vertical="top" wrapText="1"/>
    </xf>
    <xf numFmtId="0" fontId="2" fillId="0" borderId="13" xfId="0" applyFont="1" applyBorder="1" applyAlignment="1">
      <alignment horizontal="left" vertical="top"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8" fillId="0" borderId="11" xfId="0" applyFont="1" applyBorder="1" applyAlignment="1">
      <alignment horizontal="left" vertical="center" wrapText="1"/>
    </xf>
    <xf numFmtId="165" fontId="11" fillId="7" borderId="1" xfId="8" applyNumberFormat="1" applyFont="1" applyFill="1" applyBorder="1" applyAlignment="1">
      <alignment horizontal="center" vertical="center" wrapText="1"/>
    </xf>
    <xf numFmtId="0" fontId="15" fillId="0" borderId="9" xfId="0" applyFont="1" applyBorder="1" applyAlignment="1">
      <alignment horizontal="left" vertical="center"/>
    </xf>
    <xf numFmtId="0" fontId="15" fillId="0" borderId="10" xfId="0" applyFont="1" applyBorder="1" applyAlignment="1">
      <alignment horizontal="left" vertical="center"/>
    </xf>
    <xf numFmtId="0" fontId="15" fillId="0" borderId="11" xfId="0" applyFont="1" applyBorder="1" applyAlignment="1">
      <alignment horizontal="left" vertical="center"/>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17" fillId="0" borderId="11" xfId="0" applyFont="1" applyBorder="1" applyAlignment="1">
      <alignment horizontal="left" vertical="center" wrapText="1"/>
    </xf>
    <xf numFmtId="0" fontId="12" fillId="3" borderId="14" xfId="1" applyFont="1" applyFill="1" applyBorder="1" applyAlignment="1">
      <alignment horizontal="left" vertical="center" wrapText="1"/>
    </xf>
    <xf numFmtId="0" fontId="12" fillId="3" borderId="15" xfId="1" applyFont="1" applyFill="1" applyBorder="1" applyAlignment="1">
      <alignment horizontal="left" vertical="center" wrapText="1"/>
    </xf>
  </cellXfs>
  <cellStyles count="9">
    <cellStyle name="Comma" xfId="8" builtinId="3"/>
    <cellStyle name="Comma 2" xfId="2" xr:uid="{4922A970-11FB-463D-91F1-EF524B887D9F}"/>
    <cellStyle name="Comma 2 2" xfId="5" xr:uid="{E9430273-4C1A-4EE7-9DFF-7EC5A96B36E9}"/>
    <cellStyle name="Comma 3" xfId="4" xr:uid="{2602BC8E-8195-40AD-9DA1-F157B1848854}"/>
    <cellStyle name="Normal" xfId="0" builtinId="0"/>
    <cellStyle name="Normal 2" xfId="1" xr:uid="{B526380E-AB65-4F78-8F77-ED940EAF25BC}"/>
    <cellStyle name="Normal 2 2" xfId="6" xr:uid="{DB840C9C-E342-48A2-AE76-ADD4D7522454}"/>
    <cellStyle name="Normal 3" xfId="3" xr:uid="{2C8F6023-513C-4198-80D7-28671A5B1373}"/>
    <cellStyle name="Percent 2" xfId="7" xr:uid="{97FBB121-1616-4E1B-B5EE-7B7C8FB15612}"/>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55C38-4480-4917-B82F-807ABAAF3082}">
  <dimension ref="A1:M72"/>
  <sheetViews>
    <sheetView tabSelected="1" view="pageBreakPreview" topLeftCell="A36" zoomScale="85" zoomScaleNormal="100" zoomScaleSheetLayoutView="85" workbookViewId="0">
      <selection activeCell="H47" sqref="H47"/>
    </sheetView>
  </sheetViews>
  <sheetFormatPr defaultColWidth="8" defaultRowHeight="15" x14ac:dyDescent="0.25"/>
  <cols>
    <col min="1" max="1" width="6.85546875" style="23" customWidth="1"/>
    <col min="2" max="2" width="63.85546875" style="45" customWidth="1"/>
    <col min="3" max="3" width="12.140625" style="52" customWidth="1"/>
    <col min="4" max="4" width="14.140625" style="36" customWidth="1"/>
    <col min="5" max="6" width="12.140625" style="10" bestFit="1" customWidth="1"/>
    <col min="7" max="7" width="21" style="10" customWidth="1"/>
    <col min="8" max="8" width="15.85546875" style="46" customWidth="1"/>
    <col min="9" max="9" width="17.28515625" style="23" customWidth="1"/>
    <col min="10" max="10" width="8.5703125" style="23" bestFit="1" customWidth="1"/>
    <col min="11" max="16384" width="8" style="23"/>
  </cols>
  <sheetData>
    <row r="1" spans="1:13" s="4" customFormat="1" ht="15" customHeight="1" x14ac:dyDescent="0.25">
      <c r="A1" s="1"/>
      <c r="B1" s="2"/>
      <c r="C1" s="85" t="s">
        <v>32</v>
      </c>
      <c r="D1" s="86"/>
      <c r="E1" s="86"/>
      <c r="F1" s="87"/>
      <c r="G1" s="3"/>
      <c r="H1" s="3"/>
    </row>
    <row r="2" spans="1:13" s="8" customFormat="1" x14ac:dyDescent="0.25">
      <c r="A2" s="5"/>
      <c r="B2" s="6"/>
      <c r="C2" s="85"/>
      <c r="D2" s="86"/>
      <c r="E2" s="86"/>
      <c r="F2" s="87"/>
      <c r="G2" s="7"/>
      <c r="H2" s="7"/>
    </row>
    <row r="3" spans="1:13" s="8" customFormat="1" x14ac:dyDescent="0.25">
      <c r="A3" s="5"/>
      <c r="B3" s="6"/>
      <c r="C3" s="85"/>
      <c r="D3" s="86"/>
      <c r="E3" s="86"/>
      <c r="F3" s="87"/>
      <c r="G3" s="7"/>
      <c r="H3" s="7"/>
    </row>
    <row r="4" spans="1:13" s="8" customFormat="1" x14ac:dyDescent="0.25">
      <c r="A4" s="5"/>
      <c r="B4" s="6"/>
      <c r="C4" s="85"/>
      <c r="D4" s="86"/>
      <c r="E4" s="86"/>
      <c r="F4" s="87"/>
      <c r="G4" s="7"/>
      <c r="H4" s="7"/>
    </row>
    <row r="5" spans="1:13" s="8" customFormat="1" x14ac:dyDescent="0.25">
      <c r="A5" s="5"/>
      <c r="B5" s="6"/>
      <c r="C5" s="85"/>
      <c r="D5" s="86"/>
      <c r="E5" s="86"/>
      <c r="F5" s="87"/>
      <c r="G5" s="7"/>
      <c r="H5" s="7"/>
    </row>
    <row r="6" spans="1:13" s="8" customFormat="1" x14ac:dyDescent="0.25">
      <c r="B6" s="9"/>
      <c r="C6" s="88"/>
      <c r="D6" s="89"/>
      <c r="E6" s="89"/>
      <c r="F6" s="90"/>
      <c r="G6" s="10"/>
      <c r="H6" s="10"/>
    </row>
    <row r="7" spans="1:13" s="8" customFormat="1" ht="36.75" customHeight="1" x14ac:dyDescent="0.25">
      <c r="A7" s="91" t="s">
        <v>49</v>
      </c>
      <c r="B7" s="92"/>
      <c r="C7" s="92"/>
      <c r="D7" s="92"/>
      <c r="E7" s="92"/>
      <c r="F7" s="93"/>
      <c r="G7" s="11"/>
      <c r="H7" s="11"/>
      <c r="I7" s="12"/>
      <c r="J7" s="12"/>
      <c r="K7" s="12"/>
      <c r="L7" s="12"/>
      <c r="M7" s="12"/>
    </row>
    <row r="8" spans="1:13" s="8" customFormat="1" x14ac:dyDescent="0.25">
      <c r="A8" s="13"/>
      <c r="B8" s="14"/>
      <c r="C8" s="61"/>
      <c r="D8" s="13"/>
      <c r="E8" s="13"/>
      <c r="F8" s="13"/>
      <c r="G8" s="13"/>
      <c r="H8" s="13"/>
      <c r="I8" s="12"/>
      <c r="J8" s="12"/>
      <c r="K8" s="12"/>
      <c r="L8" s="12"/>
      <c r="M8" s="12"/>
    </row>
    <row r="9" spans="1:13" s="8" customFormat="1" ht="15.75" customHeight="1" x14ac:dyDescent="0.25">
      <c r="A9" s="94" t="s">
        <v>51</v>
      </c>
      <c r="B9" s="95"/>
      <c r="C9" s="95"/>
      <c r="D9" s="95"/>
      <c r="E9" s="95"/>
      <c r="F9" s="95"/>
      <c r="G9" s="15"/>
      <c r="H9" s="16"/>
      <c r="I9" s="17"/>
      <c r="J9" s="17"/>
      <c r="K9" s="17"/>
      <c r="L9" s="17"/>
    </row>
    <row r="10" spans="1:13" s="8" customFormat="1" ht="33.75" customHeight="1" x14ac:dyDescent="0.25">
      <c r="A10" s="96" t="s">
        <v>33</v>
      </c>
      <c r="B10" s="97"/>
      <c r="C10" s="97"/>
      <c r="D10" s="97"/>
      <c r="E10" s="97"/>
      <c r="F10" s="97"/>
      <c r="G10" s="18"/>
      <c r="H10" s="18"/>
      <c r="I10" s="19"/>
      <c r="J10" s="19"/>
      <c r="K10" s="19"/>
      <c r="L10" s="19"/>
      <c r="M10" s="19"/>
    </row>
    <row r="11" spans="1:13" s="8" customFormat="1" ht="15" customHeight="1" x14ac:dyDescent="0.25">
      <c r="A11" s="54"/>
      <c r="B11" s="54"/>
      <c r="C11" s="62"/>
      <c r="D11" s="54"/>
      <c r="E11" s="54"/>
      <c r="F11" s="54"/>
      <c r="G11" s="20"/>
      <c r="H11" s="20"/>
      <c r="I11" s="21"/>
      <c r="J11" s="21"/>
      <c r="K11" s="21"/>
      <c r="L11" s="21"/>
      <c r="M11" s="21"/>
    </row>
    <row r="12" spans="1:13" ht="31.5" x14ac:dyDescent="0.25">
      <c r="A12" s="83" t="s">
        <v>0</v>
      </c>
      <c r="B12" s="83" t="s">
        <v>1</v>
      </c>
      <c r="C12" s="84" t="s">
        <v>30</v>
      </c>
      <c r="D12" s="83" t="s">
        <v>31</v>
      </c>
      <c r="E12" s="83" t="s">
        <v>28</v>
      </c>
      <c r="F12" s="83" t="s">
        <v>29</v>
      </c>
      <c r="G12" s="22"/>
      <c r="H12" s="22"/>
    </row>
    <row r="13" spans="1:13" ht="15.75" x14ac:dyDescent="0.25">
      <c r="A13" s="24">
        <v>1</v>
      </c>
      <c r="B13" s="25" t="s">
        <v>2</v>
      </c>
      <c r="C13" s="63">
        <v>200000</v>
      </c>
      <c r="D13" s="26">
        <v>100000</v>
      </c>
      <c r="E13" s="48" t="s">
        <v>50</v>
      </c>
      <c r="F13" s="48" t="s">
        <v>50</v>
      </c>
      <c r="H13" s="22">
        <f>IF(E13="x",11,0)</f>
        <v>11</v>
      </c>
      <c r="I13" s="22">
        <f>IF(F13="x",12,0)</f>
        <v>12</v>
      </c>
      <c r="J13" s="23">
        <f>SUM(H13:I13)</f>
        <v>23</v>
      </c>
    </row>
    <row r="14" spans="1:13" ht="15.75" x14ac:dyDescent="0.25">
      <c r="A14" s="24">
        <f>A13+1</f>
        <v>2</v>
      </c>
      <c r="B14" s="25" t="s">
        <v>3</v>
      </c>
      <c r="C14" s="64" t="s">
        <v>34</v>
      </c>
      <c r="D14" s="27" t="s">
        <v>34</v>
      </c>
      <c r="E14" s="47"/>
      <c r="F14" s="27" t="s">
        <v>50</v>
      </c>
      <c r="G14" s="22"/>
      <c r="H14" s="22"/>
      <c r="I14" s="22">
        <f>IF(F14="x",12,0)</f>
        <v>12</v>
      </c>
      <c r="J14" s="23">
        <f t="shared" ref="J14:J45" si="0">SUM(H14:I14)</f>
        <v>12</v>
      </c>
    </row>
    <row r="15" spans="1:13" ht="15.75" customHeight="1" x14ac:dyDescent="0.25">
      <c r="A15" s="108" t="s">
        <v>35</v>
      </c>
      <c r="B15" s="109"/>
      <c r="C15" s="65"/>
      <c r="D15" s="49"/>
      <c r="E15" s="71"/>
      <c r="F15" s="71"/>
      <c r="G15" s="22"/>
      <c r="H15" s="22"/>
    </row>
    <row r="16" spans="1:13" ht="15.75" x14ac:dyDescent="0.25">
      <c r="A16" s="24">
        <v>3</v>
      </c>
      <c r="B16" s="25" t="s">
        <v>8</v>
      </c>
      <c r="C16" s="63">
        <v>75000</v>
      </c>
      <c r="D16" s="26">
        <f>C16*0.8</f>
        <v>60000</v>
      </c>
      <c r="E16" s="48" t="s">
        <v>50</v>
      </c>
      <c r="F16" s="48" t="s">
        <v>50</v>
      </c>
      <c r="G16" s="22"/>
      <c r="H16" s="22">
        <f t="shared" ref="H16:H35" si="1">IF(E16="x",11,0)</f>
        <v>11</v>
      </c>
      <c r="I16" s="22">
        <f t="shared" ref="I16:I27" si="2">IF(F16="x",12,0)</f>
        <v>12</v>
      </c>
      <c r="J16" s="23">
        <f t="shared" si="0"/>
        <v>23</v>
      </c>
    </row>
    <row r="17" spans="1:10" ht="15.75" x14ac:dyDescent="0.25">
      <c r="A17" s="24">
        <v>4</v>
      </c>
      <c r="B17" s="25" t="s">
        <v>9</v>
      </c>
      <c r="C17" s="63">
        <v>27000</v>
      </c>
      <c r="D17" s="26">
        <v>22000</v>
      </c>
      <c r="E17" s="48" t="s">
        <v>50</v>
      </c>
      <c r="F17" s="48" t="s">
        <v>50</v>
      </c>
      <c r="G17" s="22"/>
      <c r="H17" s="22">
        <f t="shared" si="1"/>
        <v>11</v>
      </c>
      <c r="I17" s="22">
        <f t="shared" si="2"/>
        <v>12</v>
      </c>
      <c r="J17" s="23">
        <f t="shared" si="0"/>
        <v>23</v>
      </c>
    </row>
    <row r="18" spans="1:10" ht="15.75" x14ac:dyDescent="0.25">
      <c r="A18" s="24">
        <v>5</v>
      </c>
      <c r="B18" s="25" t="s">
        <v>10</v>
      </c>
      <c r="C18" s="63">
        <f>41000*3</f>
        <v>123000</v>
      </c>
      <c r="D18" s="26">
        <v>98000</v>
      </c>
      <c r="E18" s="48" t="s">
        <v>50</v>
      </c>
      <c r="F18" s="48" t="s">
        <v>50</v>
      </c>
      <c r="G18" s="22"/>
      <c r="H18" s="22">
        <f t="shared" si="1"/>
        <v>11</v>
      </c>
      <c r="I18" s="22">
        <f t="shared" si="2"/>
        <v>12</v>
      </c>
      <c r="J18" s="23">
        <f t="shared" si="0"/>
        <v>23</v>
      </c>
    </row>
    <row r="19" spans="1:10" ht="15.75" x14ac:dyDescent="0.25">
      <c r="A19" s="24">
        <v>6</v>
      </c>
      <c r="B19" s="25" t="s">
        <v>11</v>
      </c>
      <c r="C19" s="63">
        <v>60000</v>
      </c>
      <c r="D19" s="26">
        <f t="shared" ref="D19" si="3">C19*0.8</f>
        <v>48000</v>
      </c>
      <c r="E19" s="48" t="s">
        <v>50</v>
      </c>
      <c r="F19" s="48" t="s">
        <v>50</v>
      </c>
      <c r="G19" s="22"/>
      <c r="H19" s="22">
        <f t="shared" si="1"/>
        <v>11</v>
      </c>
      <c r="I19" s="22">
        <f t="shared" si="2"/>
        <v>12</v>
      </c>
      <c r="J19" s="23">
        <f t="shared" si="0"/>
        <v>23</v>
      </c>
    </row>
    <row r="20" spans="1:10" ht="15.75" x14ac:dyDescent="0.25">
      <c r="A20" s="24">
        <v>7</v>
      </c>
      <c r="B20" s="25" t="s">
        <v>12</v>
      </c>
      <c r="C20" s="63">
        <v>59000</v>
      </c>
      <c r="D20" s="26">
        <v>47000</v>
      </c>
      <c r="E20" s="48" t="s">
        <v>50</v>
      </c>
      <c r="F20" s="48" t="s">
        <v>50</v>
      </c>
      <c r="G20" s="22"/>
      <c r="H20" s="22">
        <f t="shared" si="1"/>
        <v>11</v>
      </c>
      <c r="I20" s="22">
        <f t="shared" si="2"/>
        <v>12</v>
      </c>
      <c r="J20" s="23">
        <f t="shared" si="0"/>
        <v>23</v>
      </c>
    </row>
    <row r="21" spans="1:10" ht="15.75" x14ac:dyDescent="0.25">
      <c r="A21" s="55">
        <v>8</v>
      </c>
      <c r="B21" s="56" t="s">
        <v>13</v>
      </c>
      <c r="C21" s="66">
        <v>154000</v>
      </c>
      <c r="D21" s="57">
        <v>100000</v>
      </c>
      <c r="E21" s="48" t="s">
        <v>50</v>
      </c>
      <c r="F21" s="48" t="s">
        <v>50</v>
      </c>
      <c r="G21" s="22"/>
      <c r="H21" s="22">
        <f t="shared" si="1"/>
        <v>11</v>
      </c>
      <c r="I21" s="22">
        <f t="shared" si="2"/>
        <v>12</v>
      </c>
      <c r="J21" s="23">
        <f t="shared" si="0"/>
        <v>23</v>
      </c>
    </row>
    <row r="22" spans="1:10" ht="15.75" x14ac:dyDescent="0.25">
      <c r="A22" s="55">
        <v>9</v>
      </c>
      <c r="B22" s="56" t="s">
        <v>14</v>
      </c>
      <c r="C22" s="66">
        <v>154000</v>
      </c>
      <c r="D22" s="57">
        <v>100000</v>
      </c>
      <c r="E22" s="48" t="s">
        <v>50</v>
      </c>
      <c r="F22" s="48" t="s">
        <v>50</v>
      </c>
      <c r="G22" s="22"/>
      <c r="H22" s="22">
        <f t="shared" si="1"/>
        <v>11</v>
      </c>
      <c r="I22" s="22">
        <f t="shared" si="2"/>
        <v>12</v>
      </c>
      <c r="J22" s="23">
        <f t="shared" si="0"/>
        <v>23</v>
      </c>
    </row>
    <row r="23" spans="1:10" ht="15.75" x14ac:dyDescent="0.25">
      <c r="A23" s="55">
        <v>10</v>
      </c>
      <c r="B23" s="56" t="s">
        <v>15</v>
      </c>
      <c r="C23" s="66">
        <v>41000</v>
      </c>
      <c r="D23" s="57">
        <v>32000</v>
      </c>
      <c r="E23" s="48" t="s">
        <v>50</v>
      </c>
      <c r="F23" s="48" t="s">
        <v>50</v>
      </c>
      <c r="G23" s="22"/>
      <c r="H23" s="22">
        <f t="shared" si="1"/>
        <v>11</v>
      </c>
      <c r="I23" s="22">
        <f t="shared" si="2"/>
        <v>12</v>
      </c>
      <c r="J23" s="23">
        <f t="shared" si="0"/>
        <v>23</v>
      </c>
    </row>
    <row r="24" spans="1:10" ht="15.75" x14ac:dyDescent="0.25">
      <c r="A24" s="55">
        <v>11</v>
      </c>
      <c r="B24" s="56" t="s">
        <v>16</v>
      </c>
      <c r="C24" s="66">
        <v>121000</v>
      </c>
      <c r="D24" s="57">
        <v>96000</v>
      </c>
      <c r="E24" s="48" t="s">
        <v>50</v>
      </c>
      <c r="F24" s="48" t="s">
        <v>50</v>
      </c>
      <c r="G24" s="22"/>
      <c r="H24" s="22">
        <f t="shared" si="1"/>
        <v>11</v>
      </c>
      <c r="I24" s="22">
        <f t="shared" si="2"/>
        <v>12</v>
      </c>
      <c r="J24" s="23">
        <f t="shared" si="0"/>
        <v>23</v>
      </c>
    </row>
    <row r="25" spans="1:10" ht="15.75" x14ac:dyDescent="0.25">
      <c r="A25" s="24">
        <v>12</v>
      </c>
      <c r="B25" s="25" t="s">
        <v>17</v>
      </c>
      <c r="C25" s="63">
        <v>231000</v>
      </c>
      <c r="D25" s="26">
        <v>180000</v>
      </c>
      <c r="E25" s="53"/>
      <c r="F25" s="48" t="s">
        <v>50</v>
      </c>
      <c r="G25" s="22"/>
      <c r="H25" s="22"/>
      <c r="I25" s="22">
        <f t="shared" si="2"/>
        <v>12</v>
      </c>
      <c r="J25" s="23">
        <f t="shared" si="0"/>
        <v>12</v>
      </c>
    </row>
    <row r="26" spans="1:10" ht="15.75" x14ac:dyDescent="0.25">
      <c r="A26" s="24">
        <v>13</v>
      </c>
      <c r="B26" s="25" t="s">
        <v>18</v>
      </c>
      <c r="C26" s="63">
        <v>231000</v>
      </c>
      <c r="D26" s="26">
        <v>180000</v>
      </c>
      <c r="E26" s="53"/>
      <c r="F26" s="48" t="s">
        <v>50</v>
      </c>
      <c r="G26" s="22"/>
      <c r="H26" s="22"/>
      <c r="I26" s="22">
        <f t="shared" si="2"/>
        <v>12</v>
      </c>
      <c r="J26" s="23">
        <f t="shared" si="0"/>
        <v>12</v>
      </c>
    </row>
    <row r="27" spans="1:10" ht="15.75" x14ac:dyDescent="0.25">
      <c r="A27" s="24">
        <v>14</v>
      </c>
      <c r="B27" s="25" t="s">
        <v>19</v>
      </c>
      <c r="C27" s="63">
        <v>290000</v>
      </c>
      <c r="D27" s="26">
        <v>232000</v>
      </c>
      <c r="E27" s="48" t="s">
        <v>50</v>
      </c>
      <c r="F27" s="53"/>
      <c r="G27" s="22"/>
      <c r="H27" s="22">
        <f t="shared" si="1"/>
        <v>11</v>
      </c>
      <c r="I27" s="22">
        <f t="shared" si="2"/>
        <v>0</v>
      </c>
      <c r="J27" s="23">
        <f t="shared" si="0"/>
        <v>11</v>
      </c>
    </row>
    <row r="28" spans="1:10" ht="15.75" x14ac:dyDescent="0.25">
      <c r="A28" s="24">
        <v>15</v>
      </c>
      <c r="B28" s="25" t="s">
        <v>20</v>
      </c>
      <c r="C28" s="63">
        <v>173000</v>
      </c>
      <c r="D28" s="26">
        <v>130000</v>
      </c>
      <c r="E28" s="48" t="s">
        <v>50</v>
      </c>
      <c r="F28" s="48" t="s">
        <v>50</v>
      </c>
      <c r="G28" s="22"/>
      <c r="H28" s="22">
        <f t="shared" si="1"/>
        <v>11</v>
      </c>
      <c r="I28" s="22">
        <f t="shared" ref="I28:I32" si="4">IF(F28="x",12,0)</f>
        <v>12</v>
      </c>
      <c r="J28" s="23">
        <f t="shared" si="0"/>
        <v>23</v>
      </c>
    </row>
    <row r="29" spans="1:10" ht="15.75" x14ac:dyDescent="0.25">
      <c r="A29" s="24">
        <v>16</v>
      </c>
      <c r="B29" s="25" t="s">
        <v>21</v>
      </c>
      <c r="C29" s="63">
        <v>231000</v>
      </c>
      <c r="D29" s="26">
        <v>180000</v>
      </c>
      <c r="E29" s="48" t="s">
        <v>50</v>
      </c>
      <c r="F29" s="48" t="s">
        <v>50</v>
      </c>
      <c r="G29" s="22"/>
      <c r="H29" s="22">
        <f t="shared" si="1"/>
        <v>11</v>
      </c>
      <c r="I29" s="22">
        <f t="shared" si="4"/>
        <v>12</v>
      </c>
      <c r="J29" s="23">
        <f t="shared" si="0"/>
        <v>23</v>
      </c>
    </row>
    <row r="30" spans="1:10" ht="15.75" x14ac:dyDescent="0.25">
      <c r="A30" s="24">
        <v>17</v>
      </c>
      <c r="B30" s="28" t="s">
        <v>23</v>
      </c>
      <c r="C30" s="63">
        <v>151000</v>
      </c>
      <c r="D30" s="26">
        <v>120000</v>
      </c>
      <c r="E30" s="48" t="s">
        <v>50</v>
      </c>
      <c r="F30" s="48" t="s">
        <v>50</v>
      </c>
      <c r="G30" s="22"/>
      <c r="H30" s="22">
        <f t="shared" si="1"/>
        <v>11</v>
      </c>
      <c r="I30" s="22">
        <f t="shared" si="4"/>
        <v>12</v>
      </c>
      <c r="J30" s="23">
        <f t="shared" si="0"/>
        <v>23</v>
      </c>
    </row>
    <row r="31" spans="1:10" ht="15.75" x14ac:dyDescent="0.25">
      <c r="A31" s="24">
        <v>18</v>
      </c>
      <c r="B31" s="28" t="s">
        <v>24</v>
      </c>
      <c r="C31" s="63">
        <v>47000</v>
      </c>
      <c r="D31" s="26">
        <v>35000</v>
      </c>
      <c r="E31" s="48" t="s">
        <v>50</v>
      </c>
      <c r="F31" s="48" t="s">
        <v>50</v>
      </c>
      <c r="G31" s="22"/>
      <c r="H31" s="22">
        <f t="shared" si="1"/>
        <v>11</v>
      </c>
      <c r="I31" s="22">
        <f t="shared" si="4"/>
        <v>12</v>
      </c>
      <c r="J31" s="23">
        <f t="shared" si="0"/>
        <v>23</v>
      </c>
    </row>
    <row r="32" spans="1:10" s="31" customFormat="1" ht="31.5" x14ac:dyDescent="0.25">
      <c r="A32" s="24">
        <v>19</v>
      </c>
      <c r="B32" s="29" t="s">
        <v>27</v>
      </c>
      <c r="C32" s="63">
        <v>329000</v>
      </c>
      <c r="D32" s="26">
        <v>220000</v>
      </c>
      <c r="E32" s="47"/>
      <c r="F32" s="48" t="s">
        <v>50</v>
      </c>
      <c r="G32" s="30"/>
      <c r="H32" s="22"/>
      <c r="I32" s="22">
        <f t="shared" si="4"/>
        <v>12</v>
      </c>
      <c r="J32" s="23"/>
    </row>
    <row r="33" spans="1:10" s="31" customFormat="1" ht="31.5" x14ac:dyDescent="0.25">
      <c r="A33" s="24">
        <v>20</v>
      </c>
      <c r="B33" s="72" t="s">
        <v>55</v>
      </c>
      <c r="C33" s="73">
        <v>250000</v>
      </c>
      <c r="D33" s="73">
        <f t="shared" ref="D33" si="5">C33*0.8</f>
        <v>200000</v>
      </c>
      <c r="E33" s="74" t="s">
        <v>50</v>
      </c>
      <c r="F33" s="75"/>
      <c r="G33" s="30"/>
      <c r="H33" s="22">
        <f t="shared" si="1"/>
        <v>11</v>
      </c>
      <c r="I33" s="22">
        <f t="shared" ref="I33:I34" si="6">IF(F33="x",12,0)</f>
        <v>0</v>
      </c>
      <c r="J33" s="23">
        <f t="shared" si="0"/>
        <v>11</v>
      </c>
    </row>
    <row r="34" spans="1:10" s="31" customFormat="1" ht="15.75" x14ac:dyDescent="0.25">
      <c r="A34" s="24">
        <v>21</v>
      </c>
      <c r="B34" s="72" t="s">
        <v>56</v>
      </c>
      <c r="C34" s="73">
        <v>174000</v>
      </c>
      <c r="D34" s="73">
        <v>130000</v>
      </c>
      <c r="E34" s="74" t="s">
        <v>50</v>
      </c>
      <c r="F34" s="75"/>
      <c r="G34" s="30"/>
      <c r="H34" s="22">
        <f t="shared" si="1"/>
        <v>11</v>
      </c>
      <c r="I34" s="22">
        <f t="shared" si="6"/>
        <v>0</v>
      </c>
      <c r="J34" s="23">
        <f t="shared" si="0"/>
        <v>11</v>
      </c>
    </row>
    <row r="35" spans="1:10" s="82" customFormat="1" ht="85.5" customHeight="1" x14ac:dyDescent="0.25">
      <c r="A35" s="76">
        <v>22</v>
      </c>
      <c r="B35" s="77" t="s">
        <v>57</v>
      </c>
      <c r="C35" s="78">
        <v>192000</v>
      </c>
      <c r="D35" s="78">
        <v>150000</v>
      </c>
      <c r="E35" s="79" t="s">
        <v>50</v>
      </c>
      <c r="F35" s="80"/>
      <c r="G35" s="81" t="s">
        <v>58</v>
      </c>
      <c r="H35" s="22">
        <f t="shared" si="1"/>
        <v>11</v>
      </c>
      <c r="I35" s="22">
        <f>IF(F35="x",12,0)</f>
        <v>0</v>
      </c>
      <c r="J35" s="23">
        <f t="shared" si="0"/>
        <v>11</v>
      </c>
    </row>
    <row r="36" spans="1:10" ht="15.75" customHeight="1" x14ac:dyDescent="0.25">
      <c r="A36" s="108" t="s">
        <v>36</v>
      </c>
      <c r="B36" s="109"/>
      <c r="C36" s="65"/>
      <c r="D36" s="49"/>
      <c r="E36" s="71"/>
      <c r="F36" s="71"/>
      <c r="G36" s="22"/>
      <c r="H36" s="22"/>
    </row>
    <row r="37" spans="1:10" s="59" customFormat="1" ht="33" customHeight="1" x14ac:dyDescent="0.25">
      <c r="A37" s="55">
        <v>23</v>
      </c>
      <c r="B37" s="60" t="s">
        <v>53</v>
      </c>
      <c r="C37" s="67">
        <v>249000</v>
      </c>
      <c r="D37" s="56" t="s">
        <v>54</v>
      </c>
      <c r="E37" s="55" t="s">
        <v>50</v>
      </c>
      <c r="F37" s="55" t="s">
        <v>50</v>
      </c>
      <c r="G37" s="58"/>
      <c r="H37" s="22">
        <f t="shared" ref="H37:H44" si="7">IF(E37="x",11,0)</f>
        <v>11</v>
      </c>
      <c r="I37" s="22">
        <f t="shared" ref="I37:I42" si="8">IF(F37="x",12,0)</f>
        <v>12</v>
      </c>
      <c r="J37" s="23">
        <f t="shared" si="0"/>
        <v>23</v>
      </c>
    </row>
    <row r="38" spans="1:10" s="31" customFormat="1" ht="15.75" x14ac:dyDescent="0.25">
      <c r="A38" s="24">
        <v>24</v>
      </c>
      <c r="B38" s="28" t="s">
        <v>25</v>
      </c>
      <c r="C38" s="63">
        <v>140000</v>
      </c>
      <c r="D38" s="26">
        <v>50000</v>
      </c>
      <c r="E38" s="48" t="s">
        <v>50</v>
      </c>
      <c r="F38" s="48" t="s">
        <v>50</v>
      </c>
      <c r="G38" s="30"/>
      <c r="H38" s="22">
        <f t="shared" si="7"/>
        <v>11</v>
      </c>
      <c r="I38" s="22">
        <f t="shared" si="8"/>
        <v>12</v>
      </c>
      <c r="J38" s="23">
        <f t="shared" si="0"/>
        <v>23</v>
      </c>
    </row>
    <row r="39" spans="1:10" ht="15.75" x14ac:dyDescent="0.25">
      <c r="A39" s="55">
        <v>25</v>
      </c>
      <c r="B39" s="25" t="s">
        <v>4</v>
      </c>
      <c r="C39" s="63">
        <v>102000</v>
      </c>
      <c r="D39" s="26">
        <v>70000</v>
      </c>
      <c r="E39" s="48" t="s">
        <v>50</v>
      </c>
      <c r="F39" s="48" t="s">
        <v>50</v>
      </c>
      <c r="G39" s="22"/>
      <c r="H39" s="22">
        <f t="shared" si="7"/>
        <v>11</v>
      </c>
      <c r="I39" s="22">
        <f t="shared" si="8"/>
        <v>12</v>
      </c>
      <c r="J39" s="23">
        <f t="shared" si="0"/>
        <v>23</v>
      </c>
    </row>
    <row r="40" spans="1:10" ht="15.75" x14ac:dyDescent="0.25">
      <c r="A40" s="24">
        <v>26</v>
      </c>
      <c r="B40" s="25" t="s">
        <v>5</v>
      </c>
      <c r="C40" s="63">
        <v>230000</v>
      </c>
      <c r="D40" s="26">
        <v>120000</v>
      </c>
      <c r="E40" s="48" t="s">
        <v>50</v>
      </c>
      <c r="F40" s="48" t="s">
        <v>50</v>
      </c>
      <c r="G40" s="22"/>
      <c r="H40" s="22">
        <f t="shared" si="7"/>
        <v>11</v>
      </c>
      <c r="I40" s="22">
        <f t="shared" si="8"/>
        <v>12</v>
      </c>
      <c r="J40" s="23">
        <f t="shared" si="0"/>
        <v>23</v>
      </c>
    </row>
    <row r="41" spans="1:10" ht="15.75" x14ac:dyDescent="0.25">
      <c r="A41" s="55">
        <v>27</v>
      </c>
      <c r="B41" s="25" t="s">
        <v>6</v>
      </c>
      <c r="C41" s="63">
        <v>230000</v>
      </c>
      <c r="D41" s="26">
        <v>120000</v>
      </c>
      <c r="E41" s="48" t="s">
        <v>50</v>
      </c>
      <c r="F41" s="48" t="s">
        <v>50</v>
      </c>
      <c r="G41" s="22"/>
      <c r="H41" s="22">
        <f t="shared" si="7"/>
        <v>11</v>
      </c>
      <c r="I41" s="22">
        <f t="shared" si="8"/>
        <v>12</v>
      </c>
      <c r="J41" s="23">
        <f t="shared" si="0"/>
        <v>23</v>
      </c>
    </row>
    <row r="42" spans="1:10" ht="15.75" x14ac:dyDescent="0.25">
      <c r="A42" s="24">
        <v>28</v>
      </c>
      <c r="B42" s="25" t="s">
        <v>7</v>
      </c>
      <c r="C42" s="63">
        <v>220000</v>
      </c>
      <c r="D42" s="26">
        <v>120000</v>
      </c>
      <c r="E42" s="53"/>
      <c r="F42" s="48" t="s">
        <v>50</v>
      </c>
      <c r="G42" s="22"/>
      <c r="H42" s="22"/>
      <c r="I42" s="22">
        <f t="shared" si="8"/>
        <v>12</v>
      </c>
    </row>
    <row r="43" spans="1:10" ht="15.75" x14ac:dyDescent="0.25">
      <c r="A43" s="55">
        <v>29</v>
      </c>
      <c r="B43" s="32" t="s">
        <v>22</v>
      </c>
      <c r="C43" s="63">
        <v>250000</v>
      </c>
      <c r="D43" s="26">
        <v>180000</v>
      </c>
      <c r="E43" s="48" t="s">
        <v>50</v>
      </c>
      <c r="F43" s="48" t="s">
        <v>50</v>
      </c>
      <c r="G43" s="22"/>
      <c r="H43" s="22">
        <f t="shared" si="7"/>
        <v>11</v>
      </c>
      <c r="I43" s="22">
        <f t="shared" ref="I43:I44" si="9">IF(F43="x",12,0)</f>
        <v>12</v>
      </c>
      <c r="J43" s="23">
        <f t="shared" si="0"/>
        <v>23</v>
      </c>
    </row>
    <row r="44" spans="1:10" ht="15.75" x14ac:dyDescent="0.25">
      <c r="A44" s="24">
        <v>30</v>
      </c>
      <c r="B44" s="29" t="s">
        <v>26</v>
      </c>
      <c r="C44" s="63">
        <v>88000</v>
      </c>
      <c r="D44" s="26">
        <v>50000</v>
      </c>
      <c r="E44" s="48" t="s">
        <v>50</v>
      </c>
      <c r="F44" s="48" t="s">
        <v>50</v>
      </c>
      <c r="G44" s="22"/>
      <c r="H44" s="22">
        <f t="shared" si="7"/>
        <v>11</v>
      </c>
      <c r="I44" s="22">
        <f t="shared" si="9"/>
        <v>12</v>
      </c>
      <c r="J44" s="23">
        <f t="shared" si="0"/>
        <v>23</v>
      </c>
    </row>
    <row r="45" spans="1:10" ht="16.5" x14ac:dyDescent="0.25">
      <c r="A45" s="55">
        <v>31</v>
      </c>
      <c r="B45" s="33" t="s">
        <v>37</v>
      </c>
      <c r="C45" s="68" t="s">
        <v>34</v>
      </c>
      <c r="D45" s="34" t="s">
        <v>34</v>
      </c>
      <c r="E45" s="34" t="s">
        <v>34</v>
      </c>
      <c r="F45" s="34" t="s">
        <v>34</v>
      </c>
      <c r="G45" s="22"/>
      <c r="H45" s="22">
        <v>11</v>
      </c>
      <c r="I45" s="22">
        <v>12</v>
      </c>
      <c r="J45" s="23">
        <f t="shared" si="0"/>
        <v>23</v>
      </c>
    </row>
    <row r="46" spans="1:10" s="52" customFormat="1" ht="15.75" x14ac:dyDescent="0.25">
      <c r="A46" s="101" t="s">
        <v>38</v>
      </c>
      <c r="B46" s="101"/>
      <c r="C46" s="84">
        <f>SUM(C13:C45)</f>
        <v>4822000</v>
      </c>
      <c r="D46" s="84">
        <f>SUM(D13:D45)</f>
        <v>3170000</v>
      </c>
      <c r="E46" s="84">
        <f>SUMIF(E13:E44,"x",D13:$D$45)</f>
        <v>2470000</v>
      </c>
      <c r="F46" s="84">
        <f>SUMIF(F13:F44,"x",$D13:E$45)</f>
        <v>2458000</v>
      </c>
      <c r="G46" s="50"/>
      <c r="H46" s="51"/>
    </row>
    <row r="47" spans="1:10" x14ac:dyDescent="0.25">
      <c r="B47" s="23"/>
      <c r="D47" s="23"/>
      <c r="E47" s="36"/>
      <c r="F47" s="36"/>
      <c r="G47" s="23"/>
      <c r="H47" s="23"/>
    </row>
    <row r="48" spans="1:10" x14ac:dyDescent="0.25">
      <c r="B48" s="23"/>
      <c r="C48" s="52" t="s">
        <v>52</v>
      </c>
      <c r="D48" s="23"/>
      <c r="E48" s="36"/>
      <c r="F48" s="36"/>
      <c r="G48" s="23"/>
      <c r="H48" s="23"/>
    </row>
    <row r="49" spans="1:8" x14ac:dyDescent="0.25">
      <c r="B49" s="23"/>
      <c r="D49" s="23"/>
      <c r="E49" s="36"/>
      <c r="F49" s="36"/>
      <c r="G49" s="23"/>
      <c r="H49" s="23"/>
    </row>
    <row r="50" spans="1:8" s="36" customFormat="1" x14ac:dyDescent="0.25">
      <c r="A50" s="102" t="s">
        <v>39</v>
      </c>
      <c r="B50" s="103"/>
      <c r="C50" s="103"/>
      <c r="D50" s="104"/>
      <c r="E50" s="35"/>
      <c r="F50" s="35"/>
      <c r="G50" s="35"/>
      <c r="H50" s="35"/>
    </row>
    <row r="51" spans="1:8" s="38" customFormat="1" x14ac:dyDescent="0.25">
      <c r="A51" s="37"/>
      <c r="B51" s="98" t="s">
        <v>40</v>
      </c>
      <c r="C51" s="99"/>
      <c r="D51" s="99"/>
      <c r="E51" s="99"/>
      <c r="F51" s="99"/>
      <c r="G51" s="99"/>
      <c r="H51" s="100"/>
    </row>
    <row r="52" spans="1:8" s="8" customFormat="1" x14ac:dyDescent="0.25">
      <c r="A52" s="37"/>
      <c r="B52" s="98" t="s">
        <v>41</v>
      </c>
      <c r="C52" s="99"/>
      <c r="D52" s="99"/>
      <c r="E52" s="99"/>
      <c r="F52" s="99"/>
      <c r="G52" s="99"/>
      <c r="H52" s="100"/>
    </row>
    <row r="53" spans="1:8" s="8" customFormat="1" x14ac:dyDescent="0.25">
      <c r="A53" s="38"/>
      <c r="B53" s="98" t="s">
        <v>42</v>
      </c>
      <c r="C53" s="99"/>
      <c r="D53" s="99"/>
      <c r="E53" s="99"/>
      <c r="F53" s="99"/>
      <c r="G53" s="99"/>
      <c r="H53" s="100"/>
    </row>
    <row r="54" spans="1:8" s="8" customFormat="1" x14ac:dyDescent="0.25">
      <c r="A54" s="39"/>
      <c r="B54" s="105" t="s">
        <v>43</v>
      </c>
      <c r="C54" s="106"/>
      <c r="D54" s="106"/>
      <c r="E54" s="106"/>
      <c r="F54" s="106"/>
      <c r="G54" s="106"/>
      <c r="H54" s="107"/>
    </row>
    <row r="55" spans="1:8" s="8" customFormat="1" x14ac:dyDescent="0.25">
      <c r="A55" s="36"/>
      <c r="B55" s="98" t="s">
        <v>44</v>
      </c>
      <c r="C55" s="99"/>
      <c r="D55" s="99"/>
      <c r="E55" s="99"/>
      <c r="F55" s="99"/>
      <c r="G55" s="99"/>
      <c r="H55" s="100"/>
    </row>
    <row r="56" spans="1:8" x14ac:dyDescent="0.25">
      <c r="A56" s="40" t="s">
        <v>45</v>
      </c>
      <c r="B56" s="41"/>
      <c r="C56" s="69"/>
      <c r="D56" s="42"/>
      <c r="E56" s="43"/>
      <c r="F56" s="43"/>
      <c r="G56" s="43"/>
      <c r="H56" s="43"/>
    </row>
    <row r="57" spans="1:8" x14ac:dyDescent="0.25">
      <c r="A57" s="36"/>
      <c r="B57" s="38" t="s">
        <v>46</v>
      </c>
      <c r="C57" s="70"/>
      <c r="D57" s="44"/>
      <c r="E57" s="44"/>
      <c r="F57" s="44"/>
      <c r="G57" s="44"/>
      <c r="H57" s="44"/>
    </row>
    <row r="58" spans="1:8" x14ac:dyDescent="0.25">
      <c r="A58" s="36"/>
      <c r="B58" s="38" t="s">
        <v>47</v>
      </c>
      <c r="C58" s="70"/>
      <c r="D58" s="44"/>
      <c r="E58" s="44"/>
      <c r="F58" s="44"/>
      <c r="G58" s="44"/>
      <c r="H58" s="44"/>
    </row>
    <row r="59" spans="1:8" x14ac:dyDescent="0.25">
      <c r="A59" s="36"/>
      <c r="B59" s="38" t="s">
        <v>48</v>
      </c>
      <c r="C59" s="70"/>
      <c r="D59" s="44"/>
      <c r="E59" s="44"/>
      <c r="F59" s="44"/>
      <c r="G59" s="44"/>
      <c r="H59" s="44"/>
    </row>
    <row r="62" spans="1:8" x14ac:dyDescent="0.25">
      <c r="B62" s="23"/>
      <c r="D62" s="23"/>
      <c r="E62" s="36"/>
      <c r="F62" s="36"/>
      <c r="G62" s="23"/>
      <c r="H62" s="23"/>
    </row>
    <row r="63" spans="1:8" ht="15" customHeight="1" x14ac:dyDescent="0.25">
      <c r="B63" s="23"/>
      <c r="D63" s="23"/>
      <c r="E63" s="36"/>
      <c r="F63" s="36"/>
      <c r="G63" s="23"/>
      <c r="H63" s="23"/>
    </row>
    <row r="64" spans="1:8" ht="15" customHeight="1" x14ac:dyDescent="0.25">
      <c r="B64" s="23"/>
      <c r="D64" s="23"/>
      <c r="E64" s="36"/>
      <c r="F64" s="36"/>
      <c r="G64" s="23"/>
      <c r="H64" s="23"/>
    </row>
    <row r="65" spans="2:8" ht="15" customHeight="1" x14ac:dyDescent="0.25">
      <c r="B65" s="23"/>
      <c r="D65" s="23"/>
      <c r="E65" s="36"/>
      <c r="F65" s="36"/>
      <c r="G65" s="23"/>
      <c r="H65" s="23"/>
    </row>
    <row r="66" spans="2:8" ht="15" customHeight="1" x14ac:dyDescent="0.25">
      <c r="B66" s="23"/>
      <c r="D66" s="23"/>
      <c r="E66" s="36"/>
      <c r="F66" s="36"/>
      <c r="G66" s="23"/>
      <c r="H66" s="23"/>
    </row>
    <row r="67" spans="2:8" ht="15" customHeight="1" x14ac:dyDescent="0.25">
      <c r="B67" s="23"/>
      <c r="D67" s="23"/>
      <c r="E67" s="36"/>
      <c r="F67" s="36"/>
      <c r="G67" s="23"/>
      <c r="H67" s="23"/>
    </row>
    <row r="68" spans="2:8" x14ac:dyDescent="0.25">
      <c r="B68" s="23"/>
      <c r="D68" s="23"/>
      <c r="E68" s="36"/>
      <c r="F68" s="36"/>
      <c r="G68" s="23"/>
      <c r="H68" s="23"/>
    </row>
    <row r="69" spans="2:8" x14ac:dyDescent="0.25">
      <c r="B69" s="23"/>
      <c r="D69" s="23"/>
      <c r="E69" s="36"/>
      <c r="F69" s="36"/>
      <c r="G69" s="23"/>
      <c r="H69" s="23"/>
    </row>
    <row r="70" spans="2:8" x14ac:dyDescent="0.25">
      <c r="B70" s="23"/>
      <c r="D70" s="23"/>
      <c r="E70" s="36"/>
      <c r="F70" s="36"/>
      <c r="G70" s="23"/>
      <c r="H70" s="23"/>
    </row>
    <row r="71" spans="2:8" x14ac:dyDescent="0.25">
      <c r="B71" s="23"/>
      <c r="D71" s="23"/>
      <c r="E71" s="36"/>
      <c r="F71" s="36"/>
      <c r="G71" s="23"/>
      <c r="H71" s="23"/>
    </row>
    <row r="72" spans="2:8" x14ac:dyDescent="0.25">
      <c r="B72" s="23"/>
      <c r="D72" s="23"/>
      <c r="E72" s="36"/>
      <c r="F72" s="36"/>
      <c r="G72" s="23"/>
      <c r="H72" s="23"/>
    </row>
  </sheetData>
  <mergeCells count="13">
    <mergeCell ref="C1:F6"/>
    <mergeCell ref="A7:F7"/>
    <mergeCell ref="A9:F9"/>
    <mergeCell ref="A10:F10"/>
    <mergeCell ref="B55:H55"/>
    <mergeCell ref="A46:B46"/>
    <mergeCell ref="A50:D50"/>
    <mergeCell ref="B51:H51"/>
    <mergeCell ref="B52:H52"/>
    <mergeCell ref="B53:H53"/>
    <mergeCell ref="B54:H54"/>
    <mergeCell ref="A15:B15"/>
    <mergeCell ref="A36:B36"/>
  </mergeCells>
  <conditionalFormatting sqref="B33:B35">
    <cfRule type="duplicateValues" dxfId="1" priority="7"/>
  </conditionalFormatting>
  <conditionalFormatting sqref="B46:B1048576 B1:B6 B8:B14 B16:B32 B38:B44">
    <cfRule type="duplicateValues" dxfId="0" priority="2"/>
  </conditionalFormatting>
  <pageMargins left="0.7" right="0.7" top="0.75" bottom="0.75" header="0.3" footer="0.3"/>
  <pageSetup scale="6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Sheet2</vt:lpstr>
      <vt:lpstr>Sheet2!Print_Area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 Tran Nguyen</dc:creator>
  <cp:lastModifiedBy>Hoàng Giang Nguyễn</cp:lastModifiedBy>
  <cp:lastPrinted>2025-05-12T02:50:25Z</cp:lastPrinted>
  <dcterms:created xsi:type="dcterms:W3CDTF">2025-05-06T02:09:02Z</dcterms:created>
  <dcterms:modified xsi:type="dcterms:W3CDTF">2025-05-15T00:35:29Z</dcterms:modified>
</cp:coreProperties>
</file>