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38" yWindow="-138" windowWidth="19409" windowHeight="11007" activeTab="2"/>
  </bookViews>
  <sheets>
    <sheet name="BG TỔNG" sheetId="15" r:id="rId1"/>
    <sheet name="gói" sheetId="16" r:id="rId2"/>
    <sheet name="đăng ký" sheetId="17" r:id="rId3"/>
    <sheet name="Sheet1" sheetId="18" r:id="rId4"/>
  </sheets>
  <definedNames>
    <definedName name="_xlnm._FilterDatabase" localSheetId="0" hidden="1">'BG TỔNG'!$A$14:$F$64</definedName>
    <definedName name="_xlnm.Print_Area" localSheetId="0">'BG TỔNG'!$A$1:$F$181</definedName>
    <definedName name="_xlnm.Print_Titles" localSheetId="0">'BG TỔNG'!$13:$14</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19" i="17" l="1"/>
  <c r="BL19" i="17" l="1"/>
  <c r="BK19" i="17"/>
  <c r="BK5" i="17"/>
  <c r="BJ5" i="17" l="1"/>
  <c r="BP19" i="17" l="1"/>
  <c r="BI19" i="17"/>
  <c r="BH19" i="17"/>
  <c r="BG19" i="17"/>
  <c r="BF19" i="17"/>
  <c r="BE19" i="17"/>
  <c r="BD19" i="17"/>
  <c r="BC19" i="17"/>
  <c r="BB19" i="17"/>
  <c r="BA19" i="17"/>
  <c r="AZ19" i="17"/>
  <c r="AY19" i="17"/>
  <c r="AX19" i="17"/>
  <c r="AW19" i="17"/>
  <c r="AV19" i="17"/>
  <c r="AU19" i="17"/>
  <c r="AT19" i="17"/>
  <c r="AS19" i="17"/>
  <c r="AR19" i="17"/>
  <c r="AQ19" i="17"/>
  <c r="AP19" i="17"/>
  <c r="AO19" i="17"/>
  <c r="AN19" i="17"/>
  <c r="AM19" i="17"/>
  <c r="AL19" i="17"/>
  <c r="AK19" i="17"/>
  <c r="AJ19" i="17"/>
  <c r="AI19" i="17"/>
  <c r="AH19" i="17"/>
  <c r="AG19" i="17"/>
  <c r="AF19" i="17"/>
  <c r="AE19" i="17"/>
  <c r="AD19" i="17"/>
  <c r="AC19" i="17"/>
  <c r="AB19" i="17"/>
  <c r="AA19" i="17"/>
  <c r="Z19" i="17"/>
  <c r="Y19" i="17"/>
  <c r="X19" i="17"/>
  <c r="W19" i="17"/>
  <c r="V19" i="17"/>
  <c r="U19" i="17"/>
  <c r="T19" i="17"/>
  <c r="S19" i="17"/>
  <c r="R19" i="17"/>
  <c r="Q19" i="17"/>
  <c r="P19" i="17"/>
  <c r="O19" i="17"/>
  <c r="N19" i="17"/>
  <c r="M19" i="17"/>
  <c r="L19" i="17"/>
  <c r="K19" i="17"/>
  <c r="J19" i="17"/>
  <c r="I19" i="17"/>
  <c r="H19" i="17"/>
  <c r="G19" i="17"/>
  <c r="F19" i="17"/>
  <c r="BQ18" i="17"/>
  <c r="BQ17" i="17"/>
  <c r="BQ16" i="17"/>
  <c r="BQ6" i="17"/>
  <c r="BI5" i="17"/>
  <c r="BH5" i="17"/>
  <c r="BF5" i="17"/>
  <c r="BE5" i="17"/>
  <c r="BD5" i="17"/>
  <c r="BC5" i="17"/>
  <c r="BB5" i="17"/>
  <c r="BA5" i="17"/>
  <c r="AZ5" i="17"/>
  <c r="AY5" i="17"/>
  <c r="AX5" i="17"/>
  <c r="AW5" i="17"/>
  <c r="AV5" i="17"/>
  <c r="AU5" i="17"/>
  <c r="AT5" i="17"/>
  <c r="AS5" i="17"/>
  <c r="AQ5" i="17"/>
  <c r="AP5" i="17"/>
  <c r="AO5" i="17"/>
  <c r="AN5" i="17"/>
  <c r="AM5" i="17"/>
  <c r="AL5" i="17"/>
  <c r="AK5" i="17"/>
  <c r="AJ5" i="17"/>
  <c r="AI5" i="17"/>
  <c r="AH5" i="17"/>
  <c r="AG5" i="17"/>
  <c r="AF5" i="17"/>
  <c r="AE5" i="17"/>
  <c r="AD5" i="17"/>
  <c r="AC5" i="17"/>
  <c r="AB5" i="17"/>
  <c r="AA5" i="17"/>
  <c r="Z5" i="17"/>
  <c r="W5" i="17"/>
  <c r="V5" i="17"/>
  <c r="U5" i="17"/>
  <c r="T5" i="17"/>
  <c r="S5" i="17"/>
  <c r="R5" i="17"/>
  <c r="Q5" i="17"/>
  <c r="P5" i="17"/>
  <c r="O5" i="17"/>
  <c r="N5" i="17"/>
  <c r="M5" i="17"/>
  <c r="L5" i="17"/>
  <c r="K5" i="17"/>
  <c r="G5" i="17"/>
  <c r="BQ7" i="17" s="1"/>
  <c r="BQ13" i="17" l="1"/>
  <c r="BQ11" i="17"/>
  <c r="BQ12" i="17"/>
  <c r="BQ14" i="17"/>
  <c r="BQ15" i="17"/>
  <c r="BQ8" i="17"/>
  <c r="BQ9" i="17"/>
  <c r="BQ10" i="17"/>
  <c r="BQ19" i="17" l="1"/>
  <c r="E20" i="16" l="1"/>
  <c r="E32" i="16" s="1"/>
  <c r="E33" i="16" s="1"/>
  <c r="F32" i="16" l="1"/>
  <c r="F33" i="16" s="1"/>
  <c r="F64" i="15"/>
  <c r="F158" i="15"/>
  <c r="F156" i="15"/>
  <c r="F155" i="15"/>
  <c r="F154" i="15"/>
  <c r="F152" i="15"/>
  <c r="F151" i="15"/>
  <c r="F149" i="15"/>
  <c r="F148" i="15"/>
  <c r="F147" i="15"/>
  <c r="F146" i="15"/>
  <c r="F145" i="15"/>
  <c r="F144" i="15"/>
  <c r="F143" i="15"/>
  <c r="F141" i="15"/>
  <c r="F139" i="15"/>
  <c r="F138" i="15"/>
  <c r="F137" i="15"/>
  <c r="F136" i="15"/>
  <c r="F135" i="15"/>
  <c r="F134" i="15"/>
  <c r="F132" i="15"/>
  <c r="F131" i="15"/>
  <c r="F129" i="15"/>
  <c r="F128" i="15"/>
  <c r="F126" i="15"/>
  <c r="F125" i="15"/>
  <c r="F124" i="15"/>
  <c r="F123" i="15"/>
  <c r="F122" i="15"/>
  <c r="F121" i="15"/>
  <c r="F120" i="15"/>
  <c r="F119" i="15"/>
  <c r="F118" i="15"/>
  <c r="F117" i="15"/>
  <c r="F116" i="15"/>
  <c r="F115" i="15"/>
  <c r="F113" i="15"/>
  <c r="F112" i="15"/>
  <c r="F110" i="15"/>
  <c r="F109" i="15"/>
  <c r="F108" i="15"/>
  <c r="F107" i="15"/>
  <c r="F106" i="15"/>
  <c r="F105" i="15"/>
  <c r="F104" i="15"/>
  <c r="F103" i="15"/>
  <c r="F102" i="15"/>
  <c r="F101" i="15"/>
  <c r="F100" i="15"/>
  <c r="F99" i="15"/>
  <c r="F98" i="15"/>
  <c r="F97" i="15"/>
  <c r="F96" i="15"/>
  <c r="F95" i="15"/>
  <c r="F94" i="15"/>
  <c r="F92" i="15"/>
  <c r="F91" i="15"/>
  <c r="F90" i="15"/>
  <c r="F89" i="15"/>
  <c r="F88" i="15"/>
  <c r="F87" i="15"/>
  <c r="F86" i="15"/>
  <c r="F85" i="15"/>
  <c r="F84" i="15"/>
  <c r="F83" i="15"/>
  <c r="F82" i="15"/>
  <c r="F81" i="15"/>
  <c r="F79" i="15"/>
  <c r="F78" i="15"/>
  <c r="F77" i="15"/>
  <c r="F76" i="15"/>
  <c r="F74" i="15"/>
  <c r="F73" i="15"/>
  <c r="F72" i="15"/>
  <c r="F71" i="15"/>
  <c r="F70" i="15"/>
  <c r="F69" i="15"/>
  <c r="F68" i="15"/>
  <c r="F67" i="15"/>
  <c r="E64" i="15"/>
</calcChain>
</file>

<file path=xl/sharedStrings.xml><?xml version="1.0" encoding="utf-8"?>
<sst xmlns="http://schemas.openxmlformats.org/spreadsheetml/2006/main" count="657" uniqueCount="386">
  <si>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</si>
  <si>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</si>
  <si>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</si>
  <si>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</si>
  <si>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</si>
  <si>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</si>
  <si>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</si>
  <si>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</si>
  <si>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</si>
  <si>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</si>
  <si>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</si>
  <si>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</si>
  <si>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</si>
  <si>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</si>
  <si>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</si>
  <si>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</si>
  <si>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</si>
  <si>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</si>
  <si>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</si>
  <si>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</si>
  <si>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</si>
  <si>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</si>
  <si>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</si>
  <si>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</si>
  <si>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</si>
  <si>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</si>
  <si>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</si>
  <si>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</si>
  <si>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</si>
  <si>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</si>
  <si>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</si>
  <si>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</si>
  <si>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</si>
  <si>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</si>
  <si>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</si>
  <si>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</si>
  <si>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</si>
  <si>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</si>
  <si>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</si>
  <si>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</si>
  <si>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</si>
  <si>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</si>
  <si>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</si>
  <si>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</si>
  <si>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</si>
  <si>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</si>
  <si>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</si>
  <si>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</si>
  <si>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</si>
  <si>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</si>
  <si>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</si>
  <si>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</si>
  <si>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</si>
  <si>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</si>
  <si>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</si>
  <si>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</si>
  <si>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 xml:space="preserve">     . Báo giá này có hiệu lực kể từ ngày báo giá cho đến hết năm 2024</t>
  </si>
  <si>
    <t>Khám chuyên khoa Nội, ngoại tổng quát, Chuyên khoa TMH, Chuyên Khoa RMH, Chuyên khoa mắt, da liễu, cân đo, huyết áp,….</t>
  </si>
  <si>
    <t>Mỡ máu</t>
  </si>
  <si>
    <t>Kiểm tra chức năng gan</t>
  </si>
  <si>
    <t>Hóc môn tuyến giáp</t>
  </si>
  <si>
    <t>TSH  trong máu (Hãng Roche - Thụy sỹ - Hóa chất chính hãng)</t>
  </si>
  <si>
    <t>Đánh giá chức năng của tuyến giáp</t>
  </si>
  <si>
    <t>Free T4 trong máu (Hãng Roche - Thụy sỹ - Hóa chất chính hãng)</t>
  </si>
  <si>
    <t>Total T3 (Hãng Roche - Thụy sỹ - Hóa chất chính hãng)</t>
  </si>
  <si>
    <t>AFP  trong máu (Hãng Roche - Thụy sỹ - Hóa chất chính hãng)</t>
  </si>
  <si>
    <t xml:space="preserve">Chỉ điểm ung thư gan </t>
  </si>
  <si>
    <t>Total PSA và Free PSA  trong máu (Hãng Roche - Thụy sỹ - Hóa chất chính hãng)</t>
  </si>
  <si>
    <t>Chỉ điểm ung thư tiền liệt tuyến</t>
  </si>
  <si>
    <t>CEA trong máu (Hãng Roche - Thụy sỹ - Hóa chất chính hãng)</t>
  </si>
  <si>
    <t xml:space="preserve">Chỉ điểm ung thư đường tiêu hóa </t>
  </si>
  <si>
    <t>Kiểm tra gout</t>
  </si>
  <si>
    <t>Định lượng ACID URIC máu (Hãng Roche - Thụy sỹ - Hóa chất chính hãng - Hóa chất chính hãng)</t>
  </si>
  <si>
    <t>Phát hiện bệnh Goutte.</t>
  </si>
  <si>
    <t>Chỉ điểm ung thư</t>
  </si>
  <si>
    <t>Đặc thù của nam</t>
  </si>
  <si>
    <t>Ca 72-4  trong máu (Hãng Roche - Thụy sỹ - Hóa chất chính hãng)</t>
  </si>
  <si>
    <t xml:space="preserve">Chỉ điểm ung thư dạ dày </t>
  </si>
  <si>
    <t>Siêu âm động mạch cảnh, đốt sống  (Máy GE LOGIQ S7 Expert Công  nghệ XDclear đầu dò ma trận siêu nông - Mỹ )</t>
  </si>
  <si>
    <t>Phát hiện xơ vữa, hẹp động mạch cảnh là nguyên nhân gây đột quị.</t>
  </si>
  <si>
    <t>Nội soi dạ dày không đau (Máy Pentax EPK 3000 có chế độ tầm soát ung thư ISCAN - Nhật)</t>
  </si>
  <si>
    <t>Phát hiện các bệnh lý về dạ dày, xác định vi khuẩn HP trong dạ dày và tầm soát ưng thư dạ dày sớm</t>
  </si>
  <si>
    <t>Đơn giá niêm yết (VNĐ)</t>
  </si>
  <si>
    <t>. Ms Sương ( TP.KD) : 0935.345.693</t>
  </si>
  <si>
    <t xml:space="preserve">CÔNG TY CỔ PHẦN BỆNH VIỆN THIỆN NHÂN ĐÀ NẴNG 
Số 276-278 -280 Đống Đa - P Thanh Bình -Thành Phố Đà Nẵng 
Điện Thoại : 0236.828489 - 0236. 568988 
Email : Thiennhanhospital@gmail.com
</t>
  </si>
  <si>
    <t>TỔNG CỘNG</t>
  </si>
  <si>
    <t>Khám phụ khoa</t>
  </si>
  <si>
    <t>Nội soi dạ dày - đại tràng không đau (Máy Pentax EPK 3000 có chế độ tầm soát ung thư ISCAN - Nhật)</t>
  </si>
  <si>
    <t>Phát hiện các bệnh lý về dạ dày- đại tràng , xác định vi khuẩn HP trong dạ dày và tầm soát ưng thư dạ dày sớm</t>
  </si>
  <si>
    <t>Điện tâm đồ. (Đo điện tim) 12 kênh (Hãng GE - Mỹ)</t>
  </si>
  <si>
    <t>Phát hiện sớm các bệnh lý thiếu máu cơ tim, rối loạn nhịp tim</t>
  </si>
  <si>
    <t xml:space="preserve">Siêu âm tim 4D ghi đĩa đánh giá cấu trúc và chức năng toàn diện (Máy Siemens SC 2000 - Đức) </t>
  </si>
  <si>
    <t>Đánh giá và phát hiện sớm, chính xác các bệnh lý về tim mạch.</t>
  </si>
  <si>
    <t>Gamma GT  (Hãng Roche - Thụy sỹ - Hóa chất chính hãng - Hóa chất chính hãng)</t>
  </si>
  <si>
    <t>Phát hiện tình trạng viêm gan do độc gan, đặc biệt do bia rượu.</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</si>
  <si>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</si>
  <si>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</si>
  <si>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</si>
  <si>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</si>
  <si>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Urea</t>
  </si>
  <si>
    <t>Định lượng nồng độ Urea Nitrogen có trong máu</t>
  </si>
  <si>
    <t>Độ lọc cầu thận - eGFR (MDRD)</t>
  </si>
  <si>
    <t>Đánh giá lượng máu được lọc qua cầu thận trong một đơn vị thời gian</t>
  </si>
  <si>
    <t>Canxi</t>
  </si>
  <si>
    <t>Định lượng Can xi ion tự do trong máu</t>
  </si>
  <si>
    <t>Phát hiện tình trạng thiếu Calci</t>
  </si>
  <si>
    <t>Ca 19-9 trong máu (Hãng Roche - Thụy sỹ - Hóa chất chính hãng)</t>
  </si>
  <si>
    <t>Chỉ điểm ung thư tụy</t>
  </si>
  <si>
    <t>Cyfra 21-1  trong máu (Hãng Roche - Thụy sỹ - Hóa chất chính hãng)</t>
  </si>
  <si>
    <t xml:space="preserve">Chỉ điểm ung thư phổi tế bào lớn </t>
  </si>
  <si>
    <t>CA 125  trong máu (Hãng Roche - Thụy sỹ - Hóa chất chính hãng)</t>
  </si>
  <si>
    <t xml:space="preserve">Chỉ điểm ung thư buồng trứng </t>
  </si>
  <si>
    <t>Ca 15-3  trong máu (Hãng Roche - Thụy sỹ - Hóa chất chính hãng)</t>
  </si>
  <si>
    <t xml:space="preserve">Chỉ điểm ung thư vú </t>
  </si>
  <si>
    <t>SCC (UT Vòm họng, thực quản)</t>
  </si>
  <si>
    <t>Ung thư vòm họng</t>
  </si>
  <si>
    <t>Đơn giá (VND)</t>
  </si>
  <si>
    <t>Ghi chú</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</si>
  <si>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</si>
  <si>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</si>
  <si>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</si>
  <si>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</si>
  <si>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</si>
  <si>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</si>
  <si>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</si>
  <si>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Nhóm máu</t>
  </si>
  <si>
    <t>Định nhóm máu ABO, Rh (D) bằng phương pháp Gelcard</t>
  </si>
  <si>
    <t xml:space="preserve">Xác định nhóm máu </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</si>
  <si>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</si>
  <si>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</si>
  <si>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</si>
  <si>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</si>
  <si>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</si>
  <si>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</si>
  <si>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</si>
  <si>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</si>
  <si>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</si>
  <si>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</si>
  <si>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</si>
  <si>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</si>
  <si>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Định lượng Can xi toàn phần</t>
  </si>
  <si>
    <t>** CÁC HẠNG MỤC VỀ XÉT NGHIỆM TẦM SOÁT UNG THƯ:</t>
  </si>
  <si>
    <t>Pepsinogene (UT Dạ Dày)</t>
  </si>
  <si>
    <t xml:space="preserve">Đánh giá tình trạng teo niêm mạc dạ dày - Dấu hiệu tiền ung thư dạ dày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</si>
  <si>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</si>
  <si>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</si>
  <si>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</si>
  <si>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</si>
  <si>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</si>
  <si>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ROMA TEST bao gồm: HE4 (Human Epididymal Protein 4)  + CA 125: Đánh giá ung thu buồng trứng</t>
  </si>
  <si>
    <t xml:space="preserve">Có độ nhạy cao trong tầm soát ung thư buồng trứng ngay từ gia đoạn sớm. </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</si>
  <si>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</si>
  <si>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</si>
  <si>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</si>
  <si>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</si>
  <si>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</si>
  <si>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</si>
  <si>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</si>
  <si>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</si>
  <si>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</si>
  <si>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</si>
  <si>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</si>
  <si>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</si>
  <si>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</si>
  <si>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</si>
  <si>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</si>
  <si>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</si>
  <si>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</si>
  <si>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</si>
  <si>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</si>
  <si>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</si>
  <si>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</si>
  <si>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</si>
  <si>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</si>
  <si>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</si>
  <si>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</si>
  <si>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</si>
  <si>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</si>
  <si>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</si>
  <si>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</si>
  <si>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</si>
  <si>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</si>
  <si>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</si>
  <si>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</si>
  <si>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</si>
  <si>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</si>
  <si>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</si>
  <si>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</si>
  <si>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</si>
  <si>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</si>
  <si>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</si>
  <si>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</si>
  <si>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</si>
  <si>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</si>
  <si>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</si>
  <si>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</si>
  <si>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</si>
  <si>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</si>
  <si>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</si>
  <si>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</si>
  <si>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</si>
  <si>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</si>
  <si>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</si>
  <si>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</si>
  <si>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</si>
  <si>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</si>
  <si>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</si>
  <si>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</si>
  <si>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</si>
  <si>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</si>
  <si>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</si>
  <si>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</si>
  <si>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</si>
  <si>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 xml:space="preserve">Siêu âm tim 2D tiêu chuẩn kèm đánh giá chức năng toàn diện (Máy Siemens SC 2000 - Đức hiện đại nhất Việt nam hiện nay) </t>
  </si>
  <si>
    <t>Siêu âm động tĩnh mạch chi dưới(Máy GE LOGIQ S7 Expert Công  nghệ XDclear đầu dò ma trận siêu nông - Mỹ )</t>
  </si>
  <si>
    <t>Phát hiện bệnh lý suy val tĩnh mạch , xơ vữa động mạch...ở chân.</t>
  </si>
  <si>
    <t>X-quang</t>
  </si>
  <si>
    <t>Chụp XQ cột sống cổ thẳng nghiêng kỹ thuật số (Hãng Fuji - Nhật)</t>
  </si>
  <si>
    <t xml:space="preserve">Phát hiện tình trạng thoái hóa cột sống, bệnh lý xương cột sống cổ </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</si>
  <si>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</si>
  <si>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</si>
  <si>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</si>
  <si>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</si>
  <si>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Chụp CT Scanner Xoang (Máy ACT Revolution - GE - Mỹ)</t>
  </si>
  <si>
    <t>Phát hiện các bệnh lý xoang</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</si>
  <si>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</si>
  <si>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</si>
  <si>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</si>
  <si>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</si>
  <si>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MRI</t>
  </si>
  <si>
    <t>Chụp cộng hưởng từ (MRI) sọ não không tiêm chất tương phản (Máy MRI 3.0 Tesla Lumina - Hãng Siemen -Đức)</t>
  </si>
  <si>
    <t>Phát hiện tổn thương não và mạch máu não nội sọ</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</si>
  <si>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</si>
  <si>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</si>
  <si>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toàn thân tầm soát khối u (Máy MRI 3.0 Tesla Lumina - Hãng Siemen -Đức)</t>
  </si>
  <si>
    <t>Phát hiện bất thường não, cột sống cổ, ngực, bụng, chậu, TLT, thắt lưng - cùng</t>
  </si>
  <si>
    <t>Chụp cộng hưởng từ (MRI) sọ - xoang không đối quang từ (Máy MRI 3.0 Tesla Lumina - Hãng Siemen -Đức)</t>
  </si>
  <si>
    <t>Phát hiện bệnh lý liên quan đến xoang</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</si>
  <si>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</si>
  <si>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</si>
  <si>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</si>
  <si>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</si>
  <si>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</si>
  <si>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</si>
  <si>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</si>
  <si>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</si>
  <si>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</si>
  <si>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</si>
  <si>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</si>
  <si>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</si>
  <si>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đại tràng không đau (Máy Pentax EPK 3000 có chế độ tầm soát ung thư ISCAN - Nhật)</t>
  </si>
  <si>
    <t>Phát hiện các bệnh lý về đại tràng, và tầm soát ưng thư đại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</si>
  <si>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</si>
  <si>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</si>
  <si>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</si>
  <si>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Xét nghiệm Prothrombin - đông máu</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</si>
  <si>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</si>
  <si>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</si>
  <si>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</si>
  <si>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</si>
  <si>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</si>
  <si>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</si>
  <si>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</si>
  <si>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</si>
  <si>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</si>
  <si>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</si>
  <si>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Tầm soát ung thư cổ tử cung bằng phương pháp  papsmear</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</si>
  <si>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</si>
  <si>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</si>
  <si>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</si>
  <si>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</si>
  <si>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</si>
  <si>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</si>
  <si>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</si>
  <si>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</si>
  <si>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</si>
  <si>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</si>
  <si>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 xml:space="preserve">Tư vấn và điều trị Tiền mãn kinh và Mãn kinh: </t>
  </si>
  <si>
    <t>Kéo dài tuổi kinh nguyệt, phòng tránh các rối loạn ở tuổi tiền mãn kinh và mãn kinh</t>
  </si>
  <si>
    <t>**CÁC HẠNG MỤC ĐẶC THÙ CỦA NỮ (KHÁM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</si>
  <si>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</si>
  <si>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</si>
  <si>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</si>
  <si>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</si>
  <si>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</si>
  <si>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</si>
  <si>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</si>
  <si>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</si>
  <si>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</si>
  <si>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</si>
  <si>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</si>
  <si>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</si>
  <si>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</si>
  <si>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</si>
  <si>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</si>
  <si>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</si>
  <si>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Đặc thù của nữ</t>
  </si>
  <si>
    <t>Phát hiện các bệnh lý về sản phụ khoa, vú</t>
  </si>
  <si>
    <t>Tặng kèm</t>
  </si>
  <si>
    <t>Khám vú</t>
  </si>
  <si>
    <t>Phát hiện các bệnh lý về vú</t>
  </si>
  <si>
    <t>Xét nghiệm Prothrombin( PT)</t>
  </si>
  <si>
    <t>Đơn giá áp dụng ( VNĐ)</t>
  </si>
  <si>
    <t>*** Lưu ý:</t>
  </si>
  <si>
    <t>Kính gửi: NGÂN HÀNG NÔNG NGHIỆP VÀ PHÁT TRIỂN NÔNG THÔN VIỆT NAM CHI NHÁNH NAM ĐÀ NẴNG</t>
  </si>
  <si>
    <t>TRƯỞNG PHÒNG KINH DOANH</t>
  </si>
  <si>
    <t>NGUYỄN THỊ XUÂN SƯƠNG</t>
  </si>
  <si>
    <t>Đơn giá ưu đãi (VND)</t>
  </si>
  <si>
    <t>TỔNG CỘNG(A)</t>
  </si>
  <si>
    <t>CÁC DANH MỤC TẦM SOÁT VÚ(A)</t>
  </si>
  <si>
    <t>CÁC DANH MỤC TẦM SOÁT VÚ(B)</t>
  </si>
  <si>
    <t>TỔNG CỘNG(B)</t>
  </si>
  <si>
    <t>TỔNG (A+B)</t>
  </si>
  <si>
    <t>HỌ VÀ TÊN</t>
  </si>
  <si>
    <t>GIỚI TÍNH</t>
  </si>
  <si>
    <t>DANH MỤC BẮT BUỘC</t>
  </si>
  <si>
    <t>DANH MỤC TỰ CHỌN</t>
  </si>
  <si>
    <t>THÀNH TIỀN</t>
  </si>
  <si>
    <t>NGÀY SINH</t>
  </si>
  <si>
    <t>SỐ ĐIỆN THOẠI</t>
  </si>
  <si>
    <t>Khám phụ khoa, khám vú</t>
  </si>
  <si>
    <t xml:space="preserve">Xét nghiệm Prothrombin (PT: Prothrombin Time) </t>
  </si>
  <si>
    <t>TPO Ab (Antithyroid Peroxidase Antibodies)</t>
  </si>
  <si>
    <t>Siêu âm tim 2D tiêu chuẩn kèm đánh giá chức năng toàn diện</t>
  </si>
  <si>
    <t>Chụp XQ cột sống thắt lưng thẳng nghiêng kỹ thuật sô (Hãng Fuji - Nhật)</t>
  </si>
  <si>
    <t>Chụp XQ khớp gối (2 bên) (Hãng Fuji - Nhật)</t>
  </si>
  <si>
    <t>Miễn phí</t>
  </si>
  <si>
    <t>Đơn giá ưu đãi (VNĐ)</t>
  </si>
  <si>
    <t xml:space="preserve">Nước tiểu 10 thông số. (Xét nghiệm nước tiểu toàn phần) </t>
  </si>
  <si>
    <t>Tổng phân tích tế bào máu bằng máy Laser.</t>
  </si>
  <si>
    <t>AST ( SGOT )</t>
  </si>
  <si>
    <t xml:space="preserve">ALT ( SGPT )  </t>
  </si>
  <si>
    <t xml:space="preserve">Gamma GT  </t>
  </si>
  <si>
    <t>Định lượng CREATINIE máu</t>
  </si>
  <si>
    <t xml:space="preserve">Định lượng ACID URIC máu </t>
  </si>
  <si>
    <t xml:space="preserve">LDL-cholesterol  </t>
  </si>
  <si>
    <t xml:space="preserve">HDL-cholesterol </t>
  </si>
  <si>
    <t xml:space="preserve">Triglycerid </t>
  </si>
  <si>
    <t>Cholesterol TP</t>
  </si>
  <si>
    <t xml:space="preserve">Định lượng GLUCOSE máu. </t>
  </si>
  <si>
    <t xml:space="preserve">Siêu âm màu tuyến vú </t>
  </si>
  <si>
    <t xml:space="preserve">Siêu âm màu Bụng - Tổng Quát </t>
  </si>
  <si>
    <t xml:space="preserve">Billirubin </t>
  </si>
  <si>
    <t>Siêu âm Tuyến giáp</t>
  </si>
  <si>
    <t>Tạ thị phương Thảo</t>
  </si>
  <si>
    <t>x</t>
  </si>
  <si>
    <t>Khám tiền mãn kinh</t>
  </si>
  <si>
    <t>Phạm Thúy Quỳnh</t>
  </si>
  <si>
    <t xml:space="preserve">Nữ </t>
  </si>
  <si>
    <t>0383739090</t>
  </si>
  <si>
    <t>Bùi Thị Thùy Trâm</t>
  </si>
  <si>
    <t>Nguyễn Thị Thùy Liên</t>
  </si>
  <si>
    <t>Ông Hùng Cường</t>
  </si>
  <si>
    <t>Nội soi dạ dày-đại trang không đau (Máy Pentax EPK 3000 có chế độ tầm soát ung thư ISCAN-Nhật</t>
  </si>
  <si>
    <t>xét nghiệm tế bào âm đạo(xét</t>
  </si>
  <si>
    <t>Trần Thị Tuyết Ánh</t>
  </si>
  <si>
    <t>0918214241</t>
  </si>
  <si>
    <t>Nguyễn Thị Thảo</t>
  </si>
  <si>
    <t>0903542186</t>
  </si>
  <si>
    <t>Siêu âm SPK trên máy E10 (Đầu dò âm đạo)</t>
  </si>
  <si>
    <t>Xét nghiệm HBsAg 
Viêm gan B</t>
  </si>
  <si>
    <t>ROMA TEST bao gồm HE4+CA125 (Đánh giá ung thư buồng trứng</t>
  </si>
  <si>
    <t>HbA1C (Tiểu đường)</t>
  </si>
  <si>
    <t>AFP  trong máu (Hãng Roche - Thụy sỹ - Hóa chất chính hãng) ung thư gan</t>
  </si>
  <si>
    <t>Ca 19-9 trong máu (Hãng Roche - Thụy sỹ - Hóa chất chính hãng) Tụy</t>
  </si>
  <si>
    <t>Cyfra 21-1  trong máu (Hãng Roche - Thụy sỹ - Hóa chất chính hãng) Phổi</t>
  </si>
  <si>
    <t>CEA trong máu (Hãng Roche - Thụy sỹ - Hóa chất chính hãng) tiêu hóa</t>
  </si>
  <si>
    <t>Ca 72-4  trong máu (Hãng Roche - Thụy sỹ - Hóa chất chính hãng) dạ dày</t>
  </si>
  <si>
    <t>CA 125  trong máu (Hãng Roche - Thụy sỹ - Hóa chất chính hãng) buồng trứng</t>
  </si>
  <si>
    <t>Ca 15-3  trong máu (Hãng Roche - Thụy sỹ - Hóa chất chính hãng) ung thư vú</t>
  </si>
  <si>
    <t>TSH  trong máu (Hãng Roche - Thụy sỹ - Hóa chất chính hãng) tuyến giáp</t>
  </si>
  <si>
    <t>Free T4 trong máu (Hãng Roche - Thụy sỹ - Hóa chất chính hãng) tuyến giáp</t>
  </si>
  <si>
    <t>Total T3 (Hãng Roche - Thụy sỹ - Hóa chất chính hãng) tuyến giáp</t>
  </si>
  <si>
    <t>ProGRP ung thư phổi</t>
  </si>
  <si>
    <t>NSE  trong máu (Hãng Roche - Thụy sỹ - Hóa chất chính hãng) Phổi</t>
  </si>
  <si>
    <t>Total PSA và Free PSA  trong máu Ung thư tuyến tiền liệt</t>
  </si>
  <si>
    <t>Nguyễn Thị Lệ Hà</t>
  </si>
  <si>
    <t>Nguyễn Thị Thiên Thanh</t>
  </si>
  <si>
    <t>0905627400</t>
  </si>
  <si>
    <t>03/08/1993</t>
  </si>
  <si>
    <t>0905305304</t>
  </si>
  <si>
    <t>0983735375</t>
  </si>
  <si>
    <t>0944443604</t>
  </si>
  <si>
    <t>;0803501837</t>
  </si>
  <si>
    <t>0905186368</t>
  </si>
  <si>
    <t>Nam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</si>
</sst>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27" x14ac:knownFonts="1">
    <font>
      <sz val="11"/>
      <color theme="1"/>
      <name val="Calibri"/>
      <family val="2"/>
      <scheme val="minor"/>
    </font>
    <font>
      <sz val="12"/>
      <color theme="1"/>
      <name val="Times New Roman"/>
      <family val="1"/>
    </font>
    <font>
      <sz val="11"/>
      <color theme="1"/>
      <name val="Calibri"/>
      <family val="2"/>
      <scheme val="minor"/>
    </font>
    <font>
      <b/>
      <sz val="12"/>
      <color rgb="FFFF0000"/>
      <name val="Times New Roman"/>
      <family val="1"/>
    </font>
    <font>
      <sz val="11"/>
      <color theme="1"/>
      <name val="Times New Roman"/>
      <family val="1"/>
    </font>
    <font>
      <b/>
      <i/>
      <sz val="11"/>
      <color theme="1"/>
      <name val="Times New Roman"/>
      <family val="1"/>
    </font>
    <font>
      <b/>
      <sz val="11"/>
      <color theme="1"/>
      <name val="Times New Roman"/>
      <family val="1"/>
    </font>
    <font>
      <b/>
      <sz val="11"/>
      <color rgb="FF000000"/>
      <name val="Times New Roman"/>
      <family val="1"/>
    </font>
    <font>
      <b/>
      <sz val="11"/>
      <name val="Times New Roman"/>
      <family val="1"/>
    </font>
    <font>
      <sz val="11"/>
      <color rgb="FF000000"/>
      <name val="Times New Roman"/>
      <family val="1"/>
    </font>
    <font>
      <sz val="11"/>
      <name val="Times New Roman"/>
      <family val="1"/>
    </font>
    <font>
      <b/>
      <sz val="11"/>
      <color rgb="FFFF0000"/>
      <name val="Times New Roman"/>
      <family val="1"/>
    </font>
    <font>
      <b/>
      <i/>
      <u/>
      <sz val="11"/>
      <color rgb="FFFF0000"/>
      <name val="Times New Roman"/>
      <family val="1"/>
    </font>
    <font>
      <b/>
      <u/>
      <sz val="11"/>
      <color rgb="FFFF0000"/>
      <name val="Times New Roman"/>
      <family val="1"/>
    </font>
    <font>
      <u/>
      <sz val="11"/>
      <color rgb="FFFF0000"/>
      <name val="Times New Roman"/>
      <family val="1"/>
    </font>
    <font>
      <sz val="11"/>
      <color rgb="FF002060"/>
      <name val="Times New Roman"/>
      <family val="1"/>
    </font>
    <font>
      <b/>
      <i/>
      <u/>
      <sz val="11"/>
      <color theme="1"/>
      <name val="Times New Roman"/>
      <family val="1"/>
    </font>
    <font>
      <b/>
      <sz val="16"/>
      <color theme="1"/>
      <name val="Times New Roman"/>
      <family val="1"/>
    </font>
    <font>
      <b/>
      <u/>
      <sz val="11"/>
      <color rgb="FF000000"/>
      <name val="Times New Roman"/>
      <family val="1"/>
    </font>
    <font>
      <sz val="13"/>
      <color theme="1"/>
      <name val="Times New Roman"/>
      <family val="1"/>
    </font>
    <font>
      <b/>
      <sz val="18"/>
      <color rgb="FFFF0000"/>
      <name val="Times New Roman"/>
      <family val="1"/>
    </font>
    <font>
      <b/>
      <sz val="26"/>
      <color rgb="FFFF0000"/>
      <name val="Times New Roman"/>
      <family val="1"/>
    </font>
    <font>
      <sz val="11"/>
      <color rgb="FFFF0000"/>
      <name val="Times New Roman"/>
      <family val="1"/>
    </font>
    <font>
      <sz val="13"/>
      <color rgb="FFFF0000"/>
      <name val="Times New Roman"/>
      <family val="1"/>
    </font>
    <font>
      <sz val="13"/>
      <color rgb="FF0070C0"/>
      <name val="Times New Roman"/>
      <family val="1"/>
    </font>
    <font>
      <sz val="11"/>
      <color rgb="FF0070C0"/>
      <name val="Times New Roman"/>
      <family val="1"/>
    </font>
    <font>
      <b/>
      <sz val="11"/>
      <color rgb="FF0070C0"/>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09EE6"/>
        <bgColor indexed="64"/>
      </patternFill>
    </fill>
    <fill>
      <patternFill patternType="solid">
        <fgColor theme="9"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diagonal/>
    </border>
    <border>
      <left style="thin">
        <color theme="0"/>
      </left>
      <right/>
      <top/>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253">
    <xf numFmtId="0" fontId="0" fillId="0" borderId="0" xfId="0"/>
    <xf numFmtId="0" fontId="1" fillId="0" borderId="5" xfId="0" applyFont="1" applyBorder="1"/>
    <xf numFmtId="0" fontId="1" fillId="0" borderId="13" xfId="0" applyFont="1" applyBorder="1"/>
    <xf numFmtId="0" fontId="3" fillId="0" borderId="13" xfId="0" applyFont="1" applyBorder="1"/>
    <xf numFmtId="0" fontId="3" fillId="0" borderId="5" xfId="0" applyFont="1" applyBorder="1"/>
    <xf numFmtId="3" fontId="1" fillId="0" borderId="0" xfId="0" applyNumberFormat="1" applyFont="1" applyAlignment="1">
      <alignment vertical="center"/>
    </xf>
    <xf numFmtId="0" fontId="4" fillId="0" borderId="6" xfId="0" applyFont="1" applyBorder="1" applyAlignment="1">
      <alignment vertical="top" wrapText="1"/>
    </xf>
    <xf numFmtId="0" fontId="4" fillId="0" borderId="6" xfId="0" applyFont="1" applyBorder="1" applyAlignment="1">
      <alignment vertical="center"/>
    </xf>
    <xf numFmtId="0" fontId="4" fillId="0" borderId="5" xfId="0" applyFont="1" applyBorder="1" applyAlignment="1">
      <alignment vertical="top" wrapText="1"/>
    </xf>
    <xf numFmtId="0" fontId="4" fillId="0" borderId="5" xfId="0" applyFont="1" applyBorder="1" applyAlignment="1">
      <alignment vertical="center"/>
    </xf>
    <xf numFmtId="0" fontId="6" fillId="0" borderId="5" xfId="0" applyFont="1" applyBorder="1" applyAlignment="1">
      <alignment horizontal="center" vertical="center"/>
    </xf>
    <xf numFmtId="3" fontId="4"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4" fillId="0" borderId="12" xfId="0" applyFont="1" applyBorder="1"/>
    <xf numFmtId="0" fontId="6" fillId="0" borderId="12" xfId="0" applyFont="1" applyBorder="1"/>
    <xf numFmtId="3" fontId="4" fillId="0" borderId="12" xfId="1" applyNumberFormat="1" applyFont="1" applyBorder="1" applyAlignment="1">
      <alignment horizontal="center"/>
    </xf>
    <xf numFmtId="0" fontId="4" fillId="0" borderId="5" xfId="0" applyFont="1" applyBorder="1"/>
    <xf numFmtId="0" fontId="4" fillId="0" borderId="0" xfId="0" applyFont="1"/>
    <xf numFmtId="0" fontId="9"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165" fontId="10" fillId="0" borderId="1" xfId="1" applyNumberFormat="1" applyFont="1" applyFill="1" applyBorder="1" applyAlignment="1">
      <alignmen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3" borderId="1" xfId="0" applyFont="1" applyFill="1" applyBorder="1" applyAlignment="1">
      <alignment vertical="center" wrapText="1"/>
    </xf>
    <xf numFmtId="0" fontId="4" fillId="0" borderId="1" xfId="0" applyFont="1" applyBorder="1" applyAlignment="1">
      <alignment vertical="center"/>
    </xf>
    <xf numFmtId="0" fontId="4" fillId="3" borderId="1" xfId="0" applyFont="1" applyFill="1" applyBorder="1" applyAlignment="1">
      <alignment horizontal="lef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9" fillId="2" borderId="1" xfId="0" applyFont="1" applyFill="1" applyBorder="1" applyAlignment="1">
      <alignment horizontal="left" vertical="center" wrapText="1"/>
    </xf>
    <xf numFmtId="0" fontId="4" fillId="0" borderId="6" xfId="0" applyFont="1" applyBorder="1"/>
    <xf numFmtId="0" fontId="6" fillId="0" borderId="6" xfId="0" applyFont="1" applyBorder="1"/>
    <xf numFmtId="3" fontId="4" fillId="0" borderId="6" xfId="1" applyNumberFormat="1" applyFont="1" applyBorder="1" applyAlignment="1">
      <alignment horizontal="center"/>
    </xf>
    <xf numFmtId="3" fontId="12" fillId="0" borderId="8" xfId="1" applyNumberFormat="1" applyFont="1" applyFill="1" applyBorder="1" applyAlignment="1">
      <alignment horizontal="left" vertical="center"/>
    </xf>
    <xf numFmtId="3" fontId="12" fillId="0" borderId="9" xfId="1" applyNumberFormat="1" applyFont="1" applyFill="1" applyBorder="1" applyAlignment="1">
      <alignment horizontal="left" vertical="center"/>
    </xf>
    <xf numFmtId="0" fontId="4" fillId="0" borderId="5" xfId="0" applyFont="1" applyBorder="1" applyAlignment="1">
      <alignment horizontal="center" vertical="center"/>
    </xf>
    <xf numFmtId="0" fontId="14" fillId="0" borderId="5" xfId="0" applyFont="1" applyBorder="1" applyAlignment="1">
      <alignment horizontal="left" vertical="center"/>
    </xf>
    <xf numFmtId="0" fontId="4" fillId="0" borderId="5" xfId="0" applyFont="1" applyBorder="1" applyAlignment="1">
      <alignment horizontal="left" vertical="center"/>
    </xf>
    <xf numFmtId="0" fontId="15" fillId="0" borderId="5" xfId="0" applyFont="1" applyBorder="1" applyAlignment="1">
      <alignment horizontal="center" vertical="center"/>
    </xf>
    <xf numFmtId="0" fontId="15" fillId="0" borderId="5" xfId="0" applyFont="1" applyBorder="1" applyAlignment="1">
      <alignment vertical="center"/>
    </xf>
    <xf numFmtId="3" fontId="4" fillId="0" borderId="5" xfId="0" applyNumberFormat="1" applyFont="1" applyBorder="1" applyAlignment="1">
      <alignment horizontal="right" vertical="center"/>
    </xf>
    <xf numFmtId="0" fontId="13" fillId="0" borderId="5" xfId="0" applyFont="1" applyBorder="1" applyAlignment="1">
      <alignment vertical="center"/>
    </xf>
    <xf numFmtId="0" fontId="11" fillId="0" borderId="5" xfId="0" applyFont="1" applyBorder="1" applyAlignment="1">
      <alignment vertical="center"/>
    </xf>
    <xf numFmtId="3" fontId="11" fillId="0" borderId="5" xfId="1" applyNumberFormat="1" applyFont="1" applyBorder="1" applyAlignment="1">
      <alignment horizontal="center" vertical="center"/>
    </xf>
    <xf numFmtId="0" fontId="11" fillId="0" borderId="5" xfId="0" applyFont="1" applyBorder="1" applyAlignment="1">
      <alignment horizontal="left" vertical="center"/>
    </xf>
    <xf numFmtId="0" fontId="16" fillId="0" borderId="5" xfId="0" applyFont="1" applyBorder="1" applyAlignment="1">
      <alignment vertical="center"/>
    </xf>
    <xf numFmtId="3" fontId="4" fillId="0" borderId="5" xfId="0" applyNumberFormat="1" applyFont="1" applyBorder="1" applyAlignment="1">
      <alignment horizontal="center" vertical="center"/>
    </xf>
    <xf numFmtId="0" fontId="10" fillId="0" borderId="0" xfId="0" applyFont="1"/>
    <xf numFmtId="165" fontId="10" fillId="0" borderId="0" xfId="1" applyNumberFormat="1" applyFont="1" applyFill="1" applyAlignment="1">
      <alignment horizontal="center"/>
    </xf>
    <xf numFmtId="0" fontId="11" fillId="4" borderId="1" xfId="0" applyFont="1" applyFill="1" applyBorder="1" applyAlignment="1">
      <alignment vertical="center"/>
    </xf>
    <xf numFmtId="165" fontId="11" fillId="4" borderId="1" xfId="1" applyNumberFormat="1" applyFont="1" applyFill="1" applyBorder="1" applyAlignment="1">
      <alignment horizontal="center" vertical="center"/>
    </xf>
    <xf numFmtId="0" fontId="6" fillId="0" borderId="0" xfId="0" applyFont="1" applyAlignment="1">
      <alignment vertical="center"/>
    </xf>
    <xf numFmtId="0" fontId="7" fillId="0" borderId="1" xfId="0" applyFont="1" applyBorder="1" applyAlignment="1">
      <alignment horizontal="center" vertical="center"/>
    </xf>
    <xf numFmtId="0" fontId="8" fillId="4" borderId="1" xfId="0"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4" fillId="0" borderId="17" xfId="0" applyFont="1" applyBorder="1"/>
    <xf numFmtId="0" fontId="6" fillId="0" borderId="0" xfId="0" applyFont="1"/>
    <xf numFmtId="3" fontId="4" fillId="0" borderId="0" xfId="1" applyNumberFormat="1" applyFont="1" applyBorder="1" applyAlignment="1">
      <alignment horizontal="center"/>
    </xf>
    <xf numFmtId="3" fontId="6" fillId="0" borderId="6" xfId="1" applyNumberFormat="1" applyFont="1" applyBorder="1" applyAlignment="1">
      <alignment horizontal="center"/>
    </xf>
    <xf numFmtId="3" fontId="5" fillId="0" borderId="14" xfId="1" applyNumberFormat="1" applyFont="1" applyBorder="1" applyAlignment="1">
      <alignment horizontal="right" vertical="center"/>
    </xf>
    <xf numFmtId="165" fontId="8" fillId="4" borderId="1" xfId="1" applyNumberFormat="1" applyFont="1" applyFill="1" applyBorder="1" applyAlignment="1">
      <alignment horizontal="center" vertical="center" wrapText="1"/>
    </xf>
    <xf numFmtId="0" fontId="4" fillId="0" borderId="13" xfId="0" applyFont="1" applyBorder="1"/>
    <xf numFmtId="0" fontId="4" fillId="0" borderId="1" xfId="0" applyFont="1" applyBorder="1"/>
    <xf numFmtId="3" fontId="11" fillId="5" borderId="1" xfId="0" applyNumberFormat="1" applyFont="1" applyFill="1" applyBorder="1" applyAlignment="1">
      <alignment vertical="center"/>
    </xf>
    <xf numFmtId="3" fontId="18" fillId="5" borderId="1" xfId="0" applyNumberFormat="1" applyFont="1" applyFill="1" applyBorder="1" applyAlignment="1">
      <alignment vertical="center"/>
    </xf>
    <xf numFmtId="3" fontId="18" fillId="5" borderId="1" xfId="0" applyNumberFormat="1" applyFont="1" applyFill="1" applyBorder="1" applyAlignment="1">
      <alignment horizontal="left" vertical="center"/>
    </xf>
    <xf numFmtId="3" fontId="4" fillId="5" borderId="1" xfId="0" applyNumberFormat="1" applyFont="1" applyFill="1" applyBorder="1" applyAlignment="1">
      <alignment vertical="center"/>
    </xf>
    <xf numFmtId="0" fontId="11" fillId="5" borderId="1" xfId="0" applyFont="1" applyFill="1" applyBorder="1" applyAlignment="1">
      <alignment wrapText="1"/>
    </xf>
    <xf numFmtId="0" fontId="9" fillId="0" borderId="1" xfId="0" applyFont="1" applyBorder="1" applyAlignment="1">
      <alignment horizontal="center" vertical="center"/>
    </xf>
    <xf numFmtId="3" fontId="9" fillId="0" borderId="1" xfId="1" applyNumberFormat="1" applyFont="1" applyBorder="1" applyAlignment="1">
      <alignment horizontal="center" vertical="center"/>
    </xf>
    <xf numFmtId="0" fontId="11" fillId="0" borderId="1" xfId="0" applyFont="1" applyBorder="1" applyAlignment="1">
      <alignment wrapText="1"/>
    </xf>
    <xf numFmtId="3" fontId="9" fillId="3" borderId="1" xfId="1" applyNumberFormat="1" applyFont="1" applyFill="1" applyBorder="1" applyAlignment="1">
      <alignment horizontal="center" vertical="center"/>
    </xf>
    <xf numFmtId="3" fontId="9"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3" fontId="10" fillId="0" borderId="1" xfId="1" applyNumberFormat="1" applyFont="1" applyBorder="1" applyAlignment="1">
      <alignment horizontal="center" vertical="center" wrapText="1"/>
    </xf>
    <xf numFmtId="0" fontId="11" fillId="0" borderId="1" xfId="0" applyFont="1" applyBorder="1" applyAlignment="1">
      <alignment horizontal="center" wrapText="1"/>
    </xf>
    <xf numFmtId="3" fontId="8" fillId="0" borderId="1" xfId="1" applyNumberFormat="1" applyFont="1" applyBorder="1" applyAlignment="1">
      <alignment horizontal="center" vertical="center" wrapText="1"/>
    </xf>
    <xf numFmtId="3" fontId="10"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5" borderId="1" xfId="0" applyNumberFormat="1" applyFont="1" applyFill="1" applyBorder="1" applyAlignment="1">
      <alignment vertical="center"/>
    </xf>
    <xf numFmtId="3" fontId="9" fillId="5" borderId="1" xfId="1" applyNumberFormat="1" applyFont="1" applyFill="1" applyBorder="1" applyAlignment="1">
      <alignment horizontal="center" vertical="center"/>
    </xf>
    <xf numFmtId="0" fontId="13" fillId="5" borderId="1" xfId="0" applyFont="1" applyFill="1" applyBorder="1" applyAlignment="1">
      <alignment vertical="center"/>
    </xf>
    <xf numFmtId="3" fontId="7" fillId="5" borderId="1" xfId="1" applyNumberFormat="1" applyFont="1" applyFill="1" applyBorder="1" applyAlignment="1">
      <alignment horizontal="center" vertical="center"/>
    </xf>
    <xf numFmtId="0" fontId="8" fillId="2" borderId="1" xfId="0" applyFont="1" applyFill="1" applyBorder="1" applyAlignment="1">
      <alignment vertical="center"/>
    </xf>
    <xf numFmtId="3" fontId="10" fillId="0" borderId="1" xfId="1" applyNumberFormat="1" applyFont="1" applyBorder="1" applyAlignment="1">
      <alignment horizontal="center" vertical="center"/>
    </xf>
    <xf numFmtId="0" fontId="7" fillId="0" borderId="1" xfId="0" applyFont="1" applyBorder="1" applyAlignment="1">
      <alignment vertical="center" wrapText="1"/>
    </xf>
    <xf numFmtId="3" fontId="4" fillId="0" borderId="1" xfId="0" applyNumberFormat="1" applyFont="1" applyBorder="1" applyAlignment="1">
      <alignment vertical="center"/>
    </xf>
    <xf numFmtId="3" fontId="4" fillId="0" borderId="1" xfId="0" applyNumberFormat="1" applyFont="1" applyBorder="1" applyAlignment="1">
      <alignment horizontal="left" vertical="center" wrapText="1"/>
    </xf>
    <xf numFmtId="3" fontId="4" fillId="0" borderId="1" xfId="0" applyNumberFormat="1" applyFont="1" applyBorder="1" applyAlignment="1">
      <alignment horizontal="center" vertical="center"/>
    </xf>
    <xf numFmtId="3" fontId="4" fillId="2" borderId="1" xfId="0" applyNumberFormat="1" applyFont="1" applyFill="1" applyBorder="1" applyAlignment="1">
      <alignment horizontal="left" vertical="center"/>
    </xf>
    <xf numFmtId="3" fontId="4" fillId="2" borderId="1" xfId="1" applyNumberFormat="1" applyFont="1" applyFill="1" applyBorder="1" applyAlignment="1">
      <alignment horizontal="center" vertical="center"/>
    </xf>
    <xf numFmtId="3" fontId="4" fillId="2" borderId="1" xfId="0" applyNumberFormat="1" applyFont="1" applyFill="1" applyBorder="1" applyAlignment="1">
      <alignment horizontal="left" vertical="center" wrapText="1"/>
    </xf>
    <xf numFmtId="3" fontId="4" fillId="2" borderId="1" xfId="0" applyNumberFormat="1" applyFont="1" applyFill="1" applyBorder="1" applyAlignment="1">
      <alignment horizontal="center" vertical="center"/>
    </xf>
    <xf numFmtId="3" fontId="6" fillId="5" borderId="1" xfId="0" applyNumberFormat="1" applyFont="1" applyFill="1" applyBorder="1" applyAlignment="1">
      <alignment vertical="center"/>
    </xf>
    <xf numFmtId="0" fontId="7" fillId="4" borderId="1" xfId="0" applyFont="1" applyFill="1" applyBorder="1" applyAlignment="1">
      <alignment horizontal="center" vertical="center"/>
    </xf>
    <xf numFmtId="3" fontId="7" fillId="4" borderId="1" xfId="1" applyNumberFormat="1" applyFont="1" applyFill="1" applyBorder="1" applyAlignment="1">
      <alignment horizontal="center" vertical="center" wrapText="1"/>
    </xf>
    <xf numFmtId="0" fontId="6" fillId="4" borderId="1" xfId="0" applyFont="1" applyFill="1" applyBorder="1" applyAlignment="1">
      <alignment vertical="center"/>
    </xf>
    <xf numFmtId="0" fontId="7" fillId="0" borderId="19" xfId="0" applyFont="1" applyBorder="1" applyAlignment="1">
      <alignment horizontal="center" vertical="center" wrapText="1"/>
    </xf>
    <xf numFmtId="0" fontId="8" fillId="0" borderId="19" xfId="0" applyFont="1" applyBorder="1" applyAlignment="1">
      <alignment vertical="center" wrapText="1"/>
    </xf>
    <xf numFmtId="0" fontId="4" fillId="0" borderId="21" xfId="0" applyFont="1" applyBorder="1"/>
    <xf numFmtId="0" fontId="11" fillId="0" borderId="21" xfId="0" applyFont="1" applyBorder="1" applyAlignment="1">
      <alignment vertical="center" wrapText="1"/>
    </xf>
    <xf numFmtId="165" fontId="10" fillId="2" borderId="1" xfId="1" applyNumberFormat="1" applyFont="1" applyFill="1" applyBorder="1" applyAlignment="1">
      <alignmen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9" fillId="2" borderId="1" xfId="0" applyFont="1" applyFill="1" applyBorder="1" applyAlignment="1">
      <alignment vertical="center" wrapText="1"/>
    </xf>
    <xf numFmtId="0" fontId="7" fillId="2" borderId="19" xfId="0" applyFont="1" applyFill="1" applyBorder="1" applyAlignment="1">
      <alignment horizontal="left" vertical="center" wrapText="1"/>
    </xf>
    <xf numFmtId="164" fontId="9" fillId="2" borderId="1" xfId="1" applyFont="1" applyFill="1" applyBorder="1" applyAlignment="1">
      <alignment horizontal="center" vertical="center" wrapText="1"/>
    </xf>
    <xf numFmtId="164" fontId="10" fillId="2" borderId="1" xfId="1" applyFont="1" applyFill="1" applyBorder="1" applyAlignment="1">
      <alignment horizontal="center" vertical="center" wrapText="1"/>
    </xf>
    <xf numFmtId="165" fontId="8" fillId="2" borderId="1" xfId="1" applyNumberFormat="1" applyFont="1" applyFill="1" applyBorder="1" applyAlignment="1">
      <alignment vertical="center" wrapText="1"/>
    </xf>
    <xf numFmtId="3" fontId="7" fillId="2" borderId="1" xfId="1" applyNumberFormat="1" applyFont="1" applyFill="1" applyBorder="1" applyAlignment="1">
      <alignment vertical="center"/>
    </xf>
    <xf numFmtId="0" fontId="9" fillId="2" borderId="19" xfId="0" applyFont="1" applyFill="1" applyBorder="1" applyAlignment="1">
      <alignment horizontal="center" vertical="center" wrapText="1"/>
    </xf>
    <xf numFmtId="3" fontId="10" fillId="2" borderId="1" xfId="0" applyNumberFormat="1" applyFont="1" applyFill="1" applyBorder="1" applyAlignment="1">
      <alignment horizontal="left" vertical="center" wrapText="1"/>
    </xf>
    <xf numFmtId="3" fontId="10" fillId="0" borderId="1" xfId="1" applyNumberFormat="1" applyFont="1" applyBorder="1" applyAlignment="1">
      <alignment vertical="center"/>
    </xf>
    <xf numFmtId="3" fontId="9" fillId="0" borderId="1" xfId="1" applyNumberFormat="1" applyFont="1" applyBorder="1" applyAlignment="1">
      <alignment vertical="center"/>
    </xf>
    <xf numFmtId="3" fontId="9" fillId="0" borderId="1" xfId="1" applyNumberFormat="1" applyFont="1" applyBorder="1" applyAlignment="1">
      <alignment vertical="center" wrapText="1"/>
    </xf>
    <xf numFmtId="165" fontId="8" fillId="2" borderId="21" xfId="1" applyNumberFormat="1" applyFont="1" applyFill="1" applyBorder="1" applyAlignment="1">
      <alignment horizontal="center" vertical="center" wrapText="1"/>
    </xf>
    <xf numFmtId="0" fontId="8" fillId="4" borderId="1" xfId="0" applyFont="1" applyFill="1" applyBorder="1" applyAlignment="1">
      <alignment vertical="center"/>
    </xf>
    <xf numFmtId="165" fontId="8" fillId="4" borderId="1" xfId="1" applyNumberFormat="1" applyFont="1" applyFill="1" applyBorder="1" applyAlignment="1">
      <alignment horizontal="center" vertical="center"/>
    </xf>
    <xf numFmtId="0" fontId="8" fillId="4" borderId="21" xfId="0" applyFont="1" applyFill="1" applyBorder="1" applyAlignment="1">
      <alignment vertical="center"/>
    </xf>
    <xf numFmtId="0" fontId="11" fillId="4" borderId="1" xfId="0" applyFont="1" applyFill="1" applyBorder="1" applyAlignment="1">
      <alignment horizontal="center" vertical="center"/>
    </xf>
    <xf numFmtId="0" fontId="7" fillId="0" borderId="19" xfId="0" applyFont="1" applyBorder="1" applyAlignment="1">
      <alignment vertical="center" wrapText="1"/>
    </xf>
    <xf numFmtId="0" fontId="8" fillId="4" borderId="19" xfId="0" applyFont="1" applyFill="1" applyBorder="1" applyAlignment="1">
      <alignment vertical="center"/>
    </xf>
    <xf numFmtId="0" fontId="8" fillId="4" borderId="20" xfId="0" applyFont="1" applyFill="1" applyBorder="1" applyAlignment="1">
      <alignment vertical="center"/>
    </xf>
    <xf numFmtId="0" fontId="7" fillId="4" borderId="19" xfId="0" applyFont="1" applyFill="1" applyBorder="1" applyAlignment="1">
      <alignment vertical="center" wrapText="1"/>
    </xf>
    <xf numFmtId="0" fontId="7" fillId="4" borderId="20" xfId="0" applyFont="1" applyFill="1" applyBorder="1" applyAlignment="1">
      <alignment vertical="center" wrapText="1"/>
    </xf>
    <xf numFmtId="0" fontId="7" fillId="4" borderId="21" xfId="0" applyFont="1" applyFill="1" applyBorder="1" applyAlignment="1">
      <alignment vertical="center" wrapText="1"/>
    </xf>
    <xf numFmtId="0" fontId="7" fillId="0" borderId="19" xfId="0" applyFont="1" applyBorder="1" applyAlignment="1">
      <alignment vertical="center"/>
    </xf>
    <xf numFmtId="0" fontId="11" fillId="0" borderId="1" xfId="0" applyFont="1" applyBorder="1" applyAlignment="1">
      <alignment vertical="top"/>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11" fillId="0" borderId="0" xfId="0" applyFont="1" applyAlignment="1">
      <alignment vertical="top"/>
    </xf>
    <xf numFmtId="0" fontId="10" fillId="7" borderId="1" xfId="0" applyFont="1" applyFill="1" applyBorder="1" applyAlignment="1">
      <alignment horizontal="center" vertical="top" wrapText="1"/>
    </xf>
    <xf numFmtId="0" fontId="4" fillId="0" borderId="0" xfId="0" applyFont="1" applyAlignment="1">
      <alignment vertical="top"/>
    </xf>
    <xf numFmtId="165" fontId="11" fillId="4" borderId="1" xfId="1" applyNumberFormat="1" applyFont="1" applyFill="1" applyBorder="1" applyAlignment="1">
      <alignment vertical="center" wrapText="1"/>
    </xf>
    <xf numFmtId="0" fontId="11" fillId="0" borderId="0" xfId="0" applyFont="1" applyAlignment="1">
      <alignment vertical="center"/>
    </xf>
    <xf numFmtId="0" fontId="4" fillId="0" borderId="0" xfId="0" applyFont="1" applyAlignment="1">
      <alignment horizontal="center" vertical="top"/>
    </xf>
    <xf numFmtId="0" fontId="4" fillId="0" borderId="0" xfId="0" applyFont="1" applyAlignment="1">
      <alignment horizontal="center" vertical="top" wrapText="1"/>
    </xf>
    <xf numFmtId="0" fontId="10" fillId="0" borderId="0" xfId="0" applyFont="1" applyAlignment="1">
      <alignment horizontal="center" vertical="top"/>
    </xf>
    <xf numFmtId="165" fontId="11" fillId="0" borderId="0" xfId="1" applyNumberFormat="1" applyFont="1" applyFill="1" applyAlignment="1">
      <alignment vertical="top" wrapText="1"/>
    </xf>
    <xf numFmtId="3" fontId="10" fillId="2" borderId="1" xfId="1" applyNumberFormat="1" applyFont="1" applyFill="1" applyBorder="1" applyAlignment="1">
      <alignment horizontal="center" vertical="center" wrapText="1"/>
    </xf>
    <xf numFmtId="3" fontId="10" fillId="2" borderId="1" xfId="1" applyNumberFormat="1" applyFont="1" applyFill="1" applyBorder="1" applyAlignment="1">
      <alignment horizontal="center" vertical="center"/>
    </xf>
    <xf numFmtId="3" fontId="4" fillId="2" borderId="1" xfId="1" applyNumberFormat="1" applyFont="1" applyFill="1" applyBorder="1" applyAlignment="1">
      <alignment horizontal="center" vertical="center" wrapText="1"/>
    </xf>
    <xf numFmtId="3" fontId="6" fillId="2" borderId="1" xfId="1" applyNumberFormat="1" applyFont="1" applyFill="1" applyBorder="1" applyAlignment="1">
      <alignment horizontal="center" vertical="center" wrapText="1"/>
    </xf>
    <xf numFmtId="3" fontId="6" fillId="2" borderId="1" xfId="0" applyNumberFormat="1" applyFont="1" applyFill="1" applyBorder="1" applyAlignment="1">
      <alignment horizontal="center" vertical="center" wrapText="1"/>
    </xf>
    <xf numFmtId="0" fontId="4" fillId="2" borderId="0" xfId="0" applyFont="1" applyFill="1" applyAlignment="1">
      <alignment vertical="center"/>
    </xf>
    <xf numFmtId="0" fontId="19" fillId="2" borderId="1" xfId="0" applyFont="1" applyFill="1" applyBorder="1" applyAlignment="1">
      <alignment horizontal="center" vertical="center" wrapText="1"/>
    </xf>
    <xf numFmtId="0" fontId="19" fillId="2" borderId="1" xfId="0" applyFont="1" applyFill="1" applyBorder="1" applyAlignment="1">
      <alignment vertical="center" wrapText="1"/>
    </xf>
    <xf numFmtId="1" fontId="19" fillId="2" borderId="1" xfId="0" applyNumberFormat="1" applyFont="1" applyFill="1" applyBorder="1" applyAlignment="1">
      <alignment horizontal="center" vertical="center" wrapText="1"/>
    </xf>
    <xf numFmtId="0" fontId="4" fillId="2" borderId="1" xfId="0" quotePrefix="1" applyFont="1" applyFill="1" applyBorder="1" applyAlignment="1">
      <alignment vertical="center"/>
    </xf>
    <xf numFmtId="0" fontId="10" fillId="2" borderId="1" xfId="0" applyFont="1" applyFill="1" applyBorder="1" applyAlignment="1">
      <alignment horizontal="center" vertical="center"/>
    </xf>
    <xf numFmtId="0" fontId="4" fillId="2" borderId="1" xfId="0" applyFont="1" applyFill="1" applyBorder="1" applyAlignment="1">
      <alignment horizontal="center" vertical="center"/>
    </xf>
    <xf numFmtId="165" fontId="11" fillId="2" borderId="1" xfId="1" applyNumberFormat="1" applyFont="1" applyFill="1" applyBorder="1" applyAlignment="1">
      <alignment vertical="center" wrapText="1"/>
    </xf>
    <xf numFmtId="0" fontId="8"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3" fontId="8" fillId="2" borderId="1" xfId="0" applyNumberFormat="1" applyFont="1" applyFill="1" applyBorder="1" applyAlignment="1">
      <alignment horizontal="center" vertical="top" wrapText="1"/>
    </xf>
    <xf numFmtId="0" fontId="4" fillId="2" borderId="0" xfId="0" applyFont="1" applyFill="1" applyAlignment="1">
      <alignment vertical="top"/>
    </xf>
    <xf numFmtId="0" fontId="19" fillId="0" borderId="1" xfId="0" applyFont="1" applyFill="1" applyBorder="1" applyAlignment="1">
      <alignment horizontal="center" vertical="center" wrapText="1"/>
    </xf>
    <xf numFmtId="0" fontId="19" fillId="0" borderId="1" xfId="0" applyFont="1" applyFill="1" applyBorder="1" applyAlignment="1">
      <alignment vertical="center" wrapText="1"/>
    </xf>
    <xf numFmtId="0" fontId="4" fillId="0" borderId="1" xfId="0" quotePrefix="1" applyFont="1" applyFill="1" applyBorder="1" applyAlignment="1">
      <alignment vertical="center"/>
    </xf>
    <xf numFmtId="3" fontId="10" fillId="0" borderId="1" xfId="1" applyNumberFormat="1" applyFont="1" applyFill="1" applyBorder="1" applyAlignment="1">
      <alignment horizontal="center" vertical="center" wrapText="1"/>
    </xf>
    <xf numFmtId="0" fontId="4" fillId="0" borderId="1" xfId="0" applyFont="1" applyFill="1" applyBorder="1" applyAlignment="1">
      <alignment horizontal="center" vertical="center"/>
    </xf>
    <xf numFmtId="165" fontId="11" fillId="0" borderId="1" xfId="1" applyNumberFormat="1" applyFont="1" applyFill="1" applyBorder="1" applyAlignment="1">
      <alignment vertical="center" wrapText="1"/>
    </xf>
    <xf numFmtId="0" fontId="4" fillId="0" borderId="0" xfId="0" applyFont="1" applyFill="1" applyAlignment="1">
      <alignment vertical="center"/>
    </xf>
    <xf numFmtId="0" fontId="11" fillId="4" borderId="1" xfId="0" applyFont="1" applyFill="1" applyBorder="1" applyAlignment="1">
      <alignment horizontal="center" vertical="center"/>
    </xf>
    <xf numFmtId="14" fontId="19" fillId="0"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4" borderId="1" xfId="0" applyFont="1" applyFill="1" applyBorder="1" applyAlignment="1">
      <alignment horizontal="center" vertical="center"/>
    </xf>
    <xf numFmtId="3" fontId="22" fillId="0" borderId="1" xfId="1"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3"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22" fillId="0" borderId="1" xfId="0" quotePrefix="1" applyFont="1" applyFill="1" applyBorder="1" applyAlignment="1">
      <alignment vertical="center"/>
    </xf>
    <xf numFmtId="0" fontId="22" fillId="0" borderId="0" xfId="0" applyFont="1" applyFill="1" applyAlignment="1">
      <alignment vertical="center"/>
    </xf>
    <xf numFmtId="0" fontId="24" fillId="0" borderId="1" xfId="0" applyFont="1" applyFill="1" applyBorder="1" applyAlignment="1">
      <alignment horizontal="center" vertical="center" wrapText="1"/>
    </xf>
    <xf numFmtId="0" fontId="24" fillId="0" borderId="1" xfId="0" applyFont="1" applyFill="1" applyBorder="1" applyAlignment="1">
      <alignment vertical="center" wrapText="1"/>
    </xf>
    <xf numFmtId="14" fontId="24" fillId="0" borderId="1" xfId="0" applyNumberFormat="1" applyFont="1" applyFill="1" applyBorder="1" applyAlignment="1">
      <alignment horizontal="center" vertical="center" wrapText="1"/>
    </xf>
    <xf numFmtId="0" fontId="25" fillId="0" borderId="1" xfId="0" quotePrefix="1" applyFont="1" applyFill="1" applyBorder="1" applyAlignment="1">
      <alignment vertical="center"/>
    </xf>
    <xf numFmtId="3" fontId="25" fillId="0" borderId="1" xfId="1" applyNumberFormat="1" applyFont="1" applyFill="1" applyBorder="1" applyAlignment="1">
      <alignment horizontal="center" vertical="center" wrapText="1"/>
    </xf>
    <xf numFmtId="0" fontId="25" fillId="0" borderId="1" xfId="0" applyFont="1" applyFill="1" applyBorder="1" applyAlignment="1">
      <alignment horizontal="center" vertical="center"/>
    </xf>
    <xf numFmtId="165" fontId="26" fillId="0" borderId="1" xfId="1" applyNumberFormat="1" applyFont="1" applyFill="1" applyBorder="1" applyAlignment="1">
      <alignment vertical="center" wrapText="1"/>
    </xf>
    <xf numFmtId="0" fontId="25" fillId="0" borderId="0" xfId="0" applyFont="1" applyFill="1" applyAlignment="1">
      <alignment vertical="center"/>
    </xf>
    <xf numFmtId="0" fontId="19" fillId="4" borderId="1" xfId="0" applyFont="1" applyFill="1" applyBorder="1" applyAlignment="1">
      <alignment horizontal="center" vertical="center" wrapText="1"/>
    </xf>
    <xf numFmtId="0" fontId="19" fillId="4" borderId="1" xfId="0" applyFont="1" applyFill="1" applyBorder="1" applyAlignment="1">
      <alignment vertical="center" wrapText="1"/>
    </xf>
    <xf numFmtId="14" fontId="19" fillId="4" borderId="1" xfId="0" applyNumberFormat="1" applyFont="1" applyFill="1" applyBorder="1" applyAlignment="1">
      <alignment horizontal="center" vertical="center" wrapText="1"/>
    </xf>
    <xf numFmtId="0" fontId="4" fillId="4" borderId="1" xfId="0" quotePrefix="1" applyFont="1" applyFill="1" applyBorder="1" applyAlignment="1">
      <alignment vertical="center"/>
    </xf>
    <xf numFmtId="0" fontId="10"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0" xfId="0" applyFont="1" applyFill="1" applyAlignment="1">
      <alignment vertical="center"/>
    </xf>
    <xf numFmtId="0" fontId="8" fillId="4" borderId="1" xfId="0"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3" fontId="6" fillId="0" borderId="9" xfId="1" applyNumberFormat="1" applyFont="1" applyBorder="1" applyAlignment="1">
      <alignment horizontal="center"/>
    </xf>
    <xf numFmtId="3" fontId="6" fillId="0" borderId="15" xfId="1" applyNumberFormat="1" applyFont="1" applyBorder="1" applyAlignment="1">
      <alignment horizontal="center"/>
    </xf>
    <xf numFmtId="0" fontId="6" fillId="0" borderId="9" xfId="0" applyFont="1" applyBorder="1" applyAlignment="1">
      <alignment horizontal="center" vertical="center"/>
    </xf>
    <xf numFmtId="0" fontId="6" fillId="0" borderId="15" xfId="0" applyFont="1" applyBorder="1" applyAlignment="1">
      <alignment horizontal="center" vertical="center"/>
    </xf>
    <xf numFmtId="165" fontId="8" fillId="4" borderId="1" xfId="1"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4"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5"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8" xfId="0" applyFont="1" applyBorder="1" applyAlignment="1">
      <alignment horizontal="left" vertical="center" wrapText="1"/>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3" fillId="5" borderId="1" xfId="0" applyFont="1" applyFill="1" applyBorder="1" applyAlignment="1">
      <alignment vertical="center"/>
    </xf>
    <xf numFmtId="3" fontId="13" fillId="5" borderId="1" xfId="0" applyNumberFormat="1" applyFont="1" applyFill="1" applyBorder="1" applyAlignment="1">
      <alignment horizontal="left" vertical="center"/>
    </xf>
    <xf numFmtId="3" fontId="9" fillId="0" borderId="1" xfId="1" applyNumberFormat="1" applyFont="1" applyBorder="1" applyAlignment="1">
      <alignment horizontal="center" vertical="center" wrapText="1"/>
    </xf>
    <xf numFmtId="3" fontId="11"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10" fillId="0" borderId="1" xfId="0" applyFont="1" applyBorder="1" applyAlignment="1">
      <alignment horizontal="left" vertical="center" wrapText="1"/>
    </xf>
    <xf numFmtId="0" fontId="6" fillId="0" borderId="7" xfId="0" applyFont="1" applyBorder="1" applyAlignment="1">
      <alignment horizontal="left" vertical="center" wrapText="1"/>
    </xf>
    <xf numFmtId="0" fontId="6" fillId="0" borderId="14" xfId="0" applyFont="1" applyBorder="1" applyAlignment="1">
      <alignment horizontal="left" vertical="center" wrapText="1"/>
    </xf>
    <xf numFmtId="0" fontId="6" fillId="0" borderId="13" xfId="0" applyFont="1" applyBorder="1" applyAlignment="1">
      <alignment horizontal="left" vertical="center" wrapText="1"/>
    </xf>
    <xf numFmtId="3" fontId="17" fillId="0" borderId="7" xfId="0" applyNumberFormat="1" applyFont="1" applyBorder="1" applyAlignment="1">
      <alignment horizontal="center" vertical="center"/>
    </xf>
    <xf numFmtId="3" fontId="17" fillId="0" borderId="14" xfId="0" applyNumberFormat="1" applyFont="1" applyBorder="1" applyAlignment="1">
      <alignment horizontal="center" vertical="center"/>
    </xf>
    <xf numFmtId="3" fontId="17" fillId="0" borderId="13" xfId="0" applyNumberFormat="1" applyFont="1" applyBorder="1" applyAlignment="1">
      <alignment horizontal="center" vertical="center"/>
    </xf>
    <xf numFmtId="0" fontId="5" fillId="0" borderId="17" xfId="0" applyFont="1" applyBorder="1" applyAlignment="1">
      <alignment horizontal="right" vertical="top" wrapText="1"/>
    </xf>
    <xf numFmtId="0" fontId="5" fillId="0" borderId="0" xfId="0" applyFont="1" applyAlignment="1">
      <alignment horizontal="right" vertical="top" wrapText="1"/>
    </xf>
    <xf numFmtId="0" fontId="5" fillId="0" borderId="16" xfId="0" applyFont="1" applyBorder="1" applyAlignment="1">
      <alignment horizontal="right" vertical="top" wrapText="1"/>
    </xf>
    <xf numFmtId="0" fontId="5" fillId="0" borderId="10" xfId="0" applyFont="1" applyBorder="1" applyAlignment="1">
      <alignment horizontal="right" vertical="top" wrapText="1"/>
    </xf>
    <xf numFmtId="0" fontId="5" fillId="0" borderId="11" xfId="0" applyFont="1" applyBorder="1" applyAlignment="1">
      <alignment horizontal="right" vertical="top" wrapText="1"/>
    </xf>
    <xf numFmtId="0" fontId="5" fillId="0" borderId="18" xfId="0" applyFont="1" applyBorder="1" applyAlignment="1">
      <alignment horizontal="right" vertical="top" wrapText="1"/>
    </xf>
    <xf numFmtId="0" fontId="4" fillId="0" borderId="2"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3" fontId="9" fillId="0" borderId="1" xfId="1" applyNumberFormat="1" applyFont="1" applyBorder="1" applyAlignment="1">
      <alignment horizontal="center" vertical="center"/>
    </xf>
    <xf numFmtId="0" fontId="11"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165" fontId="8" fillId="6" borderId="1" xfId="1" applyNumberFormat="1" applyFont="1" applyFill="1" applyBorder="1" applyAlignment="1">
      <alignment horizontal="center" vertical="center" wrapText="1"/>
    </xf>
    <xf numFmtId="0" fontId="21" fillId="7" borderId="1" xfId="0" applyFont="1" applyFill="1" applyBorder="1" applyAlignment="1">
      <alignment horizontal="center" vertical="top"/>
    </xf>
    <xf numFmtId="0" fontId="20" fillId="0" borderId="1" xfId="0" applyFont="1" applyBorder="1" applyAlignment="1">
      <alignment horizontal="center" vertical="top"/>
    </xf>
    <xf numFmtId="165" fontId="11" fillId="0" borderId="1" xfId="1" applyNumberFormat="1" applyFont="1" applyFill="1" applyBorder="1" applyAlignment="1">
      <alignment horizontal="center" vertical="center" wrapText="1"/>
    </xf>
    <xf numFmtId="0" fontId="6" fillId="0" borderId="1" xfId="0" applyFont="1" applyBorder="1" applyAlignment="1">
      <alignment horizontal="center" vertical="center" wrapText="1"/>
    </xf>
    <xf numFmtId="3" fontId="7" fillId="2" borderId="1" xfId="1" applyNumberFormat="1" applyFont="1" applyFill="1" applyBorder="1" applyAlignment="1">
      <alignment horizontal="center" vertical="center" wrapText="1"/>
    </xf>
  </cellXfs>
  <cellStyles count="2">
    <cellStyle name="Comma" xfId="1" builtinId="3"/>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199464</xdr:colOff>
      <xdr:row>0</xdr:row>
      <xdr:rowOff>36605</xdr:rowOff>
    </xdr:from>
    <xdr:to>
      <xdr:col>2</xdr:col>
      <xdr:colOff>0</xdr:colOff>
      <xdr:row>6</xdr:row>
      <xdr:rowOff>209746</xdr:rowOff>
    </xdr:to>
    <xdr:pic>
      <xdr:nvPicPr>
        <xdr:cNvPr id="2" name="Picture 1">
          <a:extLst>
            <a:ext uri="{FF2B5EF4-FFF2-40B4-BE49-F238E27FC236}">
              <a16:creationId xmlns="" xmlns:a16="http://schemas.microsoft.com/office/drawing/2014/main" id="{3471F4B5-588A-419D-A797-AC7EE6BF2938}"/>
            </a:ext>
          </a:extLst>
        </xdr:cNvPr>
        <xdr:cNvPicPr>
          <a:picLocks noChangeAspect="1"/>
        </xdr:cNvPicPr>
      </xdr:nvPicPr>
      <xdr:blipFill>
        <a:blip xmlns:r="http://schemas.openxmlformats.org/officeDocument/2006/relationships" r:embed="rId1"/>
        <a:stretch>
          <a:fillRect/>
        </a:stretch>
      </xdr:blipFill>
      <xdr:spPr>
        <a:xfrm>
          <a:off x="199464" y="36605"/>
          <a:ext cx="1245161" cy="1316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66114</xdr:colOff>
      <xdr:row>2</xdr:row>
      <xdr:rowOff>27080</xdr:rowOff>
    </xdr:from>
    <xdr:to>
      <xdr:col>2</xdr:col>
      <xdr:colOff>373393</xdr:colOff>
      <xdr:row>6</xdr:row>
      <xdr:rowOff>180975</xdr:rowOff>
    </xdr:to>
    <xdr:pic>
      <xdr:nvPicPr>
        <xdr:cNvPr id="2" name="Picture 1">
          <a:extLst>
            <a:ext uri="{FF2B5EF4-FFF2-40B4-BE49-F238E27FC236}">
              <a16:creationId xmlns="" xmlns:a16="http://schemas.microsoft.com/office/drawing/2014/main" id="{2D6F9C13-CE50-48DF-8B6B-39B4A4B4860E}"/>
            </a:ext>
          </a:extLst>
        </xdr:cNvPr>
        <xdr:cNvPicPr>
          <a:picLocks noChangeAspect="1"/>
        </xdr:cNvPicPr>
      </xdr:nvPicPr>
      <xdr:blipFill>
        <a:blip xmlns:r="http://schemas.openxmlformats.org/officeDocument/2006/relationships" r:embed="rId1"/>
        <a:stretch>
          <a:fillRect/>
        </a:stretch>
      </xdr:blipFill>
      <xdr:spPr>
        <a:xfrm>
          <a:off x="685239" y="408080"/>
          <a:ext cx="1135954" cy="915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31" zoomScaleNormal="100" workbookViewId="0">
      <selection activeCell="C41" sqref="C41"/>
    </sheetView>
  </sheetViews>
  <sheetFormatPr defaultColWidth="9.109375" defaultRowHeight="14.4" x14ac:dyDescent="0.25"/>
  <cols>
    <col min="1" max="1" width="9.33203125" style="17" bestFit="1" customWidth="1"/>
    <col min="2" max="2" width="12.44140625" style="17" customWidth="1"/>
    <col min="3" max="3" width="56.109375" style="17" customWidth="1"/>
    <col min="4" max="4" width="49.33203125" style="17" customWidth="1"/>
    <col min="5" max="5" width="12.6640625" style="48" customWidth="1"/>
    <col min="6" max="6" width="12.109375" style="49" customWidth="1"/>
    <col min="7" max="7" width="36.33203125" style="17" customWidth="1"/>
    <col min="8" max="16384" width="9.109375" style="17"/>
  </cols>
  <sheetData>
    <row r="1" spans="1:7" s="7" customFormat="1" ht="15.05" customHeight="1" x14ac:dyDescent="0.3">
      <c r="A1" s="6"/>
      <c r="B1" s="6"/>
      <c r="C1" s="6"/>
      <c r="D1" s="234" t="s">
        <v>84</v>
      </c>
      <c r="E1" s="235"/>
      <c r="F1" s="235"/>
      <c r="G1" s="236"/>
    </row>
    <row r="2" spans="1:7" s="9" customFormat="1" x14ac:dyDescent="0.3">
      <c r="A2" s="8"/>
      <c r="B2" s="8"/>
      <c r="C2" s="8"/>
      <c r="D2" s="234"/>
      <c r="E2" s="235"/>
      <c r="F2" s="235"/>
      <c r="G2" s="236"/>
    </row>
    <row r="3" spans="1:7" s="9" customFormat="1" x14ac:dyDescent="0.3">
      <c r="A3" s="8"/>
      <c r="B3" s="8"/>
      <c r="C3" s="8"/>
      <c r="D3" s="234"/>
      <c r="E3" s="235"/>
      <c r="F3" s="235"/>
      <c r="G3" s="236"/>
    </row>
    <row r="4" spans="1:7" s="9" customFormat="1" x14ac:dyDescent="0.3">
      <c r="A4" s="8"/>
      <c r="B4" s="8"/>
      <c r="C4" s="8"/>
      <c r="D4" s="234"/>
      <c r="E4" s="235"/>
      <c r="F4" s="235"/>
      <c r="G4" s="236"/>
    </row>
    <row r="5" spans="1:7" s="9" customFormat="1" x14ac:dyDescent="0.3">
      <c r="A5" s="8"/>
      <c r="B5" s="8"/>
      <c r="C5" s="8"/>
      <c r="D5" s="237"/>
      <c r="E5" s="238"/>
      <c r="F5" s="238"/>
      <c r="G5" s="239"/>
    </row>
    <row r="6" spans="1:7" s="9" customFormat="1" ht="15.05" x14ac:dyDescent="0.3">
      <c r="B6" s="10"/>
      <c r="C6" s="10"/>
      <c r="D6" s="10"/>
      <c r="E6" s="11"/>
      <c r="F6" s="65"/>
    </row>
    <row r="7" spans="1:7" s="9" customFormat="1" ht="20.7" x14ac:dyDescent="0.3">
      <c r="A7" s="231" t="s">
        <v>1</v>
      </c>
      <c r="B7" s="232"/>
      <c r="C7" s="232"/>
      <c r="D7" s="232"/>
      <c r="E7" s="232"/>
      <c r="F7" s="232"/>
      <c r="G7" s="233"/>
    </row>
    <row r="8" spans="1:7" s="9" customFormat="1" x14ac:dyDescent="0.3">
      <c r="A8" s="12"/>
      <c r="B8" s="12"/>
      <c r="C8" s="12"/>
      <c r="D8" s="12"/>
      <c r="E8" s="12"/>
      <c r="F8" s="12"/>
    </row>
    <row r="9" spans="1:7" s="9" customFormat="1" ht="15.05" customHeight="1" x14ac:dyDescent="0.3">
      <c r="A9" s="228" t="s">
        <v>304</v>
      </c>
      <c r="B9" s="229"/>
      <c r="C9" s="229"/>
      <c r="D9" s="229"/>
      <c r="E9" s="229"/>
      <c r="F9" s="229"/>
      <c r="G9" s="230"/>
    </row>
    <row r="10" spans="1:7" s="9" customFormat="1" ht="15.05" customHeight="1" x14ac:dyDescent="0.3">
      <c r="A10" s="213" t="s">
        <v>34</v>
      </c>
      <c r="B10" s="214"/>
      <c r="C10" s="214"/>
      <c r="D10" s="214"/>
      <c r="E10" s="214"/>
      <c r="F10" s="214"/>
      <c r="G10" s="215"/>
    </row>
    <row r="11" spans="1:7" s="9" customFormat="1" x14ac:dyDescent="0.3">
      <c r="A11" s="216"/>
      <c r="B11" s="217"/>
      <c r="C11" s="217"/>
      <c r="D11" s="217"/>
      <c r="E11" s="217"/>
      <c r="F11" s="217"/>
      <c r="G11" s="218"/>
    </row>
    <row r="12" spans="1:7" s="16" customFormat="1" hidden="1" x14ac:dyDescent="0.25">
      <c r="A12" s="13"/>
      <c r="B12" s="14"/>
      <c r="C12" s="13"/>
      <c r="D12" s="13"/>
      <c r="E12" s="15"/>
      <c r="F12" s="15"/>
    </row>
    <row r="13" spans="1:7" ht="30.7" customHeight="1" x14ac:dyDescent="0.25">
      <c r="A13" s="199" t="s">
        <v>50</v>
      </c>
      <c r="B13" s="199" t="s">
        <v>2</v>
      </c>
      <c r="C13" s="199"/>
      <c r="D13" s="199" t="s">
        <v>3</v>
      </c>
      <c r="E13" s="197" t="s">
        <v>82</v>
      </c>
      <c r="F13" s="204" t="s">
        <v>302</v>
      </c>
      <c r="G13" s="204" t="s">
        <v>117</v>
      </c>
    </row>
    <row r="14" spans="1:7" x14ac:dyDescent="0.25">
      <c r="A14" s="199"/>
      <c r="B14" s="199"/>
      <c r="C14" s="199"/>
      <c r="D14" s="199"/>
      <c r="E14" s="197"/>
      <c r="F14" s="204"/>
      <c r="G14" s="204"/>
    </row>
    <row r="15" spans="1:7" ht="28.8" x14ac:dyDescent="0.25">
      <c r="A15" s="208">
        <v>1</v>
      </c>
      <c r="B15" s="206" t="s">
        <v>0</v>
      </c>
      <c r="C15" s="209" t="s">
        <v>57</v>
      </c>
      <c r="D15" s="18" t="s">
        <v>4</v>
      </c>
      <c r="E15" s="198">
        <v>200000</v>
      </c>
      <c r="F15" s="198">
        <v>150000</v>
      </c>
      <c r="G15" s="240"/>
    </row>
    <row r="16" spans="1:7" x14ac:dyDescent="0.25">
      <c r="A16" s="208"/>
      <c r="B16" s="206"/>
      <c r="C16" s="209"/>
      <c r="D16" s="19" t="s">
        <v>5</v>
      </c>
      <c r="E16" s="198"/>
      <c r="F16" s="198"/>
      <c r="G16" s="241"/>
    </row>
    <row r="17" spans="1:7" ht="28.8" x14ac:dyDescent="0.25">
      <c r="A17" s="208"/>
      <c r="B17" s="206"/>
      <c r="C17" s="209"/>
      <c r="D17" s="18" t="s">
        <v>6</v>
      </c>
      <c r="E17" s="198"/>
      <c r="F17" s="198"/>
      <c r="G17" s="241"/>
    </row>
    <row r="18" spans="1:7" ht="28.8" x14ac:dyDescent="0.25">
      <c r="A18" s="208"/>
      <c r="B18" s="206"/>
      <c r="C18" s="209"/>
      <c r="D18" s="18" t="s">
        <v>7</v>
      </c>
      <c r="E18" s="198"/>
      <c r="F18" s="198"/>
      <c r="G18" s="241"/>
    </row>
    <row r="19" spans="1:7" x14ac:dyDescent="0.25">
      <c r="A19" s="208"/>
      <c r="B19" s="206"/>
      <c r="C19" s="209"/>
      <c r="D19" s="18" t="s">
        <v>8</v>
      </c>
      <c r="E19" s="198"/>
      <c r="F19" s="198"/>
      <c r="G19" s="241"/>
    </row>
    <row r="20" spans="1:7" x14ac:dyDescent="0.25">
      <c r="A20" s="208"/>
      <c r="B20" s="206"/>
      <c r="C20" s="209"/>
      <c r="D20" s="18" t="s">
        <v>54</v>
      </c>
      <c r="E20" s="198"/>
      <c r="F20" s="198"/>
      <c r="G20" s="242"/>
    </row>
    <row r="21" spans="1:7" ht="28.8" x14ac:dyDescent="0.25">
      <c r="A21" s="59">
        <v>2</v>
      </c>
      <c r="B21" s="206" t="s">
        <v>9</v>
      </c>
      <c r="C21" s="20" t="s">
        <v>10</v>
      </c>
      <c r="D21" s="19" t="s">
        <v>11</v>
      </c>
      <c r="E21" s="21">
        <v>102000</v>
      </c>
      <c r="F21" s="55">
        <v>91800</v>
      </c>
      <c r="G21" s="68"/>
    </row>
    <row r="22" spans="1:7" ht="28.8" x14ac:dyDescent="0.25">
      <c r="A22" s="59">
        <v>3</v>
      </c>
      <c r="B22" s="206"/>
      <c r="C22" s="20" t="s">
        <v>89</v>
      </c>
      <c r="D22" s="19" t="s">
        <v>90</v>
      </c>
      <c r="E22" s="21">
        <v>140000</v>
      </c>
      <c r="F22" s="55">
        <v>60000</v>
      </c>
      <c r="G22" s="68"/>
    </row>
    <row r="23" spans="1:7" ht="28.8" x14ac:dyDescent="0.25">
      <c r="A23" s="59">
        <v>4</v>
      </c>
      <c r="B23" s="206"/>
      <c r="C23" s="20" t="s">
        <v>52</v>
      </c>
      <c r="D23" s="19" t="s">
        <v>12</v>
      </c>
      <c r="E23" s="21">
        <v>230000</v>
      </c>
      <c r="F23" s="55">
        <v>155000</v>
      </c>
      <c r="G23" s="68"/>
    </row>
    <row r="24" spans="1:7" ht="28.8" x14ac:dyDescent="0.25">
      <c r="A24" s="59">
        <v>5</v>
      </c>
      <c r="B24" s="206"/>
      <c r="C24" s="20" t="s">
        <v>53</v>
      </c>
      <c r="D24" s="19" t="s">
        <v>55</v>
      </c>
      <c r="E24" s="21">
        <v>230000</v>
      </c>
      <c r="F24" s="55">
        <v>155000</v>
      </c>
      <c r="G24" s="68"/>
    </row>
    <row r="25" spans="1:7" ht="28.8" x14ac:dyDescent="0.25">
      <c r="A25" s="59">
        <v>6</v>
      </c>
      <c r="B25" s="206"/>
      <c r="C25" s="20" t="s">
        <v>30</v>
      </c>
      <c r="D25" s="19" t="s">
        <v>31</v>
      </c>
      <c r="E25" s="21">
        <v>220000</v>
      </c>
      <c r="F25" s="55">
        <v>155000</v>
      </c>
      <c r="G25" s="68"/>
    </row>
    <row r="26" spans="1:7" ht="28.8" x14ac:dyDescent="0.25">
      <c r="A26" s="59">
        <v>7</v>
      </c>
      <c r="B26" s="206"/>
      <c r="C26" s="22" t="s">
        <v>78</v>
      </c>
      <c r="D26" s="23" t="s">
        <v>79</v>
      </c>
      <c r="E26" s="21">
        <v>249000</v>
      </c>
      <c r="F26" s="55">
        <v>211650</v>
      </c>
      <c r="G26" s="68"/>
    </row>
    <row r="27" spans="1:7" ht="28.8" x14ac:dyDescent="0.25">
      <c r="A27" s="59">
        <v>8</v>
      </c>
      <c r="B27" s="206"/>
      <c r="C27" s="22" t="s">
        <v>91</v>
      </c>
      <c r="D27" s="23" t="s">
        <v>92</v>
      </c>
      <c r="E27" s="21">
        <v>700000</v>
      </c>
      <c r="F27" s="55">
        <v>595000</v>
      </c>
      <c r="G27" s="68"/>
    </row>
    <row r="28" spans="1:7" ht="43.2" x14ac:dyDescent="0.25">
      <c r="A28" s="59">
        <v>9</v>
      </c>
      <c r="B28" s="56" t="s">
        <v>16</v>
      </c>
      <c r="C28" s="20" t="s">
        <v>17</v>
      </c>
      <c r="D28" s="19" t="s">
        <v>18</v>
      </c>
      <c r="E28" s="21">
        <v>75000</v>
      </c>
      <c r="F28" s="55">
        <v>67500</v>
      </c>
      <c r="G28" s="68"/>
    </row>
    <row r="29" spans="1:7" ht="28.8" x14ac:dyDescent="0.25">
      <c r="A29" s="59">
        <v>10</v>
      </c>
      <c r="B29" s="56" t="s">
        <v>19</v>
      </c>
      <c r="C29" s="20" t="s">
        <v>20</v>
      </c>
      <c r="D29" s="19" t="s">
        <v>21</v>
      </c>
      <c r="E29" s="21">
        <v>27000</v>
      </c>
      <c r="F29" s="55">
        <v>24300</v>
      </c>
      <c r="G29" s="68"/>
    </row>
    <row r="30" spans="1:7" ht="43.2" x14ac:dyDescent="0.25">
      <c r="A30" s="59">
        <v>11</v>
      </c>
      <c r="B30" s="56" t="s">
        <v>13</v>
      </c>
      <c r="C30" s="20" t="s">
        <v>14</v>
      </c>
      <c r="D30" s="19" t="s">
        <v>15</v>
      </c>
      <c r="E30" s="21">
        <v>59000</v>
      </c>
      <c r="F30" s="55">
        <v>53100</v>
      </c>
      <c r="G30" s="68"/>
    </row>
    <row r="31" spans="1:7" x14ac:dyDescent="0.25">
      <c r="A31" s="59">
        <v>12</v>
      </c>
      <c r="B31" s="206" t="s">
        <v>58</v>
      </c>
      <c r="C31" s="20" t="s">
        <v>46</v>
      </c>
      <c r="D31" s="19" t="s">
        <v>47</v>
      </c>
      <c r="E31" s="21">
        <v>47000</v>
      </c>
      <c r="F31" s="55">
        <v>42300</v>
      </c>
      <c r="G31" s="68"/>
    </row>
    <row r="32" spans="1:7" x14ac:dyDescent="0.25">
      <c r="A32" s="59">
        <v>13</v>
      </c>
      <c r="B32" s="206"/>
      <c r="C32" s="20" t="s">
        <v>48</v>
      </c>
      <c r="D32" s="19" t="s">
        <v>49</v>
      </c>
      <c r="E32" s="21">
        <v>41000</v>
      </c>
      <c r="F32" s="55">
        <v>36900</v>
      </c>
      <c r="G32" s="68"/>
    </row>
    <row r="33" spans="1:7" x14ac:dyDescent="0.25">
      <c r="A33" s="59">
        <v>14</v>
      </c>
      <c r="B33" s="206"/>
      <c r="C33" s="20" t="s">
        <v>42</v>
      </c>
      <c r="D33" s="19" t="s">
        <v>43</v>
      </c>
      <c r="E33" s="21">
        <v>41000</v>
      </c>
      <c r="F33" s="55">
        <v>36900</v>
      </c>
      <c r="G33" s="68"/>
    </row>
    <row r="34" spans="1:7" x14ac:dyDescent="0.25">
      <c r="A34" s="59">
        <v>15</v>
      </c>
      <c r="B34" s="206"/>
      <c r="C34" s="20" t="s">
        <v>44</v>
      </c>
      <c r="D34" s="19" t="s">
        <v>45</v>
      </c>
      <c r="E34" s="21">
        <v>59000</v>
      </c>
      <c r="F34" s="55">
        <v>53100</v>
      </c>
      <c r="G34" s="68"/>
    </row>
    <row r="35" spans="1:7" ht="28.8" x14ac:dyDescent="0.25">
      <c r="A35" s="59">
        <v>16</v>
      </c>
      <c r="B35" s="206" t="s">
        <v>59</v>
      </c>
      <c r="C35" s="20" t="s">
        <v>35</v>
      </c>
      <c r="D35" s="24" t="s">
        <v>36</v>
      </c>
      <c r="E35" s="21">
        <v>30000</v>
      </c>
      <c r="F35" s="55">
        <v>27000</v>
      </c>
      <c r="G35" s="68"/>
    </row>
    <row r="36" spans="1:7" ht="28.8" x14ac:dyDescent="0.25">
      <c r="A36" s="59">
        <v>17</v>
      </c>
      <c r="B36" s="206"/>
      <c r="C36" s="20" t="s">
        <v>37</v>
      </c>
      <c r="D36" s="24" t="s">
        <v>36</v>
      </c>
      <c r="E36" s="21">
        <v>30000</v>
      </c>
      <c r="F36" s="55">
        <v>27000</v>
      </c>
      <c r="G36" s="68"/>
    </row>
    <row r="37" spans="1:7" ht="28.8" x14ac:dyDescent="0.25">
      <c r="A37" s="59">
        <v>18</v>
      </c>
      <c r="B37" s="206"/>
      <c r="C37" s="20" t="s">
        <v>93</v>
      </c>
      <c r="D37" s="24" t="s">
        <v>94</v>
      </c>
      <c r="E37" s="21">
        <v>41000</v>
      </c>
      <c r="F37" s="55">
        <v>36900</v>
      </c>
      <c r="G37" s="68"/>
    </row>
    <row r="38" spans="1:7" ht="28.8" x14ac:dyDescent="0.25">
      <c r="A38" s="59">
        <v>19</v>
      </c>
      <c r="B38" s="206" t="s">
        <v>38</v>
      </c>
      <c r="C38" s="20" t="s">
        <v>39</v>
      </c>
      <c r="D38" s="25" t="s">
        <v>40</v>
      </c>
      <c r="E38" s="21">
        <v>41000</v>
      </c>
      <c r="F38" s="55">
        <v>36900</v>
      </c>
      <c r="G38" s="68"/>
    </row>
    <row r="39" spans="1:7" x14ac:dyDescent="0.25">
      <c r="A39" s="59">
        <v>20</v>
      </c>
      <c r="B39" s="206"/>
      <c r="C39" s="26" t="s">
        <v>99</v>
      </c>
      <c r="D39" s="24" t="s">
        <v>100</v>
      </c>
      <c r="E39" s="21">
        <v>41000</v>
      </c>
      <c r="F39" s="55">
        <v>36900</v>
      </c>
      <c r="G39" s="68"/>
    </row>
    <row r="40" spans="1:7" ht="28.8" x14ac:dyDescent="0.25">
      <c r="A40" s="59">
        <v>21</v>
      </c>
      <c r="B40" s="206"/>
      <c r="C40" s="26" t="s">
        <v>101</v>
      </c>
      <c r="D40" s="24" t="s">
        <v>102</v>
      </c>
      <c r="E40" s="21">
        <v>41000</v>
      </c>
      <c r="F40" s="55">
        <v>36900</v>
      </c>
      <c r="G40" s="68"/>
    </row>
    <row r="41" spans="1:7" ht="28.8" x14ac:dyDescent="0.25">
      <c r="A41" s="59">
        <v>22</v>
      </c>
      <c r="B41" s="56" t="s">
        <v>71</v>
      </c>
      <c r="C41" s="20" t="s">
        <v>72</v>
      </c>
      <c r="D41" s="19" t="s">
        <v>73</v>
      </c>
      <c r="E41" s="21">
        <v>41000</v>
      </c>
      <c r="F41" s="55">
        <v>36900</v>
      </c>
      <c r="G41" s="68"/>
    </row>
    <row r="42" spans="1:7" ht="28.8" x14ac:dyDescent="0.25">
      <c r="A42" s="59">
        <v>23</v>
      </c>
      <c r="B42" s="56" t="s">
        <v>75</v>
      </c>
      <c r="C42" s="20" t="s">
        <v>67</v>
      </c>
      <c r="D42" s="24" t="s">
        <v>68</v>
      </c>
      <c r="E42" s="21">
        <v>290000</v>
      </c>
      <c r="F42" s="55">
        <v>261000</v>
      </c>
      <c r="G42" s="68"/>
    </row>
    <row r="43" spans="1:7" x14ac:dyDescent="0.25">
      <c r="A43" s="59">
        <v>24</v>
      </c>
      <c r="B43" s="206" t="s">
        <v>296</v>
      </c>
      <c r="C43" s="60" t="s">
        <v>86</v>
      </c>
      <c r="D43" s="18" t="s">
        <v>297</v>
      </c>
      <c r="E43" s="21">
        <v>165000</v>
      </c>
      <c r="F43" s="55" t="s">
        <v>298</v>
      </c>
      <c r="G43" s="68"/>
    </row>
    <row r="44" spans="1:7" x14ac:dyDescent="0.25">
      <c r="A44" s="59">
        <v>25</v>
      </c>
      <c r="B44" s="206"/>
      <c r="C44" s="60" t="s">
        <v>299</v>
      </c>
      <c r="D44" s="18" t="s">
        <v>300</v>
      </c>
      <c r="E44" s="21">
        <v>165000</v>
      </c>
      <c r="F44" s="55" t="s">
        <v>298</v>
      </c>
      <c r="G44" s="68"/>
    </row>
    <row r="45" spans="1:7" ht="28.8" x14ac:dyDescent="0.25">
      <c r="A45" s="59">
        <v>26</v>
      </c>
      <c r="B45" s="206"/>
      <c r="C45" s="20" t="s">
        <v>95</v>
      </c>
      <c r="D45" s="19" t="s">
        <v>96</v>
      </c>
      <c r="E45" s="21">
        <v>72000</v>
      </c>
      <c r="F45" s="55">
        <v>64800</v>
      </c>
      <c r="G45" s="68"/>
    </row>
    <row r="46" spans="1:7" ht="28.8" x14ac:dyDescent="0.25">
      <c r="A46" s="59">
        <v>27</v>
      </c>
      <c r="B46" s="206"/>
      <c r="C46" s="20" t="s">
        <v>97</v>
      </c>
      <c r="D46" s="19" t="s">
        <v>98</v>
      </c>
      <c r="E46" s="21">
        <v>329000</v>
      </c>
      <c r="F46" s="55">
        <v>250000</v>
      </c>
      <c r="G46" s="68"/>
    </row>
    <row r="47" spans="1:7" x14ac:dyDescent="0.25">
      <c r="A47" s="59">
        <v>28</v>
      </c>
      <c r="B47" s="57" t="s">
        <v>103</v>
      </c>
      <c r="C47" s="60" t="s">
        <v>104</v>
      </c>
      <c r="D47" s="18" t="s">
        <v>105</v>
      </c>
      <c r="E47" s="21">
        <v>30000</v>
      </c>
      <c r="F47" s="55">
        <v>25000</v>
      </c>
      <c r="G47" s="68"/>
    </row>
    <row r="48" spans="1:7" x14ac:dyDescent="0.25">
      <c r="A48" s="59">
        <v>29</v>
      </c>
      <c r="B48" s="207" t="s">
        <v>74</v>
      </c>
      <c r="C48" s="58" t="s">
        <v>69</v>
      </c>
      <c r="D48" s="27" t="s">
        <v>70</v>
      </c>
      <c r="E48" s="21">
        <v>174000</v>
      </c>
      <c r="F48" s="55">
        <v>156600</v>
      </c>
      <c r="G48" s="68"/>
    </row>
    <row r="49" spans="1:8" ht="28.8" x14ac:dyDescent="0.25">
      <c r="A49" s="59">
        <v>30</v>
      </c>
      <c r="B49" s="207"/>
      <c r="C49" s="58" t="s">
        <v>76</v>
      </c>
      <c r="D49" s="27" t="s">
        <v>77</v>
      </c>
      <c r="E49" s="21">
        <v>231000</v>
      </c>
      <c r="F49" s="55">
        <v>207900</v>
      </c>
      <c r="G49" s="68"/>
    </row>
    <row r="50" spans="1:8" x14ac:dyDescent="0.25">
      <c r="A50" s="59">
        <v>31</v>
      </c>
      <c r="B50" s="207"/>
      <c r="C50" s="58" t="s">
        <v>65</v>
      </c>
      <c r="D50" s="27" t="s">
        <v>66</v>
      </c>
      <c r="E50" s="21">
        <v>121000</v>
      </c>
      <c r="F50" s="55">
        <v>108900</v>
      </c>
      <c r="G50" s="68"/>
    </row>
    <row r="51" spans="1:8" x14ac:dyDescent="0.25">
      <c r="A51" s="59">
        <v>32</v>
      </c>
      <c r="B51" s="207"/>
      <c r="C51" s="58" t="s">
        <v>106</v>
      </c>
      <c r="D51" s="27" t="s">
        <v>107</v>
      </c>
      <c r="E51" s="21">
        <v>192000</v>
      </c>
      <c r="F51" s="55">
        <v>172800</v>
      </c>
      <c r="G51" s="68"/>
    </row>
    <row r="52" spans="1:8" ht="28.8" x14ac:dyDescent="0.25">
      <c r="A52" s="59">
        <v>33</v>
      </c>
      <c r="B52" s="207"/>
      <c r="C52" s="58" t="s">
        <v>108</v>
      </c>
      <c r="D52" s="27" t="s">
        <v>109</v>
      </c>
      <c r="E52" s="21">
        <v>173000</v>
      </c>
      <c r="F52" s="55">
        <v>155700</v>
      </c>
      <c r="G52" s="68"/>
    </row>
    <row r="53" spans="1:8" ht="28.8" x14ac:dyDescent="0.25">
      <c r="A53" s="59">
        <v>34</v>
      </c>
      <c r="B53" s="207"/>
      <c r="C53" s="58" t="s">
        <v>110</v>
      </c>
      <c r="D53" s="27" t="s">
        <v>111</v>
      </c>
      <c r="E53" s="21">
        <v>231000</v>
      </c>
      <c r="F53" s="55">
        <v>207900</v>
      </c>
      <c r="G53" s="68"/>
    </row>
    <row r="54" spans="1:8" ht="28.8" x14ac:dyDescent="0.25">
      <c r="A54" s="59">
        <v>35</v>
      </c>
      <c r="B54" s="207"/>
      <c r="C54" s="58" t="s">
        <v>112</v>
      </c>
      <c r="D54" s="27" t="s">
        <v>113</v>
      </c>
      <c r="E54" s="21">
        <v>231000</v>
      </c>
      <c r="F54" s="55">
        <v>207900</v>
      </c>
      <c r="G54" s="68"/>
    </row>
    <row r="55" spans="1:8" x14ac:dyDescent="0.25">
      <c r="A55" s="59">
        <v>36</v>
      </c>
      <c r="B55" s="207"/>
      <c r="C55" s="58" t="s">
        <v>114</v>
      </c>
      <c r="D55" s="27" t="s">
        <v>115</v>
      </c>
      <c r="E55" s="21">
        <v>412000</v>
      </c>
      <c r="F55" s="55">
        <v>379050</v>
      </c>
      <c r="G55" s="68"/>
    </row>
    <row r="56" spans="1:8" x14ac:dyDescent="0.25">
      <c r="A56" s="59">
        <v>37</v>
      </c>
      <c r="B56" s="207" t="s">
        <v>60</v>
      </c>
      <c r="C56" s="58" t="s">
        <v>61</v>
      </c>
      <c r="D56" s="227" t="s">
        <v>62</v>
      </c>
      <c r="E56" s="21">
        <v>137000</v>
      </c>
      <c r="F56" s="55">
        <v>109600</v>
      </c>
      <c r="G56" s="68"/>
    </row>
    <row r="57" spans="1:8" x14ac:dyDescent="0.25">
      <c r="A57" s="59">
        <v>38</v>
      </c>
      <c r="B57" s="207"/>
      <c r="C57" s="58" t="s">
        <v>63</v>
      </c>
      <c r="D57" s="227"/>
      <c r="E57" s="21">
        <v>137000</v>
      </c>
      <c r="F57" s="55">
        <v>109600</v>
      </c>
      <c r="G57" s="68"/>
    </row>
    <row r="58" spans="1:8" x14ac:dyDescent="0.25">
      <c r="A58" s="59">
        <v>39</v>
      </c>
      <c r="B58" s="207"/>
      <c r="C58" s="58" t="s">
        <v>64</v>
      </c>
      <c r="D58" s="227"/>
      <c r="E58" s="21">
        <v>208000</v>
      </c>
      <c r="F58" s="55">
        <v>166200</v>
      </c>
      <c r="G58" s="68"/>
    </row>
    <row r="59" spans="1:8" s="16" customFormat="1" ht="28.8" x14ac:dyDescent="0.25">
      <c r="A59" s="59">
        <v>40</v>
      </c>
      <c r="B59" s="28"/>
      <c r="C59" s="58" t="s">
        <v>87</v>
      </c>
      <c r="D59" s="58" t="s">
        <v>88</v>
      </c>
      <c r="E59" s="21">
        <v>4100000</v>
      </c>
      <c r="F59" s="55">
        <v>3012000</v>
      </c>
      <c r="G59" s="68"/>
      <c r="H59" s="67"/>
    </row>
    <row r="60" spans="1:8" s="16" customFormat="1" x14ac:dyDescent="0.25">
      <c r="A60" s="59">
        <v>41</v>
      </c>
      <c r="B60" s="28"/>
      <c r="C60" s="58" t="s">
        <v>301</v>
      </c>
      <c r="D60" s="58"/>
      <c r="E60" s="21">
        <v>130000</v>
      </c>
      <c r="F60" s="55">
        <v>65000</v>
      </c>
      <c r="G60" s="68"/>
      <c r="H60" s="67"/>
    </row>
    <row r="61" spans="1:8" ht="28.8" x14ac:dyDescent="0.25">
      <c r="A61" s="59">
        <v>42</v>
      </c>
      <c r="B61" s="29"/>
      <c r="C61" s="58" t="s">
        <v>80</v>
      </c>
      <c r="D61" s="58" t="s">
        <v>81</v>
      </c>
      <c r="E61" s="21">
        <v>1968000</v>
      </c>
      <c r="F61" s="55">
        <v>1476000</v>
      </c>
      <c r="G61" s="68"/>
    </row>
    <row r="62" spans="1:8" x14ac:dyDescent="0.25">
      <c r="A62" s="59">
        <v>43</v>
      </c>
      <c r="B62" s="226"/>
      <c r="C62" s="30" t="s">
        <v>22</v>
      </c>
      <c r="D62" s="23" t="s">
        <v>23</v>
      </c>
      <c r="E62" s="55" t="s">
        <v>298</v>
      </c>
      <c r="F62" s="55" t="s">
        <v>298</v>
      </c>
      <c r="G62" s="68"/>
    </row>
    <row r="63" spans="1:8" ht="28.8" x14ac:dyDescent="0.25">
      <c r="A63" s="59">
        <v>44</v>
      </c>
      <c r="B63" s="226"/>
      <c r="C63" s="30" t="s">
        <v>41</v>
      </c>
      <c r="D63" s="23"/>
      <c r="E63" s="55" t="s">
        <v>298</v>
      </c>
      <c r="F63" s="55" t="s">
        <v>298</v>
      </c>
      <c r="G63" s="68"/>
    </row>
    <row r="64" spans="1:8" s="52" customFormat="1" ht="25.55" customHeight="1" x14ac:dyDescent="0.3">
      <c r="A64" s="205" t="s">
        <v>85</v>
      </c>
      <c r="B64" s="205"/>
      <c r="C64" s="205"/>
      <c r="D64" s="50"/>
      <c r="E64" s="51">
        <f>SUM(E15:E63)</f>
        <v>12181000</v>
      </c>
      <c r="F64" s="51">
        <f>SUM(F15:F63)</f>
        <v>9262000</v>
      </c>
      <c r="G64" s="102"/>
    </row>
    <row r="65" spans="1:8" s="1" customFormat="1" ht="31.95" customHeight="1" x14ac:dyDescent="0.3">
      <c r="A65" s="100" t="s">
        <v>50</v>
      </c>
      <c r="B65" s="199" t="s">
        <v>2</v>
      </c>
      <c r="C65" s="199"/>
      <c r="D65" s="100" t="s">
        <v>3</v>
      </c>
      <c r="E65" s="101" t="s">
        <v>116</v>
      </c>
      <c r="F65" s="101" t="s">
        <v>307</v>
      </c>
      <c r="G65" s="54" t="s">
        <v>117</v>
      </c>
      <c r="H65" s="2"/>
    </row>
    <row r="66" spans="1:8" s="1" customFormat="1" ht="15.65" x14ac:dyDescent="0.3">
      <c r="A66" s="69" t="s">
        <v>118</v>
      </c>
      <c r="B66" s="70"/>
      <c r="C66" s="71"/>
      <c r="D66" s="71"/>
      <c r="E66" s="72"/>
      <c r="F66" s="72"/>
      <c r="G66" s="73"/>
      <c r="H66" s="2"/>
    </row>
    <row r="67" spans="1:8" s="1" customFormat="1" ht="28.8" x14ac:dyDescent="0.3">
      <c r="A67" s="74">
        <v>45</v>
      </c>
      <c r="B67" s="56" t="s">
        <v>119</v>
      </c>
      <c r="C67" s="19" t="s">
        <v>120</v>
      </c>
      <c r="D67" s="19" t="s">
        <v>121</v>
      </c>
      <c r="E67" s="75">
        <v>169000</v>
      </c>
      <c r="F67" s="75">
        <f>E67*0.85</f>
        <v>143650</v>
      </c>
      <c r="G67" s="76"/>
      <c r="H67" s="2"/>
    </row>
    <row r="68" spans="1:8" s="1" customFormat="1" ht="28.8" x14ac:dyDescent="0.3">
      <c r="A68" s="74">
        <v>46</v>
      </c>
      <c r="B68" s="56" t="s">
        <v>122</v>
      </c>
      <c r="C68" s="24" t="s">
        <v>123</v>
      </c>
      <c r="D68" s="24" t="s">
        <v>124</v>
      </c>
      <c r="E68" s="77">
        <v>47000</v>
      </c>
      <c r="F68" s="75">
        <f t="shared" ref="F68:F74" si="0">E68*0.85</f>
        <v>39950</v>
      </c>
      <c r="G68" s="76"/>
      <c r="H68" s="2"/>
    </row>
    <row r="69" spans="1:8" s="1" customFormat="1" ht="15.65" x14ac:dyDescent="0.3">
      <c r="A69" s="74">
        <v>47</v>
      </c>
      <c r="B69" s="56" t="s">
        <v>125</v>
      </c>
      <c r="C69" s="18" t="s">
        <v>126</v>
      </c>
      <c r="D69" s="18" t="s">
        <v>127</v>
      </c>
      <c r="E69" s="78">
        <v>102000</v>
      </c>
      <c r="F69" s="75">
        <f t="shared" si="0"/>
        <v>86700</v>
      </c>
      <c r="G69" s="76"/>
      <c r="H69" s="2"/>
    </row>
    <row r="70" spans="1:8" s="1" customFormat="1" ht="15.65" x14ac:dyDescent="0.3">
      <c r="A70" s="74">
        <v>48</v>
      </c>
      <c r="B70" s="56" t="s">
        <v>128</v>
      </c>
      <c r="C70" s="18" t="s">
        <v>129</v>
      </c>
      <c r="D70" s="18" t="s">
        <v>130</v>
      </c>
      <c r="E70" s="78">
        <v>128000</v>
      </c>
      <c r="F70" s="75">
        <f t="shared" si="0"/>
        <v>108800</v>
      </c>
      <c r="G70" s="76"/>
      <c r="H70" s="2"/>
    </row>
    <row r="71" spans="1:8" s="1" customFormat="1" ht="15.65" x14ac:dyDescent="0.3">
      <c r="A71" s="74">
        <v>49</v>
      </c>
      <c r="B71" s="226" t="s">
        <v>131</v>
      </c>
      <c r="C71" s="18" t="s">
        <v>132</v>
      </c>
      <c r="D71" s="18" t="s">
        <v>133</v>
      </c>
      <c r="E71" s="78">
        <v>71000</v>
      </c>
      <c r="F71" s="75">
        <f t="shared" si="0"/>
        <v>60350</v>
      </c>
      <c r="G71" s="244" t="s">
        <v>134</v>
      </c>
      <c r="H71" s="2"/>
    </row>
    <row r="72" spans="1:8" s="1" customFormat="1" ht="15.65" x14ac:dyDescent="0.3">
      <c r="A72" s="74">
        <v>50</v>
      </c>
      <c r="B72" s="226"/>
      <c r="C72" s="18" t="s">
        <v>135</v>
      </c>
      <c r="D72" s="18" t="s">
        <v>136</v>
      </c>
      <c r="E72" s="75">
        <v>138000</v>
      </c>
      <c r="F72" s="75">
        <f t="shared" si="0"/>
        <v>117300</v>
      </c>
      <c r="G72" s="244"/>
      <c r="H72" s="2"/>
    </row>
    <row r="73" spans="1:8" s="1" customFormat="1" ht="15.65" x14ac:dyDescent="0.3">
      <c r="A73" s="74">
        <v>51</v>
      </c>
      <c r="B73" s="53" t="s">
        <v>137</v>
      </c>
      <c r="C73" s="18" t="s">
        <v>138</v>
      </c>
      <c r="D73" s="18" t="s">
        <v>139</v>
      </c>
      <c r="E73" s="75">
        <v>282000</v>
      </c>
      <c r="F73" s="75">
        <f t="shared" si="0"/>
        <v>239700</v>
      </c>
      <c r="G73" s="79"/>
      <c r="H73" s="2"/>
    </row>
    <row r="74" spans="1:8" s="4" customFormat="1" ht="15.65" x14ac:dyDescent="0.3">
      <c r="A74" s="74">
        <v>52</v>
      </c>
      <c r="B74" s="57"/>
      <c r="C74" s="18" t="s">
        <v>140</v>
      </c>
      <c r="D74" s="18" t="s">
        <v>105</v>
      </c>
      <c r="E74" s="78">
        <v>20000</v>
      </c>
      <c r="F74" s="75">
        <f t="shared" si="0"/>
        <v>17000</v>
      </c>
      <c r="G74" s="81"/>
      <c r="H74" s="3"/>
    </row>
    <row r="75" spans="1:8" s="1" customFormat="1" ht="15.65" x14ac:dyDescent="0.3">
      <c r="A75" s="69" t="s">
        <v>141</v>
      </c>
      <c r="B75" s="69"/>
      <c r="C75" s="69"/>
      <c r="D75" s="69"/>
      <c r="E75" s="72"/>
      <c r="F75" s="72"/>
      <c r="G75" s="73"/>
      <c r="H75" s="2"/>
    </row>
    <row r="76" spans="1:8" s="4" customFormat="1" ht="28.8" x14ac:dyDescent="0.3">
      <c r="A76" s="74">
        <v>53</v>
      </c>
      <c r="B76" s="207" t="s">
        <v>74</v>
      </c>
      <c r="C76" s="27" t="s">
        <v>142</v>
      </c>
      <c r="D76" s="27" t="s">
        <v>143</v>
      </c>
      <c r="E76" s="82">
        <v>732000</v>
      </c>
      <c r="F76" s="75">
        <f t="shared" ref="F76:F79" si="1">E76*0.85</f>
        <v>622200</v>
      </c>
      <c r="G76" s="76"/>
      <c r="H76" s="3"/>
    </row>
    <row r="77" spans="1:8" s="4" customFormat="1" ht="28.8" x14ac:dyDescent="0.3">
      <c r="A77" s="74">
        <v>54</v>
      </c>
      <c r="B77" s="207"/>
      <c r="C77" s="27" t="s">
        <v>144</v>
      </c>
      <c r="D77" s="27" t="s">
        <v>145</v>
      </c>
      <c r="E77" s="82">
        <v>231000</v>
      </c>
      <c r="F77" s="75">
        <f t="shared" si="1"/>
        <v>196350</v>
      </c>
      <c r="G77" s="28" t="s">
        <v>146</v>
      </c>
      <c r="H77" s="3"/>
    </row>
    <row r="78" spans="1:8" s="4" customFormat="1" ht="15.65" x14ac:dyDescent="0.3">
      <c r="A78" s="74">
        <v>55</v>
      </c>
      <c r="B78" s="207"/>
      <c r="C78" s="83" t="s">
        <v>147</v>
      </c>
      <c r="D78" s="83" t="s">
        <v>148</v>
      </c>
      <c r="E78" s="84">
        <v>500000</v>
      </c>
      <c r="F78" s="75">
        <f t="shared" si="1"/>
        <v>425000</v>
      </c>
      <c r="G78" s="76"/>
      <c r="H78" s="3"/>
    </row>
    <row r="79" spans="1:8" s="4" customFormat="1" ht="28.8" x14ac:dyDescent="0.3">
      <c r="A79" s="74">
        <v>56</v>
      </c>
      <c r="B79" s="207"/>
      <c r="C79" s="27" t="s">
        <v>149</v>
      </c>
      <c r="D79" s="27" t="s">
        <v>150</v>
      </c>
      <c r="E79" s="82">
        <v>616000</v>
      </c>
      <c r="F79" s="75">
        <f t="shared" si="1"/>
        <v>523600</v>
      </c>
      <c r="G79" s="76"/>
      <c r="H79" s="3"/>
    </row>
    <row r="80" spans="1:8" s="4" customFormat="1" ht="15.65" x14ac:dyDescent="0.3">
      <c r="A80" s="69" t="s">
        <v>151</v>
      </c>
      <c r="B80" s="69"/>
      <c r="C80" s="69"/>
      <c r="D80" s="69"/>
      <c r="E80" s="72"/>
      <c r="F80" s="72"/>
      <c r="G80" s="73"/>
      <c r="H80" s="3"/>
    </row>
    <row r="81" spans="1:8" s="1" customFormat="1" ht="28.8" x14ac:dyDescent="0.3">
      <c r="A81" s="74">
        <v>57</v>
      </c>
      <c r="B81" s="226" t="s">
        <v>152</v>
      </c>
      <c r="C81" s="18" t="s">
        <v>153</v>
      </c>
      <c r="D81" s="18" t="s">
        <v>154</v>
      </c>
      <c r="E81" s="78">
        <v>123000</v>
      </c>
      <c r="F81" s="75">
        <f t="shared" ref="F81:F92" si="2">E81*0.85</f>
        <v>104550</v>
      </c>
      <c r="G81" s="76"/>
      <c r="H81" s="2"/>
    </row>
    <row r="82" spans="1:8" s="1" customFormat="1" ht="15.65" x14ac:dyDescent="0.3">
      <c r="A82" s="74">
        <v>58</v>
      </c>
      <c r="B82" s="226"/>
      <c r="C82" s="18" t="s">
        <v>155</v>
      </c>
      <c r="D82" s="18" t="s">
        <v>156</v>
      </c>
      <c r="E82" s="78">
        <v>66000</v>
      </c>
      <c r="F82" s="75">
        <f t="shared" si="2"/>
        <v>56100</v>
      </c>
      <c r="G82" s="76"/>
      <c r="H82" s="2"/>
    </row>
    <row r="83" spans="1:8" s="1" customFormat="1" ht="72" x14ac:dyDescent="0.3">
      <c r="A83" s="74">
        <v>59</v>
      </c>
      <c r="B83" s="226"/>
      <c r="C83" s="18" t="s">
        <v>157</v>
      </c>
      <c r="D83" s="18" t="s">
        <v>158</v>
      </c>
      <c r="E83" s="78">
        <v>139000</v>
      </c>
      <c r="F83" s="75">
        <f t="shared" si="2"/>
        <v>118150</v>
      </c>
      <c r="G83" s="28" t="s">
        <v>159</v>
      </c>
      <c r="H83" s="2"/>
    </row>
    <row r="84" spans="1:8" s="1" customFormat="1" ht="72" x14ac:dyDescent="0.3">
      <c r="A84" s="74">
        <v>60</v>
      </c>
      <c r="B84" s="226"/>
      <c r="C84" s="18" t="s">
        <v>160</v>
      </c>
      <c r="D84" s="18" t="s">
        <v>161</v>
      </c>
      <c r="E84" s="78">
        <v>66000</v>
      </c>
      <c r="F84" s="75">
        <f t="shared" si="2"/>
        <v>56100</v>
      </c>
      <c r="G84" s="28" t="s">
        <v>159</v>
      </c>
      <c r="H84" s="2"/>
    </row>
    <row r="85" spans="1:8" s="1" customFormat="1" ht="28.8" x14ac:dyDescent="0.3">
      <c r="A85" s="74">
        <v>61</v>
      </c>
      <c r="B85" s="226"/>
      <c r="C85" s="18" t="s">
        <v>162</v>
      </c>
      <c r="D85" s="18" t="s">
        <v>163</v>
      </c>
      <c r="E85" s="78">
        <v>868000</v>
      </c>
      <c r="F85" s="75">
        <f t="shared" si="2"/>
        <v>737800</v>
      </c>
      <c r="G85" s="28" t="s">
        <v>164</v>
      </c>
      <c r="H85" s="2"/>
    </row>
    <row r="86" spans="1:8" s="1" customFormat="1" ht="28.8" x14ac:dyDescent="0.3">
      <c r="A86" s="74">
        <v>62</v>
      </c>
      <c r="B86" s="226"/>
      <c r="C86" s="18" t="s">
        <v>165</v>
      </c>
      <c r="D86" s="18" t="s">
        <v>166</v>
      </c>
      <c r="E86" s="78">
        <v>139000</v>
      </c>
      <c r="F86" s="75">
        <f t="shared" si="2"/>
        <v>118150</v>
      </c>
      <c r="G86" s="28" t="s">
        <v>167</v>
      </c>
      <c r="H86" s="2"/>
    </row>
    <row r="87" spans="1:8" s="1" customFormat="1" ht="28.8" x14ac:dyDescent="0.3">
      <c r="A87" s="74">
        <v>63</v>
      </c>
      <c r="B87" s="226"/>
      <c r="C87" s="18" t="s">
        <v>168</v>
      </c>
      <c r="D87" s="18" t="s">
        <v>169</v>
      </c>
      <c r="E87" s="78">
        <v>72000</v>
      </c>
      <c r="F87" s="75">
        <f t="shared" si="2"/>
        <v>61200</v>
      </c>
      <c r="G87" s="28" t="s">
        <v>170</v>
      </c>
      <c r="H87" s="2"/>
    </row>
    <row r="88" spans="1:8" s="1" customFormat="1" ht="28.8" x14ac:dyDescent="0.3">
      <c r="A88" s="74">
        <v>64</v>
      </c>
      <c r="B88" s="226" t="s">
        <v>171</v>
      </c>
      <c r="C88" s="18" t="s">
        <v>172</v>
      </c>
      <c r="D88" s="18" t="s">
        <v>173</v>
      </c>
      <c r="E88" s="78">
        <v>174000</v>
      </c>
      <c r="F88" s="75">
        <f t="shared" si="2"/>
        <v>147900</v>
      </c>
      <c r="G88" s="76"/>
      <c r="H88" s="2"/>
    </row>
    <row r="89" spans="1:8" s="1" customFormat="1" ht="28.8" x14ac:dyDescent="0.3">
      <c r="A89" s="74">
        <v>65</v>
      </c>
      <c r="B89" s="226"/>
      <c r="C89" s="18" t="s">
        <v>174</v>
      </c>
      <c r="D89" s="18" t="s">
        <v>175</v>
      </c>
      <c r="E89" s="78">
        <v>88000</v>
      </c>
      <c r="F89" s="75">
        <f t="shared" si="2"/>
        <v>74800</v>
      </c>
      <c r="G89" s="76"/>
      <c r="H89" s="2"/>
    </row>
    <row r="90" spans="1:8" s="1" customFormat="1" ht="28.8" x14ac:dyDescent="0.3">
      <c r="A90" s="74">
        <v>66</v>
      </c>
      <c r="B90" s="226" t="s">
        <v>176</v>
      </c>
      <c r="C90" s="18" t="s">
        <v>177</v>
      </c>
      <c r="D90" s="18" t="s">
        <v>178</v>
      </c>
      <c r="E90" s="75">
        <v>168000</v>
      </c>
      <c r="F90" s="75">
        <f t="shared" si="2"/>
        <v>142800</v>
      </c>
      <c r="G90" s="76"/>
      <c r="H90" s="2"/>
    </row>
    <row r="91" spans="1:8" s="1" customFormat="1" ht="28.8" x14ac:dyDescent="0.3">
      <c r="A91" s="74">
        <v>67</v>
      </c>
      <c r="B91" s="226"/>
      <c r="C91" s="18" t="s">
        <v>179</v>
      </c>
      <c r="D91" s="18" t="s">
        <v>180</v>
      </c>
      <c r="E91" s="75">
        <v>168000</v>
      </c>
      <c r="F91" s="75">
        <f t="shared" si="2"/>
        <v>142800</v>
      </c>
      <c r="G91" s="76"/>
      <c r="H91" s="2"/>
    </row>
    <row r="92" spans="1:8" s="1" customFormat="1" ht="15.65" x14ac:dyDescent="0.3">
      <c r="A92" s="74">
        <v>68</v>
      </c>
      <c r="B92" s="226"/>
      <c r="C92" s="18" t="s">
        <v>181</v>
      </c>
      <c r="D92" s="18" t="s">
        <v>182</v>
      </c>
      <c r="E92" s="75">
        <v>253000</v>
      </c>
      <c r="F92" s="75">
        <f t="shared" si="2"/>
        <v>215050</v>
      </c>
      <c r="G92" s="76"/>
      <c r="H92" s="2"/>
    </row>
    <row r="93" spans="1:8" s="1" customFormat="1" ht="15.65" x14ac:dyDescent="0.3">
      <c r="A93" s="69" t="s">
        <v>183</v>
      </c>
      <c r="B93" s="85"/>
      <c r="C93" s="85"/>
      <c r="D93" s="85"/>
      <c r="E93" s="86"/>
      <c r="F93" s="86"/>
      <c r="G93" s="73"/>
      <c r="H93" s="2"/>
    </row>
    <row r="94" spans="1:8" s="1" customFormat="1" ht="15.65" x14ac:dyDescent="0.3">
      <c r="A94" s="74">
        <v>69</v>
      </c>
      <c r="B94" s="226" t="s">
        <v>184</v>
      </c>
      <c r="C94" s="18" t="s">
        <v>185</v>
      </c>
      <c r="D94" s="18"/>
      <c r="E94" s="75">
        <v>2500000</v>
      </c>
      <c r="F94" s="75">
        <f t="shared" ref="F94:F110" si="3">E94*0.85</f>
        <v>2125000</v>
      </c>
      <c r="G94" s="76"/>
      <c r="H94" s="2"/>
    </row>
    <row r="95" spans="1:8" s="1" customFormat="1" ht="15.65" x14ac:dyDescent="0.3">
      <c r="A95" s="74">
        <v>70</v>
      </c>
      <c r="B95" s="226"/>
      <c r="C95" s="18" t="s">
        <v>186</v>
      </c>
      <c r="D95" s="18"/>
      <c r="E95" s="75">
        <v>2200000</v>
      </c>
      <c r="F95" s="75">
        <f t="shared" si="3"/>
        <v>1870000</v>
      </c>
      <c r="G95" s="76"/>
      <c r="H95" s="2"/>
    </row>
    <row r="96" spans="1:8" s="1" customFormat="1" ht="43.2" x14ac:dyDescent="0.3">
      <c r="A96" s="74">
        <v>71</v>
      </c>
      <c r="B96" s="53" t="s">
        <v>187</v>
      </c>
      <c r="C96" s="18" t="s">
        <v>188</v>
      </c>
      <c r="D96" s="18"/>
      <c r="E96" s="75">
        <v>250000</v>
      </c>
      <c r="F96" s="75">
        <f t="shared" si="3"/>
        <v>212500</v>
      </c>
      <c r="G96" s="28" t="s">
        <v>189</v>
      </c>
      <c r="H96" s="2"/>
    </row>
    <row r="97" spans="1:8" s="1" customFormat="1" ht="15.65" x14ac:dyDescent="0.3">
      <c r="A97" s="74">
        <v>72</v>
      </c>
      <c r="B97" s="226" t="s">
        <v>190</v>
      </c>
      <c r="C97" s="18" t="s">
        <v>191</v>
      </c>
      <c r="D97" s="18"/>
      <c r="E97" s="75">
        <v>275000</v>
      </c>
      <c r="F97" s="75">
        <f t="shared" si="3"/>
        <v>233750</v>
      </c>
      <c r="G97" s="76"/>
      <c r="H97" s="2"/>
    </row>
    <row r="98" spans="1:8" s="1" customFormat="1" ht="15.65" x14ac:dyDescent="0.3">
      <c r="A98" s="74">
        <v>73</v>
      </c>
      <c r="B98" s="226"/>
      <c r="C98" s="18" t="s">
        <v>192</v>
      </c>
      <c r="D98" s="18"/>
      <c r="E98" s="75">
        <v>187000</v>
      </c>
      <c r="F98" s="75">
        <f t="shared" si="3"/>
        <v>158950</v>
      </c>
      <c r="G98" s="76"/>
      <c r="H98" s="2"/>
    </row>
    <row r="99" spans="1:8" s="1" customFormat="1" ht="15.65" x14ac:dyDescent="0.3">
      <c r="A99" s="74">
        <v>74</v>
      </c>
      <c r="B99" s="226"/>
      <c r="C99" s="18" t="s">
        <v>193</v>
      </c>
      <c r="D99" s="18"/>
      <c r="E99" s="75">
        <v>187000</v>
      </c>
      <c r="F99" s="75">
        <f t="shared" si="3"/>
        <v>158950</v>
      </c>
      <c r="G99" s="76"/>
      <c r="H99" s="2"/>
    </row>
    <row r="100" spans="1:8" s="1" customFormat="1" ht="15.65" x14ac:dyDescent="0.3">
      <c r="A100" s="74">
        <v>75</v>
      </c>
      <c r="B100" s="226"/>
      <c r="C100" s="18" t="s">
        <v>194</v>
      </c>
      <c r="D100" s="18"/>
      <c r="E100" s="75">
        <v>189000</v>
      </c>
      <c r="F100" s="75">
        <f t="shared" si="3"/>
        <v>160650</v>
      </c>
      <c r="G100" s="76"/>
      <c r="H100" s="2"/>
    </row>
    <row r="101" spans="1:8" s="1" customFormat="1" ht="15.65" x14ac:dyDescent="0.3">
      <c r="A101" s="74">
        <v>76</v>
      </c>
      <c r="B101" s="226"/>
      <c r="C101" s="18" t="s">
        <v>195</v>
      </c>
      <c r="D101" s="18"/>
      <c r="E101" s="75">
        <v>150000</v>
      </c>
      <c r="F101" s="75">
        <f t="shared" si="3"/>
        <v>127500</v>
      </c>
      <c r="G101" s="76"/>
      <c r="H101" s="2"/>
    </row>
    <row r="102" spans="1:8" s="1" customFormat="1" ht="15.65" x14ac:dyDescent="0.3">
      <c r="A102" s="74">
        <v>77</v>
      </c>
      <c r="B102" s="226"/>
      <c r="C102" s="18" t="s">
        <v>196</v>
      </c>
      <c r="D102" s="18"/>
      <c r="E102" s="75">
        <v>189000</v>
      </c>
      <c r="F102" s="75">
        <f t="shared" si="3"/>
        <v>160650</v>
      </c>
      <c r="G102" s="76"/>
      <c r="H102" s="2"/>
    </row>
    <row r="103" spans="1:8" s="1" customFormat="1" ht="15.65" x14ac:dyDescent="0.3">
      <c r="A103" s="74">
        <v>78</v>
      </c>
      <c r="B103" s="226"/>
      <c r="C103" s="18" t="s">
        <v>197</v>
      </c>
      <c r="D103" s="18"/>
      <c r="E103" s="75">
        <v>189000</v>
      </c>
      <c r="F103" s="75">
        <f t="shared" si="3"/>
        <v>160650</v>
      </c>
      <c r="G103" s="76"/>
      <c r="H103" s="2"/>
    </row>
    <row r="104" spans="1:8" s="1" customFormat="1" ht="15.65" x14ac:dyDescent="0.3">
      <c r="A104" s="74">
        <v>79</v>
      </c>
      <c r="B104" s="226"/>
      <c r="C104" s="18" t="s">
        <v>198</v>
      </c>
      <c r="D104" s="18"/>
      <c r="E104" s="75">
        <v>187000</v>
      </c>
      <c r="F104" s="75">
        <f t="shared" si="3"/>
        <v>158950</v>
      </c>
      <c r="G104" s="76"/>
      <c r="H104" s="2"/>
    </row>
    <row r="105" spans="1:8" s="1" customFormat="1" ht="15.65" x14ac:dyDescent="0.3">
      <c r="A105" s="74">
        <v>80</v>
      </c>
      <c r="B105" s="226"/>
      <c r="C105" s="18" t="s">
        <v>199</v>
      </c>
      <c r="D105" s="18"/>
      <c r="E105" s="75">
        <v>201000</v>
      </c>
      <c r="F105" s="75">
        <f t="shared" si="3"/>
        <v>170850</v>
      </c>
      <c r="G105" s="76"/>
      <c r="H105" s="2"/>
    </row>
    <row r="106" spans="1:8" s="1" customFormat="1" ht="15.65" x14ac:dyDescent="0.3">
      <c r="A106" s="74">
        <v>81</v>
      </c>
      <c r="B106" s="226"/>
      <c r="C106" s="18" t="s">
        <v>200</v>
      </c>
      <c r="D106" s="18"/>
      <c r="E106" s="75">
        <v>187000</v>
      </c>
      <c r="F106" s="75">
        <f t="shared" si="3"/>
        <v>158950</v>
      </c>
      <c r="G106" s="76"/>
      <c r="H106" s="2"/>
    </row>
    <row r="107" spans="1:8" s="1" customFormat="1" ht="15.65" x14ac:dyDescent="0.3">
      <c r="A107" s="74">
        <v>82</v>
      </c>
      <c r="B107" s="226"/>
      <c r="C107" s="18" t="s">
        <v>201</v>
      </c>
      <c r="D107" s="18"/>
      <c r="E107" s="75">
        <v>187000</v>
      </c>
      <c r="F107" s="75">
        <f t="shared" si="3"/>
        <v>158950</v>
      </c>
      <c r="G107" s="76"/>
      <c r="H107" s="2"/>
    </row>
    <row r="108" spans="1:8" s="1" customFormat="1" ht="15.65" x14ac:dyDescent="0.3">
      <c r="A108" s="74">
        <v>83</v>
      </c>
      <c r="B108" s="226"/>
      <c r="C108" s="18" t="s">
        <v>202</v>
      </c>
      <c r="D108" s="18"/>
      <c r="E108" s="75">
        <v>132000</v>
      </c>
      <c r="F108" s="75">
        <f t="shared" si="3"/>
        <v>112200</v>
      </c>
      <c r="G108" s="76"/>
      <c r="H108" s="2"/>
    </row>
    <row r="109" spans="1:8" s="1" customFormat="1" ht="15.65" x14ac:dyDescent="0.3">
      <c r="A109" s="74">
        <v>84</v>
      </c>
      <c r="B109" s="226"/>
      <c r="C109" s="18" t="s">
        <v>203</v>
      </c>
      <c r="D109" s="18"/>
      <c r="E109" s="75">
        <v>187000</v>
      </c>
      <c r="F109" s="75">
        <f t="shared" si="3"/>
        <v>158950</v>
      </c>
      <c r="G109" s="76"/>
      <c r="H109" s="2"/>
    </row>
    <row r="110" spans="1:8" s="1" customFormat="1" ht="15.65" x14ac:dyDescent="0.3">
      <c r="A110" s="74">
        <v>85</v>
      </c>
      <c r="B110" s="226"/>
      <c r="C110" s="18" t="s">
        <v>204</v>
      </c>
      <c r="D110" s="18"/>
      <c r="E110" s="75">
        <v>1073000</v>
      </c>
      <c r="F110" s="75">
        <f t="shared" si="3"/>
        <v>912050</v>
      </c>
      <c r="G110" s="76"/>
      <c r="H110" s="2"/>
    </row>
    <row r="111" spans="1:8" s="1" customFormat="1" ht="15.65" x14ac:dyDescent="0.3">
      <c r="A111" s="69" t="s">
        <v>205</v>
      </c>
      <c r="B111" s="69"/>
      <c r="C111" s="69"/>
      <c r="D111" s="69"/>
      <c r="E111" s="72"/>
      <c r="F111" s="72"/>
      <c r="G111" s="73"/>
      <c r="H111" s="2"/>
    </row>
    <row r="112" spans="1:8" s="1" customFormat="1" ht="43.2" x14ac:dyDescent="0.3">
      <c r="A112" s="74">
        <v>86</v>
      </c>
      <c r="B112" s="56" t="s">
        <v>206</v>
      </c>
      <c r="C112" s="18" t="s">
        <v>207</v>
      </c>
      <c r="D112" s="18" t="s">
        <v>208</v>
      </c>
      <c r="E112" s="75">
        <v>50000</v>
      </c>
      <c r="F112" s="75">
        <f t="shared" ref="F112:F113" si="4">E112*0.85</f>
        <v>42500</v>
      </c>
      <c r="G112" s="76"/>
      <c r="H112" s="2"/>
    </row>
    <row r="113" spans="1:8" s="1" customFormat="1" ht="43.2" x14ac:dyDescent="0.3">
      <c r="A113" s="74">
        <v>87</v>
      </c>
      <c r="B113" s="56" t="s">
        <v>209</v>
      </c>
      <c r="C113" s="18" t="s">
        <v>210</v>
      </c>
      <c r="D113" s="18" t="s">
        <v>211</v>
      </c>
      <c r="E113" s="75">
        <v>108000</v>
      </c>
      <c r="F113" s="75">
        <f t="shared" si="4"/>
        <v>91800</v>
      </c>
      <c r="G113" s="76"/>
      <c r="H113" s="2"/>
    </row>
    <row r="114" spans="1:8" s="1" customFormat="1" ht="15.65" x14ac:dyDescent="0.3">
      <c r="A114" s="87" t="s">
        <v>212</v>
      </c>
      <c r="B114" s="87"/>
      <c r="C114" s="87"/>
      <c r="D114" s="87"/>
      <c r="E114" s="88"/>
      <c r="F114" s="88"/>
      <c r="G114" s="73"/>
      <c r="H114" s="2"/>
    </row>
    <row r="115" spans="1:8" s="1" customFormat="1" ht="28.8" x14ac:dyDescent="0.3">
      <c r="A115" s="74">
        <v>88</v>
      </c>
      <c r="B115" s="89"/>
      <c r="C115" s="27" t="s">
        <v>213</v>
      </c>
      <c r="D115" s="27"/>
      <c r="E115" s="80">
        <v>500000</v>
      </c>
      <c r="F115" s="75">
        <f>E115*0.8</f>
        <v>400000</v>
      </c>
      <c r="G115" s="76"/>
      <c r="H115" s="2"/>
    </row>
    <row r="116" spans="1:8" s="1" customFormat="1" ht="28.8" x14ac:dyDescent="0.3">
      <c r="A116" s="74">
        <v>89</v>
      </c>
      <c r="B116" s="89"/>
      <c r="C116" s="27" t="s">
        <v>214</v>
      </c>
      <c r="D116" s="27" t="s">
        <v>215</v>
      </c>
      <c r="E116" s="90">
        <v>770000</v>
      </c>
      <c r="F116" s="75">
        <f t="shared" ref="F116:F126" si="5">E116*0.85</f>
        <v>654500</v>
      </c>
      <c r="G116" s="76"/>
      <c r="H116" s="2"/>
    </row>
    <row r="117" spans="1:8" s="1" customFormat="1" ht="28.8" x14ac:dyDescent="0.3">
      <c r="A117" s="74">
        <v>90</v>
      </c>
      <c r="B117" s="206" t="s">
        <v>216</v>
      </c>
      <c r="C117" s="18" t="s">
        <v>217</v>
      </c>
      <c r="D117" s="18" t="s">
        <v>218</v>
      </c>
      <c r="E117" s="78">
        <v>157000</v>
      </c>
      <c r="F117" s="75">
        <f t="shared" si="5"/>
        <v>133450</v>
      </c>
      <c r="G117" s="76"/>
      <c r="H117" s="2"/>
    </row>
    <row r="118" spans="1:8" s="1" customFormat="1" ht="28.8" x14ac:dyDescent="0.3">
      <c r="A118" s="74">
        <v>91</v>
      </c>
      <c r="B118" s="206"/>
      <c r="C118" s="18" t="s">
        <v>219</v>
      </c>
      <c r="D118" s="18" t="s">
        <v>220</v>
      </c>
      <c r="E118" s="78">
        <v>1200000</v>
      </c>
      <c r="F118" s="75">
        <f>E118*0.8</f>
        <v>960000</v>
      </c>
      <c r="G118" s="28"/>
      <c r="H118" s="2"/>
    </row>
    <row r="119" spans="1:8" s="1" customFormat="1" ht="28.8" x14ac:dyDescent="0.3">
      <c r="A119" s="74">
        <v>92</v>
      </c>
      <c r="B119" s="206"/>
      <c r="C119" s="27" t="s">
        <v>221</v>
      </c>
      <c r="D119" s="27" t="s">
        <v>222</v>
      </c>
      <c r="E119" s="80">
        <v>847000</v>
      </c>
      <c r="F119" s="75">
        <f t="shared" si="5"/>
        <v>719950</v>
      </c>
      <c r="G119" s="76"/>
      <c r="H119" s="2"/>
    </row>
    <row r="120" spans="1:8" s="1" customFormat="1" ht="15.65" x14ac:dyDescent="0.3">
      <c r="A120" s="74">
        <v>93</v>
      </c>
      <c r="B120" s="206"/>
      <c r="C120" s="27" t="s">
        <v>223</v>
      </c>
      <c r="D120" s="27" t="s">
        <v>224</v>
      </c>
      <c r="E120" s="90">
        <v>847000</v>
      </c>
      <c r="F120" s="75">
        <f t="shared" si="5"/>
        <v>719950</v>
      </c>
      <c r="G120" s="76"/>
      <c r="H120" s="2"/>
    </row>
    <row r="121" spans="1:8" s="1" customFormat="1" ht="28.8" x14ac:dyDescent="0.3">
      <c r="A121" s="74">
        <v>94</v>
      </c>
      <c r="B121" s="206"/>
      <c r="C121" s="27" t="s">
        <v>225</v>
      </c>
      <c r="D121" s="27" t="s">
        <v>226</v>
      </c>
      <c r="E121" s="90">
        <v>847000</v>
      </c>
      <c r="F121" s="75">
        <f t="shared" si="5"/>
        <v>719950</v>
      </c>
      <c r="G121" s="76"/>
      <c r="H121" s="2"/>
    </row>
    <row r="122" spans="1:8" s="1" customFormat="1" ht="15.65" x14ac:dyDescent="0.3">
      <c r="A122" s="74">
        <v>95</v>
      </c>
      <c r="B122" s="206"/>
      <c r="C122" s="27" t="s">
        <v>227</v>
      </c>
      <c r="D122" s="27" t="s">
        <v>228</v>
      </c>
      <c r="E122" s="90">
        <v>1700000</v>
      </c>
      <c r="F122" s="75">
        <f t="shared" si="5"/>
        <v>1445000</v>
      </c>
      <c r="G122" s="76"/>
      <c r="H122" s="2"/>
    </row>
    <row r="123" spans="1:8" s="1" customFormat="1" ht="49.95" customHeight="1" x14ac:dyDescent="0.3">
      <c r="A123" s="74">
        <v>96</v>
      </c>
      <c r="B123" s="206" t="s">
        <v>229</v>
      </c>
      <c r="C123" s="27" t="s">
        <v>230</v>
      </c>
      <c r="D123" s="27" t="s">
        <v>231</v>
      </c>
      <c r="E123" s="80">
        <v>3420000</v>
      </c>
      <c r="F123" s="75">
        <f t="shared" si="5"/>
        <v>2907000</v>
      </c>
      <c r="G123" s="76"/>
      <c r="H123" s="2"/>
    </row>
    <row r="124" spans="1:8" s="1" customFormat="1" ht="43.2" x14ac:dyDescent="0.3">
      <c r="A124" s="74">
        <v>97</v>
      </c>
      <c r="B124" s="206"/>
      <c r="C124" s="27" t="s">
        <v>232</v>
      </c>
      <c r="D124" s="27" t="s">
        <v>233</v>
      </c>
      <c r="E124" s="80">
        <v>3078000</v>
      </c>
      <c r="F124" s="75">
        <f t="shared" si="5"/>
        <v>2616300</v>
      </c>
      <c r="G124" s="76"/>
      <c r="H124" s="2"/>
    </row>
    <row r="125" spans="1:8" s="1" customFormat="1" ht="28.8" x14ac:dyDescent="0.3">
      <c r="A125" s="74">
        <v>98</v>
      </c>
      <c r="B125" s="206"/>
      <c r="C125" s="27" t="s">
        <v>234</v>
      </c>
      <c r="D125" s="27" t="s">
        <v>235</v>
      </c>
      <c r="E125" s="80">
        <v>23160000</v>
      </c>
      <c r="F125" s="75">
        <f t="shared" si="5"/>
        <v>19686000</v>
      </c>
      <c r="G125" s="76"/>
      <c r="H125" s="2"/>
    </row>
    <row r="126" spans="1:8" s="1" customFormat="1" ht="28.8" x14ac:dyDescent="0.3">
      <c r="A126" s="74">
        <v>99</v>
      </c>
      <c r="B126" s="206"/>
      <c r="C126" s="27" t="s">
        <v>236</v>
      </c>
      <c r="D126" s="27" t="s">
        <v>237</v>
      </c>
      <c r="E126" s="80">
        <v>3420000</v>
      </c>
      <c r="F126" s="75">
        <f t="shared" si="5"/>
        <v>2907000</v>
      </c>
      <c r="G126" s="76"/>
      <c r="H126" s="2"/>
    </row>
    <row r="127" spans="1:8" s="1" customFormat="1" ht="15.65" x14ac:dyDescent="0.3">
      <c r="A127" s="222" t="s">
        <v>238</v>
      </c>
      <c r="B127" s="222"/>
      <c r="C127" s="222"/>
      <c r="D127" s="222"/>
      <c r="E127" s="88"/>
      <c r="F127" s="88"/>
      <c r="G127" s="73"/>
      <c r="H127" s="2"/>
    </row>
    <row r="128" spans="1:8" s="1" customFormat="1" ht="15.65" x14ac:dyDescent="0.3">
      <c r="A128" s="74">
        <v>100</v>
      </c>
      <c r="B128" s="53"/>
      <c r="C128" s="27" t="s">
        <v>239</v>
      </c>
      <c r="D128" s="27" t="s">
        <v>240</v>
      </c>
      <c r="E128" s="80">
        <v>88000</v>
      </c>
      <c r="F128" s="75">
        <f t="shared" ref="F128:F129" si="6">E128*0.85</f>
        <v>74800</v>
      </c>
      <c r="G128" s="76"/>
      <c r="H128" s="2"/>
    </row>
    <row r="129" spans="1:8" s="1" customFormat="1" ht="15.65" x14ac:dyDescent="0.3">
      <c r="A129" s="74">
        <v>101</v>
      </c>
      <c r="B129" s="91"/>
      <c r="C129" s="27" t="s">
        <v>241</v>
      </c>
      <c r="D129" s="27" t="s">
        <v>242</v>
      </c>
      <c r="E129" s="80">
        <v>450000</v>
      </c>
      <c r="F129" s="75">
        <f t="shared" si="6"/>
        <v>382500</v>
      </c>
      <c r="G129" s="76"/>
      <c r="H129" s="2"/>
    </row>
    <row r="130" spans="1:8" s="5" customFormat="1" ht="15.65" x14ac:dyDescent="0.3">
      <c r="A130" s="223" t="s">
        <v>243</v>
      </c>
      <c r="B130" s="223"/>
      <c r="C130" s="223"/>
      <c r="D130" s="223"/>
      <c r="E130" s="85"/>
      <c r="F130" s="85"/>
      <c r="G130" s="85"/>
    </row>
    <row r="131" spans="1:8" s="5" customFormat="1" ht="28.8" x14ac:dyDescent="0.3">
      <c r="A131" s="74">
        <v>102</v>
      </c>
      <c r="B131" s="92"/>
      <c r="C131" s="93" t="s">
        <v>244</v>
      </c>
      <c r="D131" s="93" t="s">
        <v>245</v>
      </c>
      <c r="E131" s="94">
        <v>71000</v>
      </c>
      <c r="F131" s="75">
        <f t="shared" ref="F131:F132" si="7">E131*0.85</f>
        <v>60350</v>
      </c>
      <c r="G131" s="225" t="s">
        <v>246</v>
      </c>
    </row>
    <row r="132" spans="1:8" s="5" customFormat="1" ht="28.8" x14ac:dyDescent="0.3">
      <c r="A132" s="74">
        <v>103</v>
      </c>
      <c r="B132" s="92"/>
      <c r="C132" s="93" t="s">
        <v>247</v>
      </c>
      <c r="D132" s="93" t="s">
        <v>248</v>
      </c>
      <c r="E132" s="94">
        <v>86000</v>
      </c>
      <c r="F132" s="75">
        <f t="shared" si="7"/>
        <v>73100</v>
      </c>
      <c r="G132" s="225"/>
    </row>
    <row r="133" spans="1:8" s="1" customFormat="1" ht="15.65" x14ac:dyDescent="0.3">
      <c r="A133" s="222" t="s">
        <v>249</v>
      </c>
      <c r="B133" s="222"/>
      <c r="C133" s="222"/>
      <c r="D133" s="222"/>
      <c r="E133" s="88"/>
      <c r="F133" s="88"/>
      <c r="G133" s="73"/>
      <c r="H133" s="2"/>
    </row>
    <row r="134" spans="1:8" s="1" customFormat="1" ht="28.8" x14ac:dyDescent="0.3">
      <c r="A134" s="74">
        <v>104</v>
      </c>
      <c r="B134" s="56"/>
      <c r="C134" s="27" t="s">
        <v>250</v>
      </c>
      <c r="D134" s="27" t="s">
        <v>251</v>
      </c>
      <c r="E134" s="80">
        <v>2952000</v>
      </c>
      <c r="F134" s="75">
        <f t="shared" ref="F134:F139" si="8">E134*0.85</f>
        <v>2509200</v>
      </c>
      <c r="G134" s="29"/>
      <c r="H134" s="2"/>
    </row>
    <row r="135" spans="1:8" s="1" customFormat="1" ht="86.4" x14ac:dyDescent="0.3">
      <c r="A135" s="74">
        <v>105</v>
      </c>
      <c r="B135" s="56"/>
      <c r="C135" s="18" t="s">
        <v>252</v>
      </c>
      <c r="D135" s="18" t="s">
        <v>253</v>
      </c>
      <c r="E135" s="78">
        <v>495000</v>
      </c>
      <c r="F135" s="75">
        <f>E135*0.8</f>
        <v>396000</v>
      </c>
      <c r="G135" s="29" t="s">
        <v>254</v>
      </c>
      <c r="H135" s="2"/>
    </row>
    <row r="136" spans="1:8" s="1" customFormat="1" ht="15.65" x14ac:dyDescent="0.3">
      <c r="A136" s="74">
        <v>106</v>
      </c>
      <c r="B136" s="56"/>
      <c r="C136" s="18" t="s">
        <v>255</v>
      </c>
      <c r="D136" s="18"/>
      <c r="E136" s="78">
        <v>83000</v>
      </c>
      <c r="F136" s="75">
        <f t="shared" si="8"/>
        <v>70550</v>
      </c>
      <c r="G136" s="29"/>
      <c r="H136" s="2"/>
    </row>
    <row r="137" spans="1:8" s="1" customFormat="1" ht="15.65" x14ac:dyDescent="0.3">
      <c r="A137" s="74">
        <v>107</v>
      </c>
      <c r="B137" s="56"/>
      <c r="C137" s="18" t="s">
        <v>256</v>
      </c>
      <c r="D137" s="18" t="s">
        <v>257</v>
      </c>
      <c r="E137" s="78">
        <v>268000</v>
      </c>
      <c r="F137" s="75">
        <f t="shared" si="8"/>
        <v>227800</v>
      </c>
      <c r="G137" s="76"/>
      <c r="H137" s="2"/>
    </row>
    <row r="138" spans="1:8" s="1" customFormat="1" ht="15.65" x14ac:dyDescent="0.3">
      <c r="A138" s="74">
        <v>108</v>
      </c>
      <c r="B138" s="56"/>
      <c r="C138" s="18" t="s">
        <v>258</v>
      </c>
      <c r="D138" s="18" t="s">
        <v>259</v>
      </c>
      <c r="E138" s="78">
        <v>151000</v>
      </c>
      <c r="F138" s="75">
        <f t="shared" si="8"/>
        <v>128350</v>
      </c>
      <c r="G138" s="76"/>
      <c r="H138" s="2"/>
    </row>
    <row r="139" spans="1:8" s="1" customFormat="1" ht="15.65" x14ac:dyDescent="0.3">
      <c r="A139" s="74">
        <v>109</v>
      </c>
      <c r="B139" s="56"/>
      <c r="C139" s="18" t="s">
        <v>260</v>
      </c>
      <c r="D139" s="18" t="s">
        <v>261</v>
      </c>
      <c r="E139" s="78">
        <v>220000</v>
      </c>
      <c r="F139" s="75">
        <f t="shared" si="8"/>
        <v>187000</v>
      </c>
      <c r="G139" s="76"/>
      <c r="H139" s="2"/>
    </row>
    <row r="140" spans="1:8" s="1" customFormat="1" ht="15.65" x14ac:dyDescent="0.3">
      <c r="A140" s="222" t="s">
        <v>262</v>
      </c>
      <c r="B140" s="222"/>
      <c r="C140" s="222"/>
      <c r="D140" s="222"/>
      <c r="E140" s="88"/>
      <c r="F140" s="88"/>
      <c r="G140" s="73"/>
      <c r="H140" s="2"/>
    </row>
    <row r="141" spans="1:8" s="1" customFormat="1" ht="28.8" x14ac:dyDescent="0.3">
      <c r="A141" s="74">
        <v>110</v>
      </c>
      <c r="B141" s="56"/>
      <c r="C141" s="18" t="s">
        <v>263</v>
      </c>
      <c r="D141" s="18" t="s">
        <v>264</v>
      </c>
      <c r="E141" s="78">
        <v>390000</v>
      </c>
      <c r="F141" s="75">
        <f>E141*0.85</f>
        <v>331500</v>
      </c>
      <c r="G141" s="76"/>
      <c r="H141" s="2"/>
    </row>
    <row r="142" spans="1:8" s="1" customFormat="1" ht="15.65" x14ac:dyDescent="0.3">
      <c r="A142" s="222" t="s">
        <v>265</v>
      </c>
      <c r="B142" s="222"/>
      <c r="C142" s="222"/>
      <c r="D142" s="222"/>
      <c r="E142" s="88"/>
      <c r="F142" s="88"/>
      <c r="G142" s="73"/>
      <c r="H142" s="2"/>
    </row>
    <row r="143" spans="1:8" s="1" customFormat="1" ht="15.65" x14ac:dyDescent="0.3">
      <c r="A143" s="74">
        <v>111</v>
      </c>
      <c r="B143" s="53"/>
      <c r="C143" s="27" t="s">
        <v>266</v>
      </c>
      <c r="D143" s="27"/>
      <c r="E143" s="90">
        <v>329000</v>
      </c>
      <c r="F143" s="75">
        <f>E143*0.8</f>
        <v>263200</v>
      </c>
      <c r="G143" s="76"/>
      <c r="H143" s="2"/>
    </row>
    <row r="144" spans="1:8" s="1" customFormat="1" ht="28.8" x14ac:dyDescent="0.3">
      <c r="A144" s="74">
        <v>112</v>
      </c>
      <c r="B144" s="53"/>
      <c r="C144" s="27" t="s">
        <v>267</v>
      </c>
      <c r="D144" s="27" t="s">
        <v>268</v>
      </c>
      <c r="E144" s="90">
        <v>605000</v>
      </c>
      <c r="F144" s="75">
        <f>E144*0.8</f>
        <v>484000</v>
      </c>
      <c r="G144" s="76"/>
      <c r="H144" s="2"/>
    </row>
    <row r="145" spans="1:8" s="1" customFormat="1" ht="43.2" x14ac:dyDescent="0.3">
      <c r="A145" s="74">
        <v>113</v>
      </c>
      <c r="B145" s="53"/>
      <c r="C145" s="83" t="s">
        <v>269</v>
      </c>
      <c r="D145" s="83" t="s">
        <v>270</v>
      </c>
      <c r="E145" s="90">
        <v>1100000</v>
      </c>
      <c r="F145" s="75">
        <f>E145*0.8</f>
        <v>880000</v>
      </c>
      <c r="G145" s="76"/>
      <c r="H145" s="2"/>
    </row>
    <row r="146" spans="1:8" s="1" customFormat="1" ht="28.8" x14ac:dyDescent="0.3">
      <c r="A146" s="74">
        <v>114</v>
      </c>
      <c r="B146" s="53"/>
      <c r="C146" s="83" t="s">
        <v>271</v>
      </c>
      <c r="D146" s="83" t="s">
        <v>272</v>
      </c>
      <c r="E146" s="90">
        <v>187000</v>
      </c>
      <c r="F146" s="75">
        <f t="shared" ref="F146:F149" si="9">E146*0.85</f>
        <v>158950</v>
      </c>
      <c r="G146" s="76"/>
      <c r="H146" s="2"/>
    </row>
    <row r="147" spans="1:8" s="1" customFormat="1" ht="15.65" x14ac:dyDescent="0.3">
      <c r="A147" s="74">
        <v>115</v>
      </c>
      <c r="B147" s="53"/>
      <c r="C147" s="18" t="s">
        <v>273</v>
      </c>
      <c r="D147" s="18" t="s">
        <v>274</v>
      </c>
      <c r="E147" s="75">
        <v>220000</v>
      </c>
      <c r="F147" s="75">
        <f t="shared" si="9"/>
        <v>187000</v>
      </c>
      <c r="G147" s="76"/>
      <c r="H147" s="2"/>
    </row>
    <row r="148" spans="1:8" s="1" customFormat="1" ht="43.2" x14ac:dyDescent="0.3">
      <c r="A148" s="74">
        <v>116</v>
      </c>
      <c r="B148" s="53"/>
      <c r="C148" s="18" t="s">
        <v>275</v>
      </c>
      <c r="D148" s="18" t="s">
        <v>276</v>
      </c>
      <c r="E148" s="75">
        <v>817000</v>
      </c>
      <c r="F148" s="75">
        <f t="shared" si="9"/>
        <v>694450</v>
      </c>
      <c r="G148" s="76"/>
      <c r="H148" s="2"/>
    </row>
    <row r="149" spans="1:8" s="1" customFormat="1" ht="28.8" x14ac:dyDescent="0.3">
      <c r="A149" s="74">
        <v>117</v>
      </c>
      <c r="B149" s="53"/>
      <c r="C149" s="18" t="s">
        <v>277</v>
      </c>
      <c r="D149" s="18" t="s">
        <v>278</v>
      </c>
      <c r="E149" s="78">
        <v>220000</v>
      </c>
      <c r="F149" s="75">
        <f t="shared" si="9"/>
        <v>187000</v>
      </c>
      <c r="G149" s="76"/>
      <c r="H149" s="2"/>
    </row>
    <row r="150" spans="1:8" s="1" customFormat="1" ht="15.65" x14ac:dyDescent="0.3">
      <c r="A150" s="223" t="s">
        <v>279</v>
      </c>
      <c r="B150" s="223"/>
      <c r="C150" s="223"/>
      <c r="D150" s="223"/>
      <c r="E150" s="72"/>
      <c r="F150" s="72"/>
      <c r="G150" s="73"/>
      <c r="H150" s="2"/>
    </row>
    <row r="151" spans="1:8" s="1" customFormat="1" ht="15.65" x14ac:dyDescent="0.3">
      <c r="A151" s="74">
        <v>118</v>
      </c>
      <c r="B151" s="53"/>
      <c r="C151" s="18" t="s">
        <v>280</v>
      </c>
      <c r="D151" s="18" t="s">
        <v>281</v>
      </c>
      <c r="E151" s="78">
        <v>220000</v>
      </c>
      <c r="F151" s="75">
        <f t="shared" ref="F151:F152" si="10">E151*0.85</f>
        <v>187000</v>
      </c>
      <c r="G151" s="76"/>
      <c r="H151" s="2"/>
    </row>
    <row r="152" spans="1:8" s="1" customFormat="1" ht="86.4" x14ac:dyDescent="0.3">
      <c r="A152" s="74">
        <v>119</v>
      </c>
      <c r="B152" s="53"/>
      <c r="C152" s="18" t="s">
        <v>282</v>
      </c>
      <c r="D152" s="18" t="s">
        <v>283</v>
      </c>
      <c r="E152" s="78">
        <v>380000</v>
      </c>
      <c r="F152" s="75">
        <f t="shared" si="10"/>
        <v>323000</v>
      </c>
      <c r="G152" s="76"/>
      <c r="H152" s="2"/>
    </row>
    <row r="153" spans="1:8" s="1" customFormat="1" ht="15.65" x14ac:dyDescent="0.3">
      <c r="A153" s="223" t="s">
        <v>284</v>
      </c>
      <c r="B153" s="223"/>
      <c r="C153" s="223"/>
      <c r="D153" s="223"/>
      <c r="E153" s="72"/>
      <c r="F153" s="72"/>
      <c r="G153" s="73"/>
      <c r="H153" s="2"/>
    </row>
    <row r="154" spans="1:8" s="1" customFormat="1" ht="15.65" x14ac:dyDescent="0.3">
      <c r="A154" s="74">
        <v>120</v>
      </c>
      <c r="B154" s="53"/>
      <c r="C154" s="95" t="s">
        <v>285</v>
      </c>
      <c r="D154" s="95" t="s">
        <v>286</v>
      </c>
      <c r="E154" s="96">
        <v>233000</v>
      </c>
      <c r="F154" s="75">
        <f t="shared" ref="F154:F156" si="11">E154*0.85</f>
        <v>198050</v>
      </c>
      <c r="G154" s="76"/>
      <c r="H154" s="2"/>
    </row>
    <row r="155" spans="1:8" s="1" customFormat="1" ht="15.65" x14ac:dyDescent="0.3">
      <c r="A155" s="74">
        <v>121</v>
      </c>
      <c r="B155" s="53"/>
      <c r="C155" s="97" t="s">
        <v>287</v>
      </c>
      <c r="D155" s="97" t="s">
        <v>288</v>
      </c>
      <c r="E155" s="98">
        <v>227000</v>
      </c>
      <c r="F155" s="75">
        <f t="shared" si="11"/>
        <v>192950</v>
      </c>
      <c r="G155" s="76"/>
      <c r="H155" s="2"/>
    </row>
    <row r="156" spans="1:8" s="1" customFormat="1" ht="15.65" x14ac:dyDescent="0.3">
      <c r="A156" s="74">
        <v>122</v>
      </c>
      <c r="B156" s="53"/>
      <c r="C156" s="97" t="s">
        <v>289</v>
      </c>
      <c r="D156" s="97" t="s">
        <v>290</v>
      </c>
      <c r="E156" s="98">
        <v>72000</v>
      </c>
      <c r="F156" s="75">
        <f t="shared" si="11"/>
        <v>61200</v>
      </c>
      <c r="G156" s="76"/>
      <c r="H156" s="2"/>
    </row>
    <row r="157" spans="1:8" s="1" customFormat="1" ht="15.65" x14ac:dyDescent="0.3">
      <c r="A157" s="223" t="s">
        <v>291</v>
      </c>
      <c r="B157" s="223"/>
      <c r="C157" s="223"/>
      <c r="D157" s="223"/>
      <c r="E157" s="99"/>
      <c r="F157" s="99"/>
      <c r="G157" s="73"/>
      <c r="H157" s="2"/>
    </row>
    <row r="158" spans="1:8" s="1" customFormat="1" ht="15.65" x14ac:dyDescent="0.3">
      <c r="A158" s="219">
        <v>123</v>
      </c>
      <c r="B158" s="53"/>
      <c r="C158" s="18" t="s">
        <v>292</v>
      </c>
      <c r="D158" s="18"/>
      <c r="E158" s="224">
        <v>183000</v>
      </c>
      <c r="F158" s="243">
        <f>E158*0.85</f>
        <v>155550</v>
      </c>
      <c r="G158" s="76"/>
      <c r="H158" s="2"/>
    </row>
    <row r="159" spans="1:8" s="1" customFormat="1" ht="15.65" x14ac:dyDescent="0.3">
      <c r="A159" s="220"/>
      <c r="B159" s="53"/>
      <c r="C159" s="18" t="s">
        <v>293</v>
      </c>
      <c r="D159" s="18"/>
      <c r="E159" s="224"/>
      <c r="F159" s="243"/>
      <c r="G159" s="76"/>
      <c r="H159" s="2"/>
    </row>
    <row r="160" spans="1:8" s="1" customFormat="1" ht="15.65" x14ac:dyDescent="0.3">
      <c r="A160" s="220"/>
      <c r="B160" s="53"/>
      <c r="C160" s="18" t="s">
        <v>294</v>
      </c>
      <c r="D160" s="18"/>
      <c r="E160" s="224"/>
      <c r="F160" s="243"/>
      <c r="G160" s="76"/>
      <c r="H160" s="2"/>
    </row>
    <row r="161" spans="1:8" s="1" customFormat="1" ht="15.65" x14ac:dyDescent="0.3">
      <c r="A161" s="221"/>
      <c r="B161" s="53"/>
      <c r="C161" s="19" t="s">
        <v>295</v>
      </c>
      <c r="D161" s="18"/>
      <c r="E161" s="224"/>
      <c r="F161" s="243"/>
      <c r="G161" s="76"/>
      <c r="H161" s="2"/>
    </row>
    <row r="162" spans="1:8" s="16" customFormat="1" ht="22.7" hidden="1" customHeight="1" x14ac:dyDescent="0.25">
      <c r="A162" s="31"/>
      <c r="B162" s="32"/>
      <c r="C162" s="31"/>
      <c r="D162" s="31"/>
      <c r="E162" s="33"/>
      <c r="F162" s="33"/>
    </row>
    <row r="163" spans="1:8" s="16" customFormat="1" hidden="1" x14ac:dyDescent="0.25">
      <c r="A163" s="61"/>
      <c r="B163" s="62"/>
      <c r="C163" s="17"/>
      <c r="D163" s="200" t="s">
        <v>305</v>
      </c>
      <c r="E163" s="200"/>
      <c r="F163" s="200"/>
      <c r="G163" s="201"/>
    </row>
    <row r="164" spans="1:8" s="16" customFormat="1" hidden="1" x14ac:dyDescent="0.25">
      <c r="A164" s="61"/>
      <c r="B164" s="62"/>
      <c r="C164" s="17"/>
      <c r="D164" s="17"/>
      <c r="E164" s="63"/>
      <c r="F164" s="64"/>
    </row>
    <row r="165" spans="1:8" s="16" customFormat="1" hidden="1" x14ac:dyDescent="0.25">
      <c r="A165" s="61"/>
      <c r="B165" s="62"/>
      <c r="C165" s="17"/>
      <c r="D165" s="17"/>
      <c r="E165" s="63"/>
      <c r="F165" s="64"/>
    </row>
    <row r="166" spans="1:8" s="16" customFormat="1" ht="21" hidden="1" customHeight="1" x14ac:dyDescent="0.25">
      <c r="A166" s="61"/>
      <c r="B166" s="62"/>
      <c r="C166" s="17"/>
      <c r="D166" s="17"/>
      <c r="E166" s="63"/>
      <c r="F166" s="64"/>
    </row>
    <row r="167" spans="1:8" s="16" customFormat="1" ht="16.45" hidden="1" customHeight="1" x14ac:dyDescent="0.25">
      <c r="A167" s="61"/>
      <c r="B167" s="62"/>
      <c r="C167" s="17"/>
      <c r="D167" s="17"/>
      <c r="E167" s="63"/>
      <c r="F167" s="64"/>
    </row>
    <row r="168" spans="1:8" s="16" customFormat="1" hidden="1" x14ac:dyDescent="0.25">
      <c r="A168" s="61"/>
      <c r="B168" s="62"/>
      <c r="C168" s="17"/>
      <c r="D168" s="17"/>
      <c r="E168" s="63"/>
      <c r="F168" s="64"/>
    </row>
    <row r="169" spans="1:8" s="36" customFormat="1" ht="15.05" hidden="1" x14ac:dyDescent="0.3">
      <c r="A169" s="34"/>
      <c r="B169" s="35"/>
      <c r="C169" s="35"/>
      <c r="D169" s="202" t="s">
        <v>306</v>
      </c>
      <c r="E169" s="202"/>
      <c r="F169" s="202"/>
      <c r="G169" s="203"/>
    </row>
    <row r="170" spans="1:8" s="36" customFormat="1" x14ac:dyDescent="0.3">
      <c r="A170" s="211" t="s">
        <v>303</v>
      </c>
      <c r="B170" s="211"/>
      <c r="C170" s="211"/>
      <c r="D170" s="211"/>
      <c r="E170" s="11"/>
      <c r="F170" s="11"/>
    </row>
    <row r="171" spans="1:8" s="36" customFormat="1" x14ac:dyDescent="0.3">
      <c r="A171" s="37"/>
      <c r="B171" s="210" t="s">
        <v>51</v>
      </c>
      <c r="C171" s="210"/>
      <c r="D171" s="210"/>
      <c r="E171" s="210"/>
      <c r="F171" s="210"/>
    </row>
    <row r="172" spans="1:8" s="36" customFormat="1" x14ac:dyDescent="0.3">
      <c r="A172" s="37"/>
      <c r="B172" s="210" t="s">
        <v>56</v>
      </c>
      <c r="C172" s="210"/>
      <c r="D172" s="210"/>
      <c r="E172" s="210"/>
      <c r="F172" s="210"/>
    </row>
    <row r="173" spans="1:8" s="38" customFormat="1" ht="33.049999999999997" customHeight="1" x14ac:dyDescent="0.3">
      <c r="B173" s="210" t="s">
        <v>24</v>
      </c>
      <c r="C173" s="210"/>
      <c r="D173" s="210"/>
      <c r="E173" s="210"/>
      <c r="F173" s="210"/>
    </row>
    <row r="174" spans="1:8" s="40" customFormat="1" x14ac:dyDescent="0.3">
      <c r="A174" s="39"/>
      <c r="B174" s="212" t="s">
        <v>25</v>
      </c>
      <c r="C174" s="212"/>
      <c r="D174" s="212"/>
      <c r="E174" s="212"/>
      <c r="F174" s="212"/>
    </row>
    <row r="175" spans="1:8" s="9" customFormat="1" x14ac:dyDescent="0.3">
      <c r="A175" s="36"/>
      <c r="B175" s="210" t="s">
        <v>26</v>
      </c>
      <c r="C175" s="210"/>
      <c r="D175" s="210"/>
      <c r="E175" s="210"/>
      <c r="F175" s="210"/>
    </row>
    <row r="176" spans="1:8" s="9" customFormat="1" x14ac:dyDescent="0.3">
      <c r="A176" s="36"/>
      <c r="B176" s="38" t="s">
        <v>27</v>
      </c>
      <c r="C176" s="38"/>
      <c r="D176" s="41"/>
      <c r="E176" s="11"/>
      <c r="F176" s="11"/>
    </row>
    <row r="177" spans="1:6" s="9" customFormat="1" x14ac:dyDescent="0.3">
      <c r="A177" s="36"/>
      <c r="B177" s="38" t="s">
        <v>28</v>
      </c>
      <c r="C177" s="38"/>
      <c r="D177" s="41"/>
      <c r="E177" s="11"/>
      <c r="F177" s="11"/>
    </row>
    <row r="178" spans="1:6" s="45" customFormat="1" x14ac:dyDescent="0.3">
      <c r="A178" s="42" t="s">
        <v>29</v>
      </c>
      <c r="B178" s="43"/>
      <c r="C178" s="43"/>
      <c r="D178" s="43"/>
      <c r="E178" s="44"/>
      <c r="F178" s="44"/>
    </row>
    <row r="179" spans="1:6" s="9" customFormat="1" ht="15.05" x14ac:dyDescent="0.3">
      <c r="A179" s="36"/>
      <c r="B179" s="46" t="s">
        <v>32</v>
      </c>
      <c r="D179" s="41"/>
      <c r="E179" s="47"/>
      <c r="F179" s="47"/>
    </row>
    <row r="180" spans="1:6" s="9" customFormat="1" ht="15.05" x14ac:dyDescent="0.3">
      <c r="A180" s="36"/>
      <c r="B180" s="46" t="s">
        <v>83</v>
      </c>
      <c r="D180" s="41"/>
      <c r="E180" s="47"/>
      <c r="F180" s="47"/>
    </row>
    <row r="181" spans="1:6" s="9" customFormat="1" ht="15.05" x14ac:dyDescent="0.3">
      <c r="A181" s="36"/>
      <c r="B181" s="46" t="s">
        <v>33</v>
      </c>
      <c r="D181" s="41"/>
      <c r="E181" s="47"/>
      <c r="F181" s="47"/>
    </row>
  </sheetData>
  <autoFilter ref="A14:F64">
    <filterColumn colId="1" showButton="0"/>
  </autoFilter>
  <mergeCells count="58">
    <mergeCell ref="A9:G9"/>
    <mergeCell ref="A7:G7"/>
    <mergeCell ref="D1:G5"/>
    <mergeCell ref="G15:G20"/>
    <mergeCell ref="F158:F161"/>
    <mergeCell ref="B117:B118"/>
    <mergeCell ref="B119:B122"/>
    <mergeCell ref="B123:B126"/>
    <mergeCell ref="B76:B79"/>
    <mergeCell ref="B81:B87"/>
    <mergeCell ref="B88:B89"/>
    <mergeCell ref="B90:B92"/>
    <mergeCell ref="B94:B95"/>
    <mergeCell ref="B71:B72"/>
    <mergeCell ref="G71:G72"/>
    <mergeCell ref="B62:B63"/>
    <mergeCell ref="A10:G11"/>
    <mergeCell ref="A158:A161"/>
    <mergeCell ref="A142:D142"/>
    <mergeCell ref="A150:D150"/>
    <mergeCell ref="A153:D153"/>
    <mergeCell ref="A157:D157"/>
    <mergeCell ref="E158:E161"/>
    <mergeCell ref="A127:D127"/>
    <mergeCell ref="A130:D130"/>
    <mergeCell ref="G131:G132"/>
    <mergeCell ref="A133:D133"/>
    <mergeCell ref="A140:D140"/>
    <mergeCell ref="B97:B110"/>
    <mergeCell ref="D56:D58"/>
    <mergeCell ref="A13:A14"/>
    <mergeCell ref="B13:C14"/>
    <mergeCell ref="B175:F175"/>
    <mergeCell ref="A170:D170"/>
    <mergeCell ref="B171:F171"/>
    <mergeCell ref="B172:F172"/>
    <mergeCell ref="B173:F173"/>
    <mergeCell ref="B174:F174"/>
    <mergeCell ref="B21:B27"/>
    <mergeCell ref="B31:B34"/>
    <mergeCell ref="A15:A20"/>
    <mergeCell ref="B15:B20"/>
    <mergeCell ref="C15:C20"/>
    <mergeCell ref="B65:C65"/>
    <mergeCell ref="A64:C64"/>
    <mergeCell ref="B35:B37"/>
    <mergeCell ref="B38:B40"/>
    <mergeCell ref="B43:B46"/>
    <mergeCell ref="B48:B55"/>
    <mergeCell ref="B56:B58"/>
    <mergeCell ref="E13:E14"/>
    <mergeCell ref="E15:E20"/>
    <mergeCell ref="D13:D14"/>
    <mergeCell ref="D163:G163"/>
    <mergeCell ref="D169:G169"/>
    <mergeCell ref="G13:G14"/>
    <mergeCell ref="F13:F14"/>
    <mergeCell ref="F15:F20"/>
  </mergeCells>
  <conditionalFormatting sqref="C1:C6 C8 C12">
    <cfRule type="duplicateValues" dxfId="30" priority="5"/>
  </conditionalFormatting>
  <conditionalFormatting sqref="C1:C1048576">
    <cfRule type="duplicateValues" dxfId="29" priority="1"/>
  </conditionalFormatting>
  <conditionalFormatting sqref="C22">
    <cfRule type="duplicateValues" dxfId="28" priority="6"/>
  </conditionalFormatting>
  <conditionalFormatting sqref="C59:C60">
    <cfRule type="duplicateValues" dxfId="27" priority="7"/>
  </conditionalFormatting>
  <conditionalFormatting sqref="C61">
    <cfRule type="duplicateValues" dxfId="26" priority="8"/>
  </conditionalFormatting>
  <conditionalFormatting sqref="C62:C63 C15:C21 C23:C58">
    <cfRule type="duplicateValues" dxfId="25" priority="9"/>
  </conditionalFormatting>
  <conditionalFormatting sqref="C65:C161">
    <cfRule type="duplicateValues" dxfId="24" priority="72"/>
  </conditionalFormatting>
  <conditionalFormatting sqref="C170:C181 C162:C168">
    <cfRule type="duplicateValues" dxfId="23" priority="4"/>
  </conditionalFormatting>
  <conditionalFormatting sqref="C182:C1048576 C15:C63">
    <cfRule type="duplicateValues" dxfId="22" priority="11"/>
  </conditionalFormatting>
  <conditionalFormatting sqref="C182:C1048576 C62:C63 C15:C60">
    <cfRule type="duplicateValues" dxfId="21" priority="10"/>
  </conditionalFormatting>
  <pageMargins left="0.32" right="0" top="0.5" bottom="0.25" header="0.3" footer="0.3"/>
  <pageSetup scale="5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13" workbookViewId="0">
      <selection activeCell="F16" sqref="F16:F31"/>
    </sheetView>
  </sheetViews>
  <sheetFormatPr defaultColWidth="9.109375" defaultRowHeight="14.4" x14ac:dyDescent="0.25"/>
  <cols>
    <col min="1" max="1" width="9.33203125" style="17" bestFit="1" customWidth="1"/>
    <col min="2" max="2" width="12.44140625" style="17" customWidth="1"/>
    <col min="3" max="3" width="43" style="17" customWidth="1"/>
    <col min="4" max="4" width="40.44140625" style="17" customWidth="1"/>
    <col min="5" max="5" width="12.6640625" style="48" customWidth="1"/>
    <col min="6" max="6" width="12.109375" style="49" customWidth="1"/>
    <col min="7" max="7" width="13.6640625" style="17" customWidth="1"/>
    <col min="8" max="16384" width="9.109375" style="17"/>
  </cols>
  <sheetData>
    <row r="1" spans="1:7" s="7" customFormat="1" ht="15.05" customHeight="1" x14ac:dyDescent="0.3">
      <c r="A1" s="6"/>
      <c r="B1" s="6"/>
      <c r="C1" s="6"/>
      <c r="D1" s="234" t="s">
        <v>84</v>
      </c>
      <c r="E1" s="235"/>
      <c r="F1" s="235"/>
      <c r="G1" s="236"/>
    </row>
    <row r="2" spans="1:7" s="9" customFormat="1" x14ac:dyDescent="0.3">
      <c r="A2" s="8"/>
      <c r="B2" s="8"/>
      <c r="C2" s="8"/>
      <c r="D2" s="234"/>
      <c r="E2" s="235"/>
      <c r="F2" s="235"/>
      <c r="G2" s="236"/>
    </row>
    <row r="3" spans="1:7" s="9" customFormat="1" x14ac:dyDescent="0.3">
      <c r="A3" s="8"/>
      <c r="B3" s="8"/>
      <c r="C3" s="8"/>
      <c r="D3" s="234"/>
      <c r="E3" s="235"/>
      <c r="F3" s="235"/>
      <c r="G3" s="236"/>
    </row>
    <row r="4" spans="1:7" s="9" customFormat="1" x14ac:dyDescent="0.3">
      <c r="A4" s="8"/>
      <c r="B4" s="8"/>
      <c r="C4" s="8"/>
      <c r="D4" s="234"/>
      <c r="E4" s="235"/>
      <c r="F4" s="235"/>
      <c r="G4" s="236"/>
    </row>
    <row r="5" spans="1:7" s="9" customFormat="1" x14ac:dyDescent="0.3">
      <c r="A5" s="8"/>
      <c r="B5" s="8"/>
      <c r="C5" s="8"/>
      <c r="D5" s="237"/>
      <c r="E5" s="238"/>
      <c r="F5" s="238"/>
      <c r="G5" s="239"/>
    </row>
    <row r="6" spans="1:7" s="9" customFormat="1" ht="15.05" x14ac:dyDescent="0.3">
      <c r="B6" s="10"/>
      <c r="C6" s="10"/>
      <c r="D6" s="10"/>
      <c r="E6" s="11"/>
      <c r="F6" s="65"/>
    </row>
    <row r="7" spans="1:7" s="9" customFormat="1" ht="20.7" x14ac:dyDescent="0.3">
      <c r="A7" s="231" t="s">
        <v>1</v>
      </c>
      <c r="B7" s="232"/>
      <c r="C7" s="232"/>
      <c r="D7" s="232"/>
      <c r="E7" s="232"/>
      <c r="F7" s="232"/>
      <c r="G7" s="233"/>
    </row>
    <row r="8" spans="1:7" s="9" customFormat="1" x14ac:dyDescent="0.3">
      <c r="A8" s="12"/>
      <c r="B8" s="12"/>
      <c r="C8" s="12"/>
      <c r="D8" s="12"/>
      <c r="E8" s="12"/>
      <c r="F8" s="12"/>
    </row>
    <row r="9" spans="1:7" s="9" customFormat="1" ht="15.05" customHeight="1" x14ac:dyDescent="0.3">
      <c r="A9" s="228" t="s">
        <v>304</v>
      </c>
      <c r="B9" s="229"/>
      <c r="C9" s="229"/>
      <c r="D9" s="229"/>
      <c r="E9" s="229"/>
      <c r="F9" s="229"/>
      <c r="G9" s="230"/>
    </row>
    <row r="10" spans="1:7" s="9" customFormat="1" ht="15.05" customHeight="1" x14ac:dyDescent="0.3">
      <c r="A10" s="213" t="s">
        <v>34</v>
      </c>
      <c r="B10" s="214"/>
      <c r="C10" s="214"/>
      <c r="D10" s="214"/>
      <c r="E10" s="214"/>
      <c r="F10" s="214"/>
      <c r="G10" s="215"/>
    </row>
    <row r="11" spans="1:7" s="9" customFormat="1" x14ac:dyDescent="0.3">
      <c r="A11" s="216"/>
      <c r="B11" s="217"/>
      <c r="C11" s="217"/>
      <c r="D11" s="217"/>
      <c r="E11" s="217"/>
      <c r="F11" s="217"/>
      <c r="G11" s="218"/>
    </row>
    <row r="12" spans="1:7" s="16" customFormat="1" x14ac:dyDescent="0.25">
      <c r="A12" s="13"/>
      <c r="B12" s="14"/>
      <c r="C12" s="13"/>
      <c r="D12" s="13"/>
      <c r="E12" s="15"/>
      <c r="F12" s="15"/>
    </row>
    <row r="13" spans="1:7" ht="30.7" customHeight="1" x14ac:dyDescent="0.25">
      <c r="A13" s="245" t="s">
        <v>50</v>
      </c>
      <c r="B13" s="245" t="s">
        <v>2</v>
      </c>
      <c r="C13" s="245"/>
      <c r="D13" s="245" t="s">
        <v>3</v>
      </c>
      <c r="E13" s="246" t="s">
        <v>82</v>
      </c>
      <c r="F13" s="247" t="s">
        <v>302</v>
      </c>
      <c r="G13" s="247" t="s">
        <v>117</v>
      </c>
    </row>
    <row r="14" spans="1:7" x14ac:dyDescent="0.25">
      <c r="A14" s="245"/>
      <c r="B14" s="245"/>
      <c r="C14" s="245"/>
      <c r="D14" s="245"/>
      <c r="E14" s="246"/>
      <c r="F14" s="247"/>
      <c r="G14" s="247"/>
    </row>
    <row r="15" spans="1:7" ht="15.05" customHeight="1" x14ac:dyDescent="0.25">
      <c r="A15" s="129" t="s">
        <v>309</v>
      </c>
      <c r="B15" s="130"/>
      <c r="C15" s="130"/>
      <c r="D15" s="130"/>
      <c r="E15" s="130"/>
      <c r="F15" s="131"/>
      <c r="G15" s="66"/>
    </row>
    <row r="16" spans="1:7" x14ac:dyDescent="0.25">
      <c r="A16" s="116">
        <v>1</v>
      </c>
      <c r="B16" s="111"/>
      <c r="C16" s="30" t="s">
        <v>299</v>
      </c>
      <c r="D16" s="30" t="s">
        <v>300</v>
      </c>
      <c r="E16" s="112">
        <v>165000</v>
      </c>
      <c r="F16" s="110" t="s">
        <v>298</v>
      </c>
      <c r="G16" s="121"/>
    </row>
    <row r="17" spans="1:8" ht="43.2" x14ac:dyDescent="0.25">
      <c r="A17" s="59">
        <v>2</v>
      </c>
      <c r="B17" s="103"/>
      <c r="C17" s="22" t="s">
        <v>30</v>
      </c>
      <c r="D17" s="23" t="s">
        <v>31</v>
      </c>
      <c r="E17" s="113">
        <v>220000</v>
      </c>
      <c r="F17" s="114">
        <v>155000</v>
      </c>
      <c r="G17" s="105"/>
    </row>
    <row r="18" spans="1:8" ht="28.8" x14ac:dyDescent="0.25">
      <c r="A18" s="116">
        <v>3</v>
      </c>
      <c r="B18" s="104"/>
      <c r="C18" s="108" t="s">
        <v>112</v>
      </c>
      <c r="D18" s="109" t="s">
        <v>113</v>
      </c>
      <c r="E18" s="113">
        <v>231000</v>
      </c>
      <c r="F18" s="114">
        <v>207900</v>
      </c>
      <c r="G18" s="105"/>
    </row>
    <row r="19" spans="1:8" s="1" customFormat="1" ht="43.2" x14ac:dyDescent="0.3">
      <c r="A19" s="59">
        <v>4</v>
      </c>
      <c r="B19" s="103"/>
      <c r="C19" s="110" t="s">
        <v>219</v>
      </c>
      <c r="D19" s="110" t="s">
        <v>220</v>
      </c>
      <c r="E19" s="112">
        <v>1200000</v>
      </c>
      <c r="F19" s="115">
        <v>960000</v>
      </c>
      <c r="G19" s="106"/>
      <c r="H19" s="2"/>
    </row>
    <row r="20" spans="1:8" s="48" customFormat="1" x14ac:dyDescent="0.25">
      <c r="A20" s="127" t="s">
        <v>308</v>
      </c>
      <c r="B20" s="128"/>
      <c r="C20" s="128"/>
      <c r="D20" s="124"/>
      <c r="E20" s="123">
        <f>SUM(E2:E19)</f>
        <v>1816000</v>
      </c>
      <c r="F20" s="123">
        <v>1322900</v>
      </c>
      <c r="G20" s="122"/>
    </row>
    <row r="21" spans="1:8" s="48" customFormat="1" ht="15.05" customHeight="1" x14ac:dyDescent="0.25">
      <c r="A21" s="129" t="s">
        <v>310</v>
      </c>
      <c r="B21" s="130"/>
      <c r="C21" s="130"/>
      <c r="D21" s="130"/>
      <c r="E21" s="130"/>
      <c r="F21" s="131"/>
      <c r="G21" s="124"/>
    </row>
    <row r="22" spans="1:8" ht="15.05" customHeight="1" x14ac:dyDescent="0.25">
      <c r="A22" s="59">
        <v>5</v>
      </c>
      <c r="B22" s="126" t="s">
        <v>296</v>
      </c>
      <c r="C22" s="30" t="s">
        <v>86</v>
      </c>
      <c r="D22" s="110" t="s">
        <v>297</v>
      </c>
      <c r="E22" s="107">
        <v>165000</v>
      </c>
      <c r="F22" s="107" t="s">
        <v>298</v>
      </c>
      <c r="G22" s="105"/>
    </row>
    <row r="23" spans="1:8" ht="28.8" x14ac:dyDescent="0.25">
      <c r="A23" s="59">
        <v>6</v>
      </c>
      <c r="B23" s="126"/>
      <c r="C23" s="22" t="s">
        <v>95</v>
      </c>
      <c r="D23" s="23" t="s">
        <v>96</v>
      </c>
      <c r="E23" s="107">
        <v>72000</v>
      </c>
      <c r="F23" s="107">
        <v>64800</v>
      </c>
      <c r="G23" s="105"/>
    </row>
    <row r="24" spans="1:8" ht="28.8" x14ac:dyDescent="0.25">
      <c r="A24" s="59">
        <v>7</v>
      </c>
      <c r="B24" s="126"/>
      <c r="C24" s="22" t="s">
        <v>97</v>
      </c>
      <c r="D24" s="23" t="s">
        <v>98</v>
      </c>
      <c r="E24" s="107">
        <v>329000</v>
      </c>
      <c r="F24" s="107">
        <v>250000</v>
      </c>
      <c r="G24" s="105"/>
    </row>
    <row r="25" spans="1:8" ht="28.8" x14ac:dyDescent="0.25">
      <c r="A25" s="59">
        <v>8</v>
      </c>
      <c r="B25" s="104" t="s">
        <v>74</v>
      </c>
      <c r="C25" s="108" t="s">
        <v>110</v>
      </c>
      <c r="D25" s="109" t="s">
        <v>111</v>
      </c>
      <c r="E25" s="107">
        <v>231000</v>
      </c>
      <c r="F25" s="107">
        <v>207900</v>
      </c>
      <c r="G25" s="105"/>
    </row>
    <row r="26" spans="1:8" s="1" customFormat="1" ht="43.2" x14ac:dyDescent="0.3">
      <c r="A26" s="59">
        <v>9</v>
      </c>
      <c r="B26" s="53"/>
      <c r="C26" s="109" t="s">
        <v>267</v>
      </c>
      <c r="D26" s="27" t="s">
        <v>268</v>
      </c>
      <c r="E26" s="118">
        <v>605000</v>
      </c>
      <c r="F26" s="119">
        <v>484000</v>
      </c>
      <c r="G26" s="76"/>
      <c r="H26" s="2"/>
    </row>
    <row r="27" spans="1:8" s="1" customFormat="1" ht="57.6" x14ac:dyDescent="0.3">
      <c r="A27" s="59">
        <v>10</v>
      </c>
      <c r="B27" s="53"/>
      <c r="C27" s="117" t="s">
        <v>269</v>
      </c>
      <c r="D27" s="83" t="s">
        <v>270</v>
      </c>
      <c r="E27" s="118">
        <v>1100000</v>
      </c>
      <c r="F27" s="119">
        <v>880000</v>
      </c>
      <c r="G27" s="76"/>
      <c r="H27" s="2"/>
    </row>
    <row r="28" spans="1:8" s="1" customFormat="1" ht="43.2" x14ac:dyDescent="0.3">
      <c r="A28" s="59">
        <v>11</v>
      </c>
      <c r="B28" s="53"/>
      <c r="C28" s="117" t="s">
        <v>271</v>
      </c>
      <c r="D28" s="83" t="s">
        <v>272</v>
      </c>
      <c r="E28" s="118">
        <v>187000</v>
      </c>
      <c r="F28" s="119">
        <v>158950</v>
      </c>
      <c r="G28" s="76"/>
      <c r="H28" s="2"/>
    </row>
    <row r="29" spans="1:8" s="1" customFormat="1" ht="28.8" x14ac:dyDescent="0.3">
      <c r="A29" s="59">
        <v>12</v>
      </c>
      <c r="B29" s="53"/>
      <c r="C29" s="110" t="s">
        <v>277</v>
      </c>
      <c r="D29" s="18" t="s">
        <v>278</v>
      </c>
      <c r="E29" s="120">
        <v>220000</v>
      </c>
      <c r="F29" s="119">
        <v>187000</v>
      </c>
      <c r="G29" s="76"/>
      <c r="H29" s="2"/>
    </row>
    <row r="30" spans="1:8" x14ac:dyDescent="0.25">
      <c r="A30" s="59">
        <v>13</v>
      </c>
      <c r="B30" s="132"/>
      <c r="C30" s="30" t="s">
        <v>22</v>
      </c>
      <c r="D30" s="23" t="s">
        <v>23</v>
      </c>
      <c r="E30" s="107" t="s">
        <v>298</v>
      </c>
      <c r="F30" s="107" t="s">
        <v>298</v>
      </c>
      <c r="G30" s="105"/>
    </row>
    <row r="31" spans="1:8" ht="28.8" x14ac:dyDescent="0.25">
      <c r="A31" s="59">
        <v>14</v>
      </c>
      <c r="B31" s="132"/>
      <c r="C31" s="30" t="s">
        <v>41</v>
      </c>
      <c r="D31" s="23"/>
      <c r="E31" s="107" t="s">
        <v>298</v>
      </c>
      <c r="F31" s="107" t="s">
        <v>298</v>
      </c>
      <c r="G31" s="105"/>
    </row>
    <row r="32" spans="1:8" s="52" customFormat="1" ht="19.899999999999999" customHeight="1" x14ac:dyDescent="0.3">
      <c r="A32" s="205" t="s">
        <v>311</v>
      </c>
      <c r="B32" s="205"/>
      <c r="C32" s="205"/>
      <c r="D32" s="50"/>
      <c r="E32" s="51">
        <f>SUM(E20:E30)</f>
        <v>4725000</v>
      </c>
      <c r="F32" s="51">
        <f>SUM(F20:F30)</f>
        <v>3555550</v>
      </c>
      <c r="G32" s="102"/>
    </row>
    <row r="33" spans="1:7" s="52" customFormat="1" ht="19.899999999999999" customHeight="1" x14ac:dyDescent="0.3">
      <c r="A33" s="205" t="s">
        <v>312</v>
      </c>
      <c r="B33" s="205"/>
      <c r="C33" s="205"/>
      <c r="D33" s="50"/>
      <c r="E33" s="51">
        <f>E32+E20</f>
        <v>6541000</v>
      </c>
      <c r="F33" s="51">
        <f>F32+F20</f>
        <v>4878450</v>
      </c>
      <c r="G33" s="102"/>
    </row>
    <row r="34" spans="1:7" s="16" customFormat="1" hidden="1" x14ac:dyDescent="0.25">
      <c r="A34" s="61"/>
      <c r="B34" s="62"/>
      <c r="C34" s="17"/>
      <c r="D34" s="200" t="s">
        <v>305</v>
      </c>
      <c r="E34" s="200"/>
      <c r="F34" s="200"/>
      <c r="G34" s="201"/>
    </row>
    <row r="35" spans="1:7" s="16" customFormat="1" hidden="1" x14ac:dyDescent="0.25">
      <c r="A35" s="61"/>
      <c r="B35" s="62"/>
      <c r="C35" s="17"/>
      <c r="D35" s="17"/>
      <c r="E35" s="63"/>
      <c r="F35" s="64"/>
    </row>
    <row r="36" spans="1:7" s="16" customFormat="1" hidden="1" x14ac:dyDescent="0.25">
      <c r="A36" s="61"/>
      <c r="B36" s="62"/>
      <c r="C36" s="17"/>
      <c r="D36" s="17"/>
      <c r="E36" s="63"/>
      <c r="F36" s="64"/>
    </row>
    <row r="37" spans="1:7" s="16" customFormat="1" ht="21" hidden="1" customHeight="1" x14ac:dyDescent="0.25">
      <c r="A37" s="61"/>
      <c r="B37" s="62"/>
      <c r="C37" s="17"/>
      <c r="D37" s="17"/>
      <c r="E37" s="63"/>
      <c r="F37" s="64"/>
    </row>
    <row r="38" spans="1:7" s="16" customFormat="1" ht="16.45" hidden="1" customHeight="1" x14ac:dyDescent="0.25">
      <c r="A38" s="61"/>
      <c r="B38" s="62"/>
      <c r="C38" s="17"/>
      <c r="D38" s="17"/>
      <c r="E38" s="63"/>
      <c r="F38" s="64"/>
    </row>
    <row r="39" spans="1:7" s="16" customFormat="1" hidden="1" x14ac:dyDescent="0.25">
      <c r="A39" s="61"/>
      <c r="B39" s="62"/>
      <c r="C39" s="17"/>
      <c r="D39" s="17"/>
      <c r="E39" s="63"/>
      <c r="F39" s="64"/>
    </row>
    <row r="40" spans="1:7" s="36" customFormat="1" ht="15.05" hidden="1" x14ac:dyDescent="0.3">
      <c r="A40" s="34"/>
      <c r="B40" s="35"/>
      <c r="C40" s="35"/>
      <c r="D40" s="202" t="s">
        <v>306</v>
      </c>
      <c r="E40" s="202"/>
      <c r="F40" s="202"/>
      <c r="G40" s="203"/>
    </row>
    <row r="41" spans="1:7" s="36" customFormat="1" x14ac:dyDescent="0.3">
      <c r="A41" s="211" t="s">
        <v>303</v>
      </c>
      <c r="B41" s="211"/>
      <c r="C41" s="211"/>
      <c r="D41" s="211"/>
      <c r="E41" s="11"/>
      <c r="F41" s="11"/>
    </row>
    <row r="42" spans="1:7" s="36" customFormat="1" x14ac:dyDescent="0.3">
      <c r="A42" s="37"/>
      <c r="B42" s="210" t="s">
        <v>51</v>
      </c>
      <c r="C42" s="210"/>
      <c r="D42" s="210"/>
      <c r="E42" s="210"/>
      <c r="F42" s="210"/>
    </row>
    <row r="43" spans="1:7" s="36" customFormat="1" x14ac:dyDescent="0.3">
      <c r="A43" s="37"/>
      <c r="B43" s="210" t="s">
        <v>56</v>
      </c>
      <c r="C43" s="210"/>
      <c r="D43" s="210"/>
      <c r="E43" s="210"/>
      <c r="F43" s="210"/>
    </row>
    <row r="44" spans="1:7" s="38" customFormat="1" ht="33.049999999999997" customHeight="1" x14ac:dyDescent="0.3">
      <c r="B44" s="210" t="s">
        <v>24</v>
      </c>
      <c r="C44" s="210"/>
      <c r="D44" s="210"/>
      <c r="E44" s="210"/>
      <c r="F44" s="210"/>
    </row>
    <row r="45" spans="1:7" s="40" customFormat="1" x14ac:dyDescent="0.3">
      <c r="A45" s="39"/>
      <c r="B45" s="212" t="s">
        <v>25</v>
      </c>
      <c r="C45" s="212"/>
      <c r="D45" s="212"/>
      <c r="E45" s="212"/>
      <c r="F45" s="212"/>
    </row>
    <row r="46" spans="1:7" s="9" customFormat="1" x14ac:dyDescent="0.3">
      <c r="A46" s="36"/>
      <c r="B46" s="210" t="s">
        <v>26</v>
      </c>
      <c r="C46" s="210"/>
      <c r="D46" s="210"/>
      <c r="E46" s="210"/>
      <c r="F46" s="210"/>
    </row>
    <row r="47" spans="1:7" s="9" customFormat="1" x14ac:dyDescent="0.3">
      <c r="A47" s="36"/>
      <c r="B47" s="38" t="s">
        <v>27</v>
      </c>
      <c r="C47" s="38"/>
      <c r="D47" s="41"/>
      <c r="E47" s="11"/>
      <c r="F47" s="11"/>
    </row>
    <row r="48" spans="1:7" s="9" customFormat="1" x14ac:dyDescent="0.3">
      <c r="A48" s="36"/>
      <c r="B48" s="38" t="s">
        <v>28</v>
      </c>
      <c r="C48" s="38"/>
      <c r="D48" s="41"/>
      <c r="E48" s="11"/>
      <c r="F48" s="11"/>
    </row>
    <row r="49" spans="1:6" s="45" customFormat="1" x14ac:dyDescent="0.3">
      <c r="A49" s="42" t="s">
        <v>29</v>
      </c>
      <c r="B49" s="43"/>
      <c r="C49" s="43"/>
      <c r="D49" s="43"/>
      <c r="E49" s="44"/>
      <c r="F49" s="44"/>
    </row>
    <row r="50" spans="1:6" s="9" customFormat="1" ht="15.05" x14ac:dyDescent="0.3">
      <c r="A50" s="36"/>
      <c r="B50" s="46" t="s">
        <v>32</v>
      </c>
      <c r="D50" s="41"/>
      <c r="E50" s="47"/>
      <c r="F50" s="47"/>
    </row>
    <row r="51" spans="1:6" s="9" customFormat="1" ht="15.05" x14ac:dyDescent="0.3">
      <c r="A51" s="36"/>
      <c r="B51" s="46" t="s">
        <v>83</v>
      </c>
      <c r="D51" s="41"/>
      <c r="E51" s="47"/>
      <c r="F51" s="47"/>
    </row>
    <row r="52" spans="1:6" s="9" customFormat="1" ht="15.05" x14ac:dyDescent="0.3">
      <c r="A52" s="36"/>
      <c r="B52" s="46" t="s">
        <v>33</v>
      </c>
      <c r="D52" s="41"/>
      <c r="E52" s="47"/>
      <c r="F52" s="47"/>
    </row>
  </sheetData>
  <mergeCells count="20">
    <mergeCell ref="D1:G5"/>
    <mergeCell ref="A7:G7"/>
    <mergeCell ref="A9:G9"/>
    <mergeCell ref="A10:G11"/>
    <mergeCell ref="A13:A14"/>
    <mergeCell ref="B13:C14"/>
    <mergeCell ref="D13:D14"/>
    <mergeCell ref="E13:E14"/>
    <mergeCell ref="F13:F14"/>
    <mergeCell ref="G13:G14"/>
    <mergeCell ref="B46:F46"/>
    <mergeCell ref="D34:G34"/>
    <mergeCell ref="D40:G40"/>
    <mergeCell ref="A32:C32"/>
    <mergeCell ref="A33:C33"/>
    <mergeCell ref="A41:D41"/>
    <mergeCell ref="B42:F42"/>
    <mergeCell ref="B43:F43"/>
    <mergeCell ref="B44:F44"/>
    <mergeCell ref="B45:F45"/>
  </mergeCells>
  <conditionalFormatting sqref="C1:C6 C8 C12">
    <cfRule type="duplicateValues" dxfId="20" priority="5"/>
  </conditionalFormatting>
  <conditionalFormatting sqref="C22:C25 C17:C18">
    <cfRule type="duplicateValues" dxfId="19" priority="159"/>
  </conditionalFormatting>
  <conditionalFormatting sqref="C22:C1048576 C1:C14 C17:C19">
    <cfRule type="duplicateValues" dxfId="18" priority="122"/>
  </conditionalFormatting>
  <conditionalFormatting sqref="C26:C29 C19">
    <cfRule type="duplicateValues" dxfId="17" priority="155"/>
  </conditionalFormatting>
  <conditionalFormatting sqref="C30:C31">
    <cfRule type="duplicateValues" dxfId="16" priority="1"/>
    <cfRule type="duplicateValues" dxfId="15" priority="2"/>
  </conditionalFormatting>
  <conditionalFormatting sqref="C41:C52 C34:C39">
    <cfRule type="duplicateValues" dxfId="14" priority="4"/>
  </conditionalFormatting>
  <conditionalFormatting sqref="C53:C1048576 C17:C18 C22:C25">
    <cfRule type="duplicateValues" dxfId="13" priority="11"/>
  </conditionalFormatting>
  <conditionalFormatting sqref="C53:C1048576">
    <cfRule type="duplicateValues" dxfId="12" priority="10"/>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9"/>
  <sheetViews>
    <sheetView tabSelected="1" topLeftCell="AY1" zoomScale="70" zoomScaleNormal="70" workbookViewId="0">
      <selection activeCell="M12" sqref="M12"/>
    </sheetView>
  </sheetViews>
  <sheetFormatPr defaultColWidth="9.109375" defaultRowHeight="14.4" x14ac:dyDescent="0.3"/>
  <cols>
    <col min="1" max="1" width="5" style="138" bestFit="1" customWidth="1"/>
    <col min="2" max="2" width="31.33203125" style="138" customWidth="1"/>
    <col min="3" max="3" width="8.33203125" style="141" customWidth="1"/>
    <col min="4" max="4" width="13.109375" style="142" bestFit="1" customWidth="1"/>
    <col min="5" max="5" width="11.109375" style="138" customWidth="1"/>
    <col min="6" max="6" width="8.44140625" style="143" customWidth="1"/>
    <col min="7" max="7" width="10.44140625" style="143" customWidth="1"/>
    <col min="8" max="13" width="11.5546875" style="143" customWidth="1"/>
    <col min="14" max="25" width="10.33203125" style="143" customWidth="1"/>
    <col min="26" max="26" width="11.5546875" style="141" customWidth="1"/>
    <col min="27" max="27" width="11.88671875" style="141" customWidth="1"/>
    <col min="28" max="28" width="9.88671875" style="141" customWidth="1"/>
    <col min="29" max="29" width="11.109375" style="141" customWidth="1"/>
    <col min="30" max="31" width="11.88671875" style="141" customWidth="1"/>
    <col min="32" max="32" width="11.6640625" style="141" customWidth="1"/>
    <col min="33" max="33" width="11.5546875" style="141" customWidth="1"/>
    <col min="34" max="34" width="7.88671875" style="141" customWidth="1"/>
    <col min="35" max="36" width="11" style="141" customWidth="1"/>
    <col min="37" max="37" width="11.5546875" style="141" customWidth="1"/>
    <col min="38" max="38" width="11.6640625" style="141" customWidth="1"/>
    <col min="39" max="39" width="11.88671875" style="141" customWidth="1"/>
    <col min="40" max="40" width="11.5546875" style="141" customWidth="1"/>
    <col min="41" max="41" width="11.6640625" style="141" customWidth="1"/>
    <col min="42" max="43" width="11.5546875" style="141" customWidth="1"/>
    <col min="44" max="44" width="10.44140625" style="141" customWidth="1"/>
    <col min="45" max="45" width="11.5546875" style="141" customWidth="1"/>
    <col min="46" max="46" width="11.6640625" style="141" customWidth="1"/>
    <col min="47" max="47" width="10.6640625" style="141" customWidth="1"/>
    <col min="48" max="50" width="11.5546875" style="141" customWidth="1"/>
    <col min="51" max="51" width="11.88671875" style="141" customWidth="1"/>
    <col min="52" max="52" width="11.6640625" style="141" customWidth="1"/>
    <col min="53" max="53" width="12.6640625" style="141" customWidth="1"/>
    <col min="54" max="54" width="13.88671875" style="141" customWidth="1"/>
    <col min="55" max="55" width="14.88671875" style="141" customWidth="1"/>
    <col min="56" max="57" width="11.6640625" style="141" customWidth="1"/>
    <col min="58" max="58" width="10.88671875" style="141" customWidth="1"/>
    <col min="59" max="60" width="11.88671875" style="141" customWidth="1"/>
    <col min="61" max="62" width="10.88671875" style="141" customWidth="1"/>
    <col min="63" max="68" width="11.44140625" style="141" customWidth="1"/>
    <col min="69" max="69" width="17" style="144" customWidth="1"/>
    <col min="70" max="16384" width="9.109375" style="138"/>
  </cols>
  <sheetData>
    <row r="1" spans="1:70" s="136" customFormat="1" ht="32.6" x14ac:dyDescent="0.3">
      <c r="A1" s="133"/>
      <c r="B1" s="133"/>
      <c r="C1" s="134"/>
      <c r="D1" s="135"/>
      <c r="E1" s="133"/>
      <c r="F1" s="248" t="s">
        <v>315</v>
      </c>
      <c r="G1" s="248"/>
      <c r="H1" s="248"/>
      <c r="I1" s="248"/>
      <c r="J1" s="248"/>
      <c r="K1" s="248"/>
      <c r="L1" s="248"/>
      <c r="M1" s="248"/>
      <c r="N1" s="248"/>
      <c r="O1" s="248"/>
      <c r="P1" s="248"/>
      <c r="Q1" s="248"/>
      <c r="R1" s="248"/>
      <c r="S1" s="248"/>
      <c r="T1" s="248"/>
      <c r="U1" s="248"/>
      <c r="V1" s="248"/>
      <c r="W1" s="248"/>
      <c r="X1" s="248"/>
      <c r="Y1" s="248"/>
      <c r="Z1" s="249" t="s">
        <v>316</v>
      </c>
      <c r="AA1" s="249"/>
      <c r="AB1" s="249"/>
      <c r="AC1" s="249"/>
      <c r="AD1" s="249"/>
      <c r="AE1" s="249"/>
      <c r="AF1" s="249"/>
      <c r="AG1" s="249"/>
      <c r="AH1" s="249"/>
      <c r="AI1" s="249"/>
      <c r="AJ1" s="249"/>
      <c r="AK1" s="249"/>
      <c r="AL1" s="249"/>
      <c r="AM1" s="249"/>
      <c r="AN1" s="249"/>
      <c r="AO1" s="249"/>
      <c r="AP1" s="249"/>
      <c r="AQ1" s="249"/>
      <c r="AR1" s="249"/>
      <c r="AS1" s="249"/>
      <c r="AT1" s="249"/>
      <c r="AU1" s="249"/>
      <c r="AV1" s="249"/>
      <c r="AW1" s="249"/>
      <c r="AX1" s="249"/>
      <c r="AY1" s="249"/>
      <c r="AZ1" s="249"/>
      <c r="BA1" s="249"/>
      <c r="BB1" s="249"/>
      <c r="BC1" s="249"/>
      <c r="BD1" s="249"/>
      <c r="BE1" s="249"/>
      <c r="BF1" s="249"/>
      <c r="BG1" s="249"/>
      <c r="BH1" s="249"/>
      <c r="BI1" s="249"/>
      <c r="BJ1" s="249"/>
      <c r="BK1" s="249"/>
      <c r="BL1" s="249"/>
      <c r="BM1" s="249"/>
      <c r="BN1" s="249"/>
      <c r="BO1" s="249"/>
      <c r="BP1" s="249"/>
      <c r="BQ1" s="250" t="s">
        <v>317</v>
      </c>
    </row>
    <row r="2" spans="1:70" x14ac:dyDescent="0.3">
      <c r="A2" s="251" t="s">
        <v>50</v>
      </c>
      <c r="B2" s="251" t="s">
        <v>313</v>
      </c>
      <c r="C2" s="251" t="s">
        <v>314</v>
      </c>
      <c r="D2" s="251" t="s">
        <v>318</v>
      </c>
      <c r="E2" s="251" t="s">
        <v>319</v>
      </c>
      <c r="F2" s="137">
        <v>1</v>
      </c>
      <c r="G2" s="137">
        <v>2</v>
      </c>
      <c r="H2" s="137">
        <v>3</v>
      </c>
      <c r="I2" s="137">
        <v>4</v>
      </c>
      <c r="J2" s="137">
        <v>5</v>
      </c>
      <c r="K2" s="137">
        <v>6</v>
      </c>
      <c r="L2" s="137">
        <v>7</v>
      </c>
      <c r="M2" s="137">
        <v>8</v>
      </c>
      <c r="N2" s="137">
        <v>9</v>
      </c>
      <c r="O2" s="137">
        <v>10</v>
      </c>
      <c r="P2" s="137">
        <v>11</v>
      </c>
      <c r="Q2" s="137">
        <v>12</v>
      </c>
      <c r="R2" s="137">
        <v>13</v>
      </c>
      <c r="S2" s="137">
        <v>14</v>
      </c>
      <c r="T2" s="137">
        <v>15</v>
      </c>
      <c r="U2" s="137">
        <v>16</v>
      </c>
      <c r="V2" s="137">
        <v>17</v>
      </c>
      <c r="W2" s="137">
        <v>18</v>
      </c>
      <c r="X2" s="137">
        <v>19</v>
      </c>
      <c r="Y2" s="137">
        <v>20</v>
      </c>
      <c r="Z2" s="159">
        <v>21</v>
      </c>
      <c r="AA2" s="159">
        <v>22</v>
      </c>
      <c r="AB2" s="159">
        <v>23</v>
      </c>
      <c r="AC2" s="159">
        <v>24</v>
      </c>
      <c r="AD2" s="159">
        <v>25</v>
      </c>
      <c r="AE2" s="159">
        <v>26</v>
      </c>
      <c r="AF2" s="159">
        <v>27</v>
      </c>
      <c r="AG2" s="159">
        <v>28</v>
      </c>
      <c r="AH2" s="159">
        <v>29</v>
      </c>
      <c r="AI2" s="159">
        <v>30</v>
      </c>
      <c r="AJ2" s="159">
        <v>31</v>
      </c>
      <c r="AK2" s="159">
        <v>32</v>
      </c>
      <c r="AL2" s="159">
        <v>33</v>
      </c>
      <c r="AM2" s="159">
        <v>34</v>
      </c>
      <c r="AN2" s="159">
        <v>35</v>
      </c>
      <c r="AO2" s="159">
        <v>36</v>
      </c>
      <c r="AP2" s="159">
        <v>37</v>
      </c>
      <c r="AQ2" s="159">
        <v>38</v>
      </c>
      <c r="AR2" s="159">
        <v>39</v>
      </c>
      <c r="AS2" s="159">
        <v>40</v>
      </c>
      <c r="AT2" s="159">
        <v>41</v>
      </c>
      <c r="AU2" s="159">
        <v>42</v>
      </c>
      <c r="AV2" s="159">
        <v>43</v>
      </c>
      <c r="AW2" s="159">
        <v>44</v>
      </c>
      <c r="AX2" s="159">
        <v>45</v>
      </c>
      <c r="AY2" s="159">
        <v>46</v>
      </c>
      <c r="AZ2" s="159">
        <v>47</v>
      </c>
      <c r="BA2" s="159">
        <v>48</v>
      </c>
      <c r="BB2" s="159">
        <v>49</v>
      </c>
      <c r="BC2" s="159">
        <v>50</v>
      </c>
      <c r="BD2" s="159">
        <v>51</v>
      </c>
      <c r="BE2" s="159">
        <v>52</v>
      </c>
      <c r="BF2" s="159">
        <v>53</v>
      </c>
      <c r="BG2" s="159">
        <v>54</v>
      </c>
      <c r="BH2" s="159">
        <v>55</v>
      </c>
      <c r="BI2" s="159">
        <v>56</v>
      </c>
      <c r="BJ2" s="159">
        <v>57</v>
      </c>
      <c r="BK2" s="159">
        <v>58</v>
      </c>
      <c r="BL2" s="159">
        <v>59</v>
      </c>
      <c r="BM2" s="159">
        <v>60</v>
      </c>
      <c r="BN2" s="159">
        <v>61</v>
      </c>
      <c r="BO2" s="159">
        <v>62</v>
      </c>
      <c r="BP2" s="159">
        <v>63</v>
      </c>
      <c r="BQ2" s="250"/>
    </row>
    <row r="3" spans="1:70" s="163" customFormat="1" ht="152.15" customHeight="1" x14ac:dyDescent="0.3">
      <c r="A3" s="251"/>
      <c r="B3" s="251"/>
      <c r="C3" s="251"/>
      <c r="D3" s="251"/>
      <c r="E3" s="251"/>
      <c r="F3" s="158" t="s">
        <v>0</v>
      </c>
      <c r="G3" s="159" t="s">
        <v>10</v>
      </c>
      <c r="H3" s="159" t="s">
        <v>341</v>
      </c>
      <c r="I3" s="159" t="s">
        <v>343</v>
      </c>
      <c r="J3" s="159" t="s">
        <v>340</v>
      </c>
      <c r="K3" s="159" t="s">
        <v>329</v>
      </c>
      <c r="L3" s="159" t="s">
        <v>339</v>
      </c>
      <c r="M3" s="159" t="s">
        <v>328</v>
      </c>
      <c r="N3" s="159" t="s">
        <v>338</v>
      </c>
      <c r="O3" s="159" t="s">
        <v>337</v>
      </c>
      <c r="P3" s="159" t="s">
        <v>336</v>
      </c>
      <c r="Q3" s="159" t="s">
        <v>335</v>
      </c>
      <c r="R3" s="159" t="s">
        <v>330</v>
      </c>
      <c r="S3" s="159" t="s">
        <v>331</v>
      </c>
      <c r="T3" s="159" t="s">
        <v>332</v>
      </c>
      <c r="U3" s="159" t="s">
        <v>333</v>
      </c>
      <c r="V3" s="159" t="s">
        <v>334</v>
      </c>
      <c r="W3" s="159" t="s">
        <v>375</v>
      </c>
      <c r="X3" s="159" t="s">
        <v>320</v>
      </c>
      <c r="Y3" s="159" t="s">
        <v>22</v>
      </c>
      <c r="Z3" s="160" t="s">
        <v>362</v>
      </c>
      <c r="AA3" s="160" t="s">
        <v>342</v>
      </c>
      <c r="AB3" s="160" t="s">
        <v>99</v>
      </c>
      <c r="AC3" s="160" t="s">
        <v>101</v>
      </c>
      <c r="AD3" s="161" t="s">
        <v>321</v>
      </c>
      <c r="AE3" s="161" t="s">
        <v>129</v>
      </c>
      <c r="AF3" s="161" t="s">
        <v>132</v>
      </c>
      <c r="AG3" s="161" t="s">
        <v>135</v>
      </c>
      <c r="AH3" s="161" t="s">
        <v>138</v>
      </c>
      <c r="AI3" s="161" t="s">
        <v>104</v>
      </c>
      <c r="AJ3" s="161" t="s">
        <v>140</v>
      </c>
      <c r="AK3" s="158" t="s">
        <v>366</v>
      </c>
      <c r="AL3" s="158" t="s">
        <v>367</v>
      </c>
      <c r="AM3" s="158" t="s">
        <v>142</v>
      </c>
      <c r="AN3" s="158" t="s">
        <v>363</v>
      </c>
      <c r="AO3" s="158" t="s">
        <v>364</v>
      </c>
      <c r="AP3" s="158" t="s">
        <v>365</v>
      </c>
      <c r="AQ3" s="158" t="s">
        <v>374</v>
      </c>
      <c r="AR3" s="162" t="s">
        <v>373</v>
      </c>
      <c r="AS3" s="158" t="s">
        <v>368</v>
      </c>
      <c r="AT3" s="158" t="s">
        <v>369</v>
      </c>
      <c r="AU3" s="158" t="s">
        <v>114</v>
      </c>
      <c r="AV3" s="158" t="s">
        <v>370</v>
      </c>
      <c r="AW3" s="158" t="s">
        <v>371</v>
      </c>
      <c r="AX3" s="158" t="s">
        <v>372</v>
      </c>
      <c r="AY3" s="158" t="s">
        <v>322</v>
      </c>
      <c r="AZ3" s="160" t="s">
        <v>323</v>
      </c>
      <c r="BA3" s="160" t="s">
        <v>91</v>
      </c>
      <c r="BB3" s="160" t="s">
        <v>214</v>
      </c>
      <c r="BC3" s="160" t="s">
        <v>78</v>
      </c>
      <c r="BD3" s="160" t="s">
        <v>217</v>
      </c>
      <c r="BE3" s="160" t="s">
        <v>324</v>
      </c>
      <c r="BF3" s="160" t="s">
        <v>325</v>
      </c>
      <c r="BG3" s="160" t="s">
        <v>219</v>
      </c>
      <c r="BH3" s="160" t="s">
        <v>239</v>
      </c>
      <c r="BI3" s="160" t="s">
        <v>241</v>
      </c>
      <c r="BJ3" s="160" t="s">
        <v>252</v>
      </c>
      <c r="BK3" s="160" t="s">
        <v>360</v>
      </c>
      <c r="BL3" s="160" t="s">
        <v>353</v>
      </c>
      <c r="BM3" s="160" t="s">
        <v>354</v>
      </c>
      <c r="BN3" s="160" t="s">
        <v>361</v>
      </c>
      <c r="BO3" s="160" t="s">
        <v>126</v>
      </c>
      <c r="BP3" s="160" t="s">
        <v>359</v>
      </c>
      <c r="BQ3" s="250"/>
    </row>
    <row r="4" spans="1:70" s="150" customFormat="1" x14ac:dyDescent="0.3">
      <c r="A4" s="252" t="s">
        <v>82</v>
      </c>
      <c r="B4" s="252"/>
      <c r="C4" s="252"/>
      <c r="D4" s="252"/>
      <c r="E4" s="252"/>
      <c r="F4" s="145">
        <v>200000</v>
      </c>
      <c r="G4" s="145">
        <v>102000</v>
      </c>
      <c r="H4" s="145">
        <v>230000</v>
      </c>
      <c r="I4" s="145">
        <v>230000</v>
      </c>
      <c r="J4" s="145">
        <v>220000</v>
      </c>
      <c r="K4" s="145">
        <v>75000</v>
      </c>
      <c r="L4" s="145">
        <v>27000</v>
      </c>
      <c r="M4" s="145">
        <v>59000</v>
      </c>
      <c r="N4" s="145">
        <v>47000</v>
      </c>
      <c r="O4" s="145">
        <v>41000</v>
      </c>
      <c r="P4" s="145">
        <v>41000</v>
      </c>
      <c r="Q4" s="145">
        <v>59000</v>
      </c>
      <c r="R4" s="145">
        <v>30000</v>
      </c>
      <c r="S4" s="145">
        <v>30000</v>
      </c>
      <c r="T4" s="145">
        <v>41000</v>
      </c>
      <c r="U4" s="146">
        <v>41000</v>
      </c>
      <c r="V4" s="146">
        <v>41000</v>
      </c>
      <c r="W4" s="145">
        <v>290000</v>
      </c>
      <c r="X4" s="145">
        <v>165000</v>
      </c>
      <c r="Y4" s="146" t="s">
        <v>326</v>
      </c>
      <c r="Z4" s="96">
        <v>169000</v>
      </c>
      <c r="AA4" s="96">
        <v>47000</v>
      </c>
      <c r="AB4" s="96">
        <v>41000</v>
      </c>
      <c r="AC4" s="96">
        <v>41000</v>
      </c>
      <c r="AD4" s="147">
        <v>83000</v>
      </c>
      <c r="AE4" s="147">
        <v>128000</v>
      </c>
      <c r="AF4" s="147">
        <v>71000</v>
      </c>
      <c r="AG4" s="96">
        <v>138000</v>
      </c>
      <c r="AH4" s="96">
        <v>282000</v>
      </c>
      <c r="AI4" s="147">
        <v>30000</v>
      </c>
      <c r="AJ4" s="147">
        <v>20000</v>
      </c>
      <c r="AK4" s="148">
        <v>174000</v>
      </c>
      <c r="AL4" s="148">
        <v>231000</v>
      </c>
      <c r="AM4" s="148">
        <v>732000</v>
      </c>
      <c r="AN4" s="148">
        <v>121000</v>
      </c>
      <c r="AO4" s="148">
        <v>192000</v>
      </c>
      <c r="AP4" s="148">
        <v>173000</v>
      </c>
      <c r="AQ4" s="148">
        <v>231000</v>
      </c>
      <c r="AR4" s="149">
        <v>500000</v>
      </c>
      <c r="AS4" s="148">
        <v>231000</v>
      </c>
      <c r="AT4" s="148">
        <v>231000</v>
      </c>
      <c r="AU4" s="148">
        <v>412000</v>
      </c>
      <c r="AV4" s="148">
        <v>137000</v>
      </c>
      <c r="AW4" s="148">
        <v>137000</v>
      </c>
      <c r="AX4" s="148">
        <v>208000</v>
      </c>
      <c r="AY4" s="148">
        <v>269000</v>
      </c>
      <c r="AZ4" s="147">
        <v>500000</v>
      </c>
      <c r="BA4" s="96">
        <v>700000</v>
      </c>
      <c r="BB4" s="96">
        <v>770000</v>
      </c>
      <c r="BC4" s="96">
        <v>249000</v>
      </c>
      <c r="BD4" s="147">
        <v>157000</v>
      </c>
      <c r="BE4" s="147">
        <v>157000</v>
      </c>
      <c r="BF4" s="147">
        <v>185000</v>
      </c>
      <c r="BG4" s="147">
        <v>1200000</v>
      </c>
      <c r="BH4" s="147">
        <v>88000</v>
      </c>
      <c r="BI4" s="147">
        <v>450000</v>
      </c>
      <c r="BJ4" s="147">
        <v>495000</v>
      </c>
      <c r="BK4" s="147">
        <v>123000</v>
      </c>
      <c r="BL4" s="147">
        <v>4100000</v>
      </c>
      <c r="BM4" s="147">
        <v>615000</v>
      </c>
      <c r="BN4" s="147">
        <v>616000</v>
      </c>
      <c r="BO4" s="147">
        <v>102000</v>
      </c>
      <c r="BP4" s="147">
        <v>187000</v>
      </c>
      <c r="BQ4" s="250"/>
    </row>
    <row r="5" spans="1:70" s="150" customFormat="1" ht="18.95" customHeight="1" x14ac:dyDescent="0.3">
      <c r="A5" s="252" t="s">
        <v>327</v>
      </c>
      <c r="B5" s="252"/>
      <c r="C5" s="252"/>
      <c r="D5" s="252"/>
      <c r="E5" s="252"/>
      <c r="F5" s="145">
        <v>150000</v>
      </c>
      <c r="G5" s="145">
        <f>G4*0.9</f>
        <v>91800</v>
      </c>
      <c r="H5" s="145">
        <v>155000</v>
      </c>
      <c r="I5" s="145">
        <v>155000</v>
      </c>
      <c r="J5" s="145">
        <v>155000</v>
      </c>
      <c r="K5" s="145">
        <f t="shared" ref="K5:W5" si="0">K4*0.9</f>
        <v>67500</v>
      </c>
      <c r="L5" s="145">
        <f t="shared" si="0"/>
        <v>24300</v>
      </c>
      <c r="M5" s="145">
        <f t="shared" si="0"/>
        <v>53100</v>
      </c>
      <c r="N5" s="145">
        <f t="shared" si="0"/>
        <v>42300</v>
      </c>
      <c r="O5" s="145">
        <f t="shared" si="0"/>
        <v>36900</v>
      </c>
      <c r="P5" s="145">
        <f t="shared" si="0"/>
        <v>36900</v>
      </c>
      <c r="Q5" s="145">
        <f t="shared" si="0"/>
        <v>53100</v>
      </c>
      <c r="R5" s="145">
        <f t="shared" si="0"/>
        <v>27000</v>
      </c>
      <c r="S5" s="145">
        <f t="shared" si="0"/>
        <v>27000</v>
      </c>
      <c r="T5" s="145">
        <f t="shared" si="0"/>
        <v>36900</v>
      </c>
      <c r="U5" s="145">
        <f t="shared" si="0"/>
        <v>36900</v>
      </c>
      <c r="V5" s="145">
        <f t="shared" si="0"/>
        <v>36900</v>
      </c>
      <c r="W5" s="145">
        <f t="shared" si="0"/>
        <v>261000</v>
      </c>
      <c r="X5" s="145" t="s">
        <v>298</v>
      </c>
      <c r="Y5" s="146" t="s">
        <v>326</v>
      </c>
      <c r="Z5" s="147">
        <f t="shared" ref="Z5:AY5" si="1">Z4*0.9</f>
        <v>152100</v>
      </c>
      <c r="AA5" s="147">
        <f t="shared" si="1"/>
        <v>42300</v>
      </c>
      <c r="AB5" s="147">
        <f t="shared" si="1"/>
        <v>36900</v>
      </c>
      <c r="AC5" s="147">
        <f t="shared" si="1"/>
        <v>36900</v>
      </c>
      <c r="AD5" s="147">
        <f t="shared" si="1"/>
        <v>74700</v>
      </c>
      <c r="AE5" s="147">
        <f t="shared" si="1"/>
        <v>115200</v>
      </c>
      <c r="AF5" s="147">
        <f t="shared" si="1"/>
        <v>63900</v>
      </c>
      <c r="AG5" s="147">
        <f t="shared" si="1"/>
        <v>124200</v>
      </c>
      <c r="AH5" s="147">
        <f t="shared" si="1"/>
        <v>253800</v>
      </c>
      <c r="AI5" s="147">
        <f t="shared" si="1"/>
        <v>27000</v>
      </c>
      <c r="AJ5" s="147">
        <f t="shared" si="1"/>
        <v>18000</v>
      </c>
      <c r="AK5" s="147">
        <f t="shared" si="1"/>
        <v>156600</v>
      </c>
      <c r="AL5" s="147">
        <f t="shared" si="1"/>
        <v>207900</v>
      </c>
      <c r="AM5" s="147">
        <f t="shared" si="1"/>
        <v>658800</v>
      </c>
      <c r="AN5" s="147">
        <f t="shared" si="1"/>
        <v>108900</v>
      </c>
      <c r="AO5" s="147">
        <f t="shared" si="1"/>
        <v>172800</v>
      </c>
      <c r="AP5" s="147">
        <f t="shared" si="1"/>
        <v>155700</v>
      </c>
      <c r="AQ5" s="147">
        <f t="shared" si="1"/>
        <v>207900</v>
      </c>
      <c r="AR5" s="147">
        <v>425000</v>
      </c>
      <c r="AS5" s="147">
        <f t="shared" si="1"/>
        <v>207900</v>
      </c>
      <c r="AT5" s="147">
        <f t="shared" si="1"/>
        <v>207900</v>
      </c>
      <c r="AU5" s="147">
        <f t="shared" si="1"/>
        <v>370800</v>
      </c>
      <c r="AV5" s="147">
        <f t="shared" si="1"/>
        <v>123300</v>
      </c>
      <c r="AW5" s="147">
        <f t="shared" si="1"/>
        <v>123300</v>
      </c>
      <c r="AX5" s="147">
        <f t="shared" si="1"/>
        <v>187200</v>
      </c>
      <c r="AY5" s="147">
        <f t="shared" si="1"/>
        <v>242100</v>
      </c>
      <c r="AZ5" s="147">
        <f t="shared" ref="AZ5:BJ5" si="2">AZ4*0.85</f>
        <v>425000</v>
      </c>
      <c r="BA5" s="147">
        <f t="shared" si="2"/>
        <v>595000</v>
      </c>
      <c r="BB5" s="147">
        <f t="shared" si="2"/>
        <v>654500</v>
      </c>
      <c r="BC5" s="147">
        <f t="shared" si="2"/>
        <v>211650</v>
      </c>
      <c r="BD5" s="147">
        <f t="shared" si="2"/>
        <v>133450</v>
      </c>
      <c r="BE5" s="147">
        <f t="shared" si="2"/>
        <v>133450</v>
      </c>
      <c r="BF5" s="147">
        <f t="shared" si="2"/>
        <v>157250</v>
      </c>
      <c r="BG5" s="147">
        <v>960000</v>
      </c>
      <c r="BH5" s="147">
        <f t="shared" si="2"/>
        <v>74800</v>
      </c>
      <c r="BI5" s="147">
        <f t="shared" si="2"/>
        <v>382500</v>
      </c>
      <c r="BJ5" s="147">
        <f t="shared" si="2"/>
        <v>420750</v>
      </c>
      <c r="BK5" s="147">
        <f t="shared" ref="BK5" si="3">BK4*0.85</f>
        <v>104550</v>
      </c>
      <c r="BL5" s="147">
        <v>3012000</v>
      </c>
      <c r="BM5" s="147">
        <v>484000</v>
      </c>
      <c r="BN5" s="147">
        <v>523600</v>
      </c>
      <c r="BO5" s="147">
        <v>86700</v>
      </c>
      <c r="BP5" s="147">
        <v>158950</v>
      </c>
      <c r="BQ5" s="250"/>
    </row>
    <row r="6" spans="1:70" s="150" customFormat="1" ht="16.899999999999999" x14ac:dyDescent="0.3">
      <c r="A6" s="151">
        <v>1</v>
      </c>
      <c r="B6" s="152"/>
      <c r="C6" s="151"/>
      <c r="D6" s="172"/>
      <c r="E6" s="154"/>
      <c r="F6" s="155"/>
      <c r="G6" s="155"/>
      <c r="H6" s="155"/>
      <c r="I6" s="155"/>
      <c r="J6" s="155"/>
      <c r="K6" s="155"/>
      <c r="L6" s="155"/>
      <c r="M6" s="155"/>
      <c r="N6" s="155"/>
      <c r="O6" s="155"/>
      <c r="P6" s="155"/>
      <c r="Q6" s="155"/>
      <c r="R6" s="155"/>
      <c r="S6" s="155"/>
      <c r="T6" s="155"/>
      <c r="U6" s="155"/>
      <c r="V6" s="155"/>
      <c r="W6" s="155"/>
      <c r="X6" s="155"/>
      <c r="Y6" s="155" t="s">
        <v>345</v>
      </c>
      <c r="Z6" s="156"/>
      <c r="AA6" s="156"/>
      <c r="AB6" s="156"/>
      <c r="AC6" s="156"/>
      <c r="AD6" s="156"/>
      <c r="AE6" s="156"/>
      <c r="AF6" s="156"/>
      <c r="AG6" s="156"/>
      <c r="AH6" s="156"/>
      <c r="AI6" s="156"/>
      <c r="AJ6" s="156"/>
      <c r="AK6" s="156"/>
      <c r="AL6" s="156"/>
      <c r="AM6" s="156"/>
      <c r="AN6" s="156"/>
      <c r="AO6" s="156"/>
      <c r="AP6" s="156"/>
      <c r="AQ6" s="156"/>
      <c r="AR6" s="156"/>
      <c r="AS6" s="156"/>
      <c r="AT6" s="156"/>
      <c r="AU6" s="156"/>
      <c r="AV6" s="156"/>
      <c r="AW6" s="156"/>
      <c r="AX6" s="156"/>
      <c r="AY6" s="156"/>
      <c r="AZ6" s="156"/>
      <c r="BA6" s="156"/>
      <c r="BB6" s="156"/>
      <c r="BC6" s="156"/>
      <c r="BD6" s="156"/>
      <c r="BE6" s="156"/>
      <c r="BF6" s="156"/>
      <c r="BG6" s="156"/>
      <c r="BH6" s="156"/>
      <c r="BI6" s="156"/>
      <c r="BJ6" s="156"/>
      <c r="BK6" s="156"/>
      <c r="BL6" s="156"/>
      <c r="BM6" s="156"/>
      <c r="BN6" s="156"/>
      <c r="BO6" s="156"/>
      <c r="BP6" s="156"/>
      <c r="BQ6" s="157">
        <f t="shared" ref="BQ6:BQ18" si="4">SUMIF(F6:BP6,"X",$F$5:$BP$5)</f>
        <v>0</v>
      </c>
    </row>
    <row r="7" spans="1:70" s="170" customFormat="1" ht="16.899999999999999" x14ac:dyDescent="0.3">
      <c r="A7" s="164"/>
      <c r="B7" s="165" t="s">
        <v>352</v>
      </c>
      <c r="C7" s="164" t="s">
        <v>385</v>
      </c>
      <c r="D7" s="172">
        <v>25262</v>
      </c>
      <c r="E7" s="166" t="s">
        <v>384</v>
      </c>
      <c r="F7" s="174"/>
      <c r="G7" s="174" t="s">
        <v>345</v>
      </c>
      <c r="H7" s="174"/>
      <c r="I7" s="174"/>
      <c r="J7" s="174"/>
      <c r="K7" s="174"/>
      <c r="L7" s="174"/>
      <c r="M7" s="174"/>
      <c r="N7" s="174"/>
      <c r="O7" s="174"/>
      <c r="P7" s="174"/>
      <c r="Q7" s="174"/>
      <c r="R7" s="174"/>
      <c r="S7" s="174"/>
      <c r="T7" s="174"/>
      <c r="U7" s="174"/>
      <c r="V7" s="174"/>
      <c r="W7" s="174"/>
      <c r="X7" s="174"/>
      <c r="Y7" s="174" t="s">
        <v>345</v>
      </c>
      <c r="Z7" s="168"/>
      <c r="AA7" s="168"/>
      <c r="AB7" s="168"/>
      <c r="AC7" s="168"/>
      <c r="AD7" s="168"/>
      <c r="AE7" s="168"/>
      <c r="AF7" s="168"/>
      <c r="AG7" s="168"/>
      <c r="AH7" s="168"/>
      <c r="AI7" s="168"/>
      <c r="AJ7" s="168"/>
      <c r="AK7" s="168"/>
      <c r="AL7" s="168"/>
      <c r="AM7" s="168"/>
      <c r="AN7" s="168"/>
      <c r="AO7" s="168"/>
      <c r="AP7" s="168"/>
      <c r="AQ7" s="168"/>
      <c r="AR7" s="168"/>
      <c r="AS7" s="168"/>
      <c r="AT7" s="168"/>
      <c r="AU7" s="168"/>
      <c r="AV7" s="168"/>
      <c r="AW7" s="168"/>
      <c r="AX7" s="168"/>
      <c r="AY7" s="168"/>
      <c r="AZ7" s="168"/>
      <c r="BA7" s="168"/>
      <c r="BB7" s="168"/>
      <c r="BC7" s="168"/>
      <c r="BD7" s="168"/>
      <c r="BE7" s="168"/>
      <c r="BF7" s="168"/>
      <c r="BG7" s="168"/>
      <c r="BH7" s="168"/>
      <c r="BI7" s="168"/>
      <c r="BJ7" s="168"/>
      <c r="BK7" s="168"/>
      <c r="BL7" s="168" t="s">
        <v>345</v>
      </c>
      <c r="BM7" s="168"/>
      <c r="BN7" s="168"/>
      <c r="BO7" s="168"/>
      <c r="BP7" s="168"/>
      <c r="BQ7" s="169">
        <f t="shared" si="4"/>
        <v>3103800</v>
      </c>
    </row>
    <row r="8" spans="1:70" s="170" customFormat="1" ht="16.899999999999999" x14ac:dyDescent="0.3">
      <c r="A8" s="164">
        <v>2</v>
      </c>
      <c r="B8" s="165" t="s">
        <v>344</v>
      </c>
      <c r="C8" s="164" t="s">
        <v>348</v>
      </c>
      <c r="D8" s="172">
        <v>27564</v>
      </c>
      <c r="E8" s="166" t="s">
        <v>383</v>
      </c>
      <c r="F8" s="167"/>
      <c r="G8" s="167"/>
      <c r="H8" s="167" t="s">
        <v>345</v>
      </c>
      <c r="I8" s="167"/>
      <c r="J8" s="167" t="s">
        <v>345</v>
      </c>
      <c r="K8" s="167" t="s">
        <v>345</v>
      </c>
      <c r="L8" s="167" t="s">
        <v>345</v>
      </c>
      <c r="M8" s="167" t="s">
        <v>345</v>
      </c>
      <c r="N8" s="167" t="s">
        <v>345</v>
      </c>
      <c r="O8" s="167" t="s">
        <v>345</v>
      </c>
      <c r="P8" s="167" t="s">
        <v>345</v>
      </c>
      <c r="Q8" s="167" t="s">
        <v>345</v>
      </c>
      <c r="R8" s="167"/>
      <c r="S8" s="167" t="s">
        <v>345</v>
      </c>
      <c r="T8" s="167"/>
      <c r="U8" s="167" t="s">
        <v>345</v>
      </c>
      <c r="V8" s="167"/>
      <c r="W8" s="167"/>
      <c r="X8" s="167"/>
      <c r="Y8" s="167" t="s">
        <v>345</v>
      </c>
      <c r="Z8" s="168"/>
      <c r="AA8" s="168"/>
      <c r="AB8" s="168" t="s">
        <v>345</v>
      </c>
      <c r="AC8" s="168" t="s">
        <v>345</v>
      </c>
      <c r="AD8" s="168" t="s">
        <v>345</v>
      </c>
      <c r="AE8" s="168"/>
      <c r="AF8" s="168"/>
      <c r="AG8" s="168"/>
      <c r="AH8" s="168"/>
      <c r="AI8" s="168"/>
      <c r="AJ8" s="168" t="s">
        <v>345</v>
      </c>
      <c r="AK8" s="168" t="s">
        <v>345</v>
      </c>
      <c r="AL8" s="168" t="s">
        <v>345</v>
      </c>
      <c r="AM8" s="168"/>
      <c r="AN8" s="168" t="s">
        <v>345</v>
      </c>
      <c r="AO8" s="168" t="s">
        <v>345</v>
      </c>
      <c r="AP8" s="168" t="s">
        <v>345</v>
      </c>
      <c r="AQ8" s="168"/>
      <c r="AR8" s="168"/>
      <c r="AS8" s="168" t="s">
        <v>345</v>
      </c>
      <c r="AT8" s="168" t="s">
        <v>345</v>
      </c>
      <c r="AU8" s="168"/>
      <c r="AV8" s="168"/>
      <c r="AW8" s="168"/>
      <c r="AX8" s="168"/>
      <c r="AY8" s="168"/>
      <c r="AZ8" s="168"/>
      <c r="BA8" s="168" t="s">
        <v>345</v>
      </c>
      <c r="BB8" s="168"/>
      <c r="BC8" s="168"/>
      <c r="BD8" s="168" t="s">
        <v>345</v>
      </c>
      <c r="BE8" s="168"/>
      <c r="BF8" s="168"/>
      <c r="BG8" s="168"/>
      <c r="BH8" s="168"/>
      <c r="BI8" s="168" t="s">
        <v>345</v>
      </c>
      <c r="BJ8" s="168" t="s">
        <v>345</v>
      </c>
      <c r="BK8" s="168" t="s">
        <v>345</v>
      </c>
      <c r="BL8" s="168"/>
      <c r="BM8" s="168"/>
      <c r="BN8" s="168"/>
      <c r="BO8" s="168"/>
      <c r="BP8" s="168"/>
      <c r="BQ8" s="169">
        <f t="shared" si="4"/>
        <v>3708450</v>
      </c>
      <c r="BR8" s="170" t="s">
        <v>346</v>
      </c>
    </row>
    <row r="9" spans="1:70" s="170" customFormat="1" ht="16.899999999999999" x14ac:dyDescent="0.3">
      <c r="A9" s="164">
        <v>3</v>
      </c>
      <c r="B9" s="165" t="s">
        <v>347</v>
      </c>
      <c r="C9" s="164" t="s">
        <v>348</v>
      </c>
      <c r="D9" s="172">
        <v>36019</v>
      </c>
      <c r="E9" s="166" t="s">
        <v>349</v>
      </c>
      <c r="F9" s="167"/>
      <c r="G9" s="167"/>
      <c r="H9" s="167" t="s">
        <v>345</v>
      </c>
      <c r="I9" s="167" t="s">
        <v>345</v>
      </c>
      <c r="J9" s="167" t="s">
        <v>345</v>
      </c>
      <c r="K9" s="167" t="s">
        <v>345</v>
      </c>
      <c r="L9" s="167" t="s">
        <v>345</v>
      </c>
      <c r="M9" s="167" t="s">
        <v>345</v>
      </c>
      <c r="N9" s="167"/>
      <c r="O9" s="167"/>
      <c r="P9" s="167"/>
      <c r="Q9" s="167"/>
      <c r="R9" s="167" t="s">
        <v>345</v>
      </c>
      <c r="S9" s="167" t="s">
        <v>345</v>
      </c>
      <c r="T9" s="167"/>
      <c r="U9" s="167"/>
      <c r="V9" s="167"/>
      <c r="W9" s="167"/>
      <c r="X9" s="167"/>
      <c r="Y9" s="167" t="s">
        <v>345</v>
      </c>
      <c r="Z9" s="168"/>
      <c r="AA9" s="168"/>
      <c r="AB9" s="168"/>
      <c r="AC9" s="168"/>
      <c r="AD9" s="168"/>
      <c r="AE9" s="168"/>
      <c r="AF9" s="168" t="s">
        <v>345</v>
      </c>
      <c r="AG9" s="168"/>
      <c r="AH9" s="168" t="s">
        <v>345</v>
      </c>
      <c r="AI9" s="168"/>
      <c r="AJ9" s="168"/>
      <c r="AK9" s="168" t="s">
        <v>345</v>
      </c>
      <c r="AL9" s="168" t="s">
        <v>345</v>
      </c>
      <c r="AM9" s="168" t="s">
        <v>345</v>
      </c>
      <c r="AN9" s="168" t="s">
        <v>345</v>
      </c>
      <c r="AO9" s="168"/>
      <c r="AP9" s="168"/>
      <c r="AQ9" s="168"/>
      <c r="AR9" s="168"/>
      <c r="AS9" s="168" t="s">
        <v>345</v>
      </c>
      <c r="AT9" s="168" t="s">
        <v>345</v>
      </c>
      <c r="AU9" s="168"/>
      <c r="AV9" s="168" t="s">
        <v>345</v>
      </c>
      <c r="AW9" s="168"/>
      <c r="AX9" s="168"/>
      <c r="AY9" s="168"/>
      <c r="AZ9" s="168"/>
      <c r="BA9" s="168" t="s">
        <v>345</v>
      </c>
      <c r="BB9" s="168"/>
      <c r="BC9" s="168"/>
      <c r="BD9" s="168"/>
      <c r="BE9" s="168" t="s">
        <v>345</v>
      </c>
      <c r="BF9" s="168"/>
      <c r="BG9" s="168"/>
      <c r="BH9" s="168"/>
      <c r="BI9" s="168"/>
      <c r="BJ9" s="168" t="s">
        <v>345</v>
      </c>
      <c r="BK9" s="168" t="s">
        <v>345</v>
      </c>
      <c r="BL9" s="168"/>
      <c r="BM9" s="168"/>
      <c r="BN9" s="168"/>
      <c r="BO9" s="168"/>
      <c r="BP9" s="168"/>
      <c r="BQ9" s="169">
        <f t="shared" si="4"/>
        <v>3906650</v>
      </c>
    </row>
    <row r="10" spans="1:70" s="170" customFormat="1" ht="16.899999999999999" x14ac:dyDescent="0.3">
      <c r="A10" s="164">
        <v>4</v>
      </c>
      <c r="B10" s="165" t="s">
        <v>350</v>
      </c>
      <c r="C10" s="164" t="s">
        <v>348</v>
      </c>
      <c r="D10" s="172">
        <v>27696</v>
      </c>
      <c r="E10" s="166" t="s">
        <v>382</v>
      </c>
      <c r="F10" s="174"/>
      <c r="G10" s="174" t="s">
        <v>345</v>
      </c>
      <c r="H10" s="174" t="s">
        <v>345</v>
      </c>
      <c r="I10" s="174" t="s">
        <v>345</v>
      </c>
      <c r="J10" s="174" t="s">
        <v>345</v>
      </c>
      <c r="K10" s="174" t="s">
        <v>345</v>
      </c>
      <c r="L10" s="174" t="s">
        <v>345</v>
      </c>
      <c r="M10" s="174" t="s">
        <v>345</v>
      </c>
      <c r="N10" s="174" t="s">
        <v>345</v>
      </c>
      <c r="O10" s="174" t="s">
        <v>345</v>
      </c>
      <c r="P10" s="174"/>
      <c r="Q10" s="174" t="s">
        <v>345</v>
      </c>
      <c r="R10" s="174"/>
      <c r="S10" s="174"/>
      <c r="T10" s="174"/>
      <c r="U10" s="174"/>
      <c r="V10" s="174"/>
      <c r="W10" s="174"/>
      <c r="X10" s="174" t="s">
        <v>345</v>
      </c>
      <c r="Y10" s="174" t="s">
        <v>345</v>
      </c>
      <c r="Z10" s="168" t="s">
        <v>345</v>
      </c>
      <c r="AA10" s="168"/>
      <c r="AB10" s="168"/>
      <c r="AC10" s="168"/>
      <c r="AD10" s="168"/>
      <c r="AE10" s="168"/>
      <c r="AF10" s="168"/>
      <c r="AG10" s="168"/>
      <c r="AH10" s="168"/>
      <c r="AI10" s="168" t="s">
        <v>345</v>
      </c>
      <c r="AJ10" s="168"/>
      <c r="AK10" s="168"/>
      <c r="AL10" s="168"/>
      <c r="AM10" s="168"/>
      <c r="AN10" s="168" t="s">
        <v>345</v>
      </c>
      <c r="AO10" s="168"/>
      <c r="AP10" s="168"/>
      <c r="AQ10" s="168"/>
      <c r="AR10" s="168" t="s">
        <v>345</v>
      </c>
      <c r="AS10" s="168"/>
      <c r="AT10" s="168"/>
      <c r="AU10" s="168"/>
      <c r="AV10" s="168"/>
      <c r="AW10" s="168"/>
      <c r="AX10" s="168"/>
      <c r="AY10" s="168"/>
      <c r="AZ10" s="168"/>
      <c r="BA10" s="168"/>
      <c r="BB10" s="168"/>
      <c r="BC10" s="168"/>
      <c r="BD10" s="168"/>
      <c r="BE10" s="168"/>
      <c r="BF10" s="168"/>
      <c r="BG10" s="168" t="s">
        <v>345</v>
      </c>
      <c r="BH10" s="168" t="s">
        <v>345</v>
      </c>
      <c r="BI10" s="168"/>
      <c r="BJ10" s="168"/>
      <c r="BK10" s="168" t="s">
        <v>345</v>
      </c>
      <c r="BL10" s="168"/>
      <c r="BM10" s="168" t="s">
        <v>345</v>
      </c>
      <c r="BN10" s="168" t="s">
        <v>345</v>
      </c>
      <c r="BO10" s="168" t="s">
        <v>345</v>
      </c>
      <c r="BP10" s="168" t="s">
        <v>345</v>
      </c>
      <c r="BQ10" s="169">
        <f t="shared" si="4"/>
        <v>3939600</v>
      </c>
      <c r="BR10" s="170" t="s">
        <v>346</v>
      </c>
    </row>
    <row r="11" spans="1:70" s="170" customFormat="1" ht="16.899999999999999" x14ac:dyDescent="0.3">
      <c r="A11" s="164">
        <v>5</v>
      </c>
      <c r="B11" s="165" t="s">
        <v>351</v>
      </c>
      <c r="C11" s="164" t="s">
        <v>348</v>
      </c>
      <c r="D11" s="172">
        <v>31036</v>
      </c>
      <c r="E11" s="166" t="s">
        <v>381</v>
      </c>
      <c r="F11" s="167"/>
      <c r="G11" s="167"/>
      <c r="H11" s="167" t="s">
        <v>345</v>
      </c>
      <c r="I11" s="167" t="s">
        <v>345</v>
      </c>
      <c r="J11" s="167"/>
      <c r="K11" s="167" t="s">
        <v>345</v>
      </c>
      <c r="L11" s="167" t="s">
        <v>345</v>
      </c>
      <c r="M11" s="167" t="s">
        <v>345</v>
      </c>
      <c r="N11" s="167"/>
      <c r="O11" s="167"/>
      <c r="P11" s="167"/>
      <c r="Q11" s="167"/>
      <c r="R11" s="167"/>
      <c r="S11" s="167"/>
      <c r="T11" s="167" t="s">
        <v>345</v>
      </c>
      <c r="U11" s="167" t="s">
        <v>345</v>
      </c>
      <c r="V11" s="167"/>
      <c r="W11" s="167"/>
      <c r="X11" s="167" t="s">
        <v>345</v>
      </c>
      <c r="Y11" s="167" t="s">
        <v>345</v>
      </c>
      <c r="Z11" s="168"/>
      <c r="AA11" s="168"/>
      <c r="AB11" s="168"/>
      <c r="AC11" s="168"/>
      <c r="AD11" s="168"/>
      <c r="AE11" s="168"/>
      <c r="AF11" s="168" t="s">
        <v>345</v>
      </c>
      <c r="AG11" s="168" t="s">
        <v>345</v>
      </c>
      <c r="AH11" s="168" t="s">
        <v>345</v>
      </c>
      <c r="AI11" s="168"/>
      <c r="AJ11" s="168" t="s">
        <v>345</v>
      </c>
      <c r="AK11" s="168"/>
      <c r="AL11" s="168"/>
      <c r="AM11" s="168"/>
      <c r="AN11" s="168"/>
      <c r="AO11" s="168"/>
      <c r="AP11" s="168"/>
      <c r="AQ11" s="168"/>
      <c r="AR11" s="168"/>
      <c r="AS11" s="168"/>
      <c r="AT11" s="168" t="s">
        <v>345</v>
      </c>
      <c r="AU11" s="168"/>
      <c r="AV11" s="168" t="s">
        <v>345</v>
      </c>
      <c r="AW11" s="168"/>
      <c r="AX11" s="168"/>
      <c r="AY11" s="168"/>
      <c r="AZ11" s="168"/>
      <c r="BA11" s="168"/>
      <c r="BB11" s="168"/>
      <c r="BC11" s="168"/>
      <c r="BD11" s="168" t="s">
        <v>345</v>
      </c>
      <c r="BE11" s="168" t="s">
        <v>345</v>
      </c>
      <c r="BF11" s="168" t="s">
        <v>345</v>
      </c>
      <c r="BG11" s="168" t="s">
        <v>345</v>
      </c>
      <c r="BH11" s="168"/>
      <c r="BI11" s="168"/>
      <c r="BJ11" s="168"/>
      <c r="BK11" s="168" t="s">
        <v>345</v>
      </c>
      <c r="BL11" s="168"/>
      <c r="BM11" s="168" t="s">
        <v>345</v>
      </c>
      <c r="BN11" s="168" t="s">
        <v>345</v>
      </c>
      <c r="BO11" s="168"/>
      <c r="BP11" s="168" t="s">
        <v>345</v>
      </c>
      <c r="BQ11" s="169">
        <f t="shared" si="4"/>
        <v>3975050</v>
      </c>
    </row>
    <row r="12" spans="1:70" s="170" customFormat="1" ht="16.899999999999999" x14ac:dyDescent="0.3">
      <c r="A12" s="164">
        <v>6</v>
      </c>
      <c r="B12" s="165" t="s">
        <v>355</v>
      </c>
      <c r="C12" s="164" t="s">
        <v>348</v>
      </c>
      <c r="D12" s="172" t="s">
        <v>379</v>
      </c>
      <c r="E12" s="166" t="s">
        <v>356</v>
      </c>
      <c r="F12" s="167"/>
      <c r="G12" s="167"/>
      <c r="H12" s="186" t="s">
        <v>345</v>
      </c>
      <c r="I12" s="186" t="s">
        <v>345</v>
      </c>
      <c r="J12" s="186" t="s">
        <v>345</v>
      </c>
      <c r="K12" s="187"/>
      <c r="L12" s="187"/>
      <c r="M12" s="187"/>
      <c r="N12" s="187"/>
      <c r="O12" s="187"/>
      <c r="P12" s="187"/>
      <c r="Q12" s="187"/>
      <c r="R12" s="186"/>
      <c r="S12" s="186"/>
      <c r="T12" s="186"/>
      <c r="U12" s="186"/>
      <c r="V12" s="186"/>
      <c r="W12" s="186"/>
      <c r="X12" s="186" t="s">
        <v>345</v>
      </c>
      <c r="Y12" s="186" t="s">
        <v>345</v>
      </c>
      <c r="Z12" s="187"/>
      <c r="AA12" s="187"/>
      <c r="AB12" s="187"/>
      <c r="AC12" s="187"/>
      <c r="AD12" s="187"/>
      <c r="AE12" s="187"/>
      <c r="AF12" s="187"/>
      <c r="AG12" s="187"/>
      <c r="AH12" s="187"/>
      <c r="AI12" s="187"/>
      <c r="AJ12" s="187"/>
      <c r="AK12" s="187"/>
      <c r="AL12" s="187"/>
      <c r="AM12" s="187"/>
      <c r="AN12" s="187"/>
      <c r="AO12" s="187"/>
      <c r="AP12" s="187"/>
      <c r="AQ12" s="187"/>
      <c r="AR12" s="187"/>
      <c r="AS12" s="187" t="s">
        <v>345</v>
      </c>
      <c r="AT12" s="187" t="s">
        <v>345</v>
      </c>
      <c r="AU12" s="187"/>
      <c r="AV12" s="187"/>
      <c r="AW12" s="187"/>
      <c r="AX12" s="187"/>
      <c r="AY12" s="187"/>
      <c r="AZ12" s="187"/>
      <c r="BA12" s="187"/>
      <c r="BB12" s="187"/>
      <c r="BC12" s="187"/>
      <c r="BD12" s="187"/>
      <c r="BE12" s="187"/>
      <c r="BF12" s="187"/>
      <c r="BG12" s="187" t="s">
        <v>345</v>
      </c>
      <c r="BH12" s="187"/>
      <c r="BI12" s="187"/>
      <c r="BJ12" s="187"/>
      <c r="BK12" s="187"/>
      <c r="BL12" s="187"/>
      <c r="BM12" s="187" t="s">
        <v>345</v>
      </c>
      <c r="BN12" s="187" t="s">
        <v>345</v>
      </c>
      <c r="BO12" s="187"/>
      <c r="BP12" s="187" t="s">
        <v>345</v>
      </c>
      <c r="BQ12" s="169">
        <f t="shared" si="4"/>
        <v>3007350</v>
      </c>
    </row>
    <row r="13" spans="1:70" s="189" customFormat="1" ht="16.899999999999999" x14ac:dyDescent="0.3">
      <c r="A13" s="182">
        <v>7</v>
      </c>
      <c r="B13" s="183" t="s">
        <v>357</v>
      </c>
      <c r="C13" s="182" t="s">
        <v>348</v>
      </c>
      <c r="D13" s="184">
        <v>29137</v>
      </c>
      <c r="E13" s="185" t="s">
        <v>358</v>
      </c>
      <c r="F13" s="186"/>
      <c r="G13" s="186"/>
      <c r="H13" s="186" t="s">
        <v>345</v>
      </c>
      <c r="I13" s="186" t="s">
        <v>345</v>
      </c>
      <c r="J13" s="186" t="s">
        <v>345</v>
      </c>
      <c r="K13" s="187"/>
      <c r="L13" s="187"/>
      <c r="M13" s="187"/>
      <c r="N13" s="187"/>
      <c r="O13" s="187"/>
      <c r="P13" s="187"/>
      <c r="Q13" s="187"/>
      <c r="R13" s="186"/>
      <c r="S13" s="186"/>
      <c r="T13" s="186"/>
      <c r="U13" s="186"/>
      <c r="V13" s="186"/>
      <c r="W13" s="186"/>
      <c r="X13" s="186" t="s">
        <v>345</v>
      </c>
      <c r="Y13" s="186" t="s">
        <v>345</v>
      </c>
      <c r="Z13" s="187" t="s">
        <v>345</v>
      </c>
      <c r="AA13" s="187"/>
      <c r="AB13" s="187"/>
      <c r="AC13" s="187"/>
      <c r="AD13" s="187"/>
      <c r="AE13" s="187"/>
      <c r="AF13" s="187"/>
      <c r="AG13" s="187"/>
      <c r="AH13" s="187"/>
      <c r="AI13" s="187"/>
      <c r="AJ13" s="187"/>
      <c r="AK13" s="187"/>
      <c r="AL13" s="187"/>
      <c r="AM13" s="187"/>
      <c r="AN13" s="187"/>
      <c r="AO13" s="187"/>
      <c r="AP13" s="187"/>
      <c r="AQ13" s="187"/>
      <c r="AR13" s="187"/>
      <c r="AS13" s="187" t="s">
        <v>345</v>
      </c>
      <c r="AT13" s="187" t="s">
        <v>345</v>
      </c>
      <c r="AU13" s="187"/>
      <c r="AV13" s="187"/>
      <c r="AW13" s="187"/>
      <c r="AX13" s="187"/>
      <c r="AY13" s="187"/>
      <c r="AZ13" s="187"/>
      <c r="BA13" s="187"/>
      <c r="BB13" s="187"/>
      <c r="BC13" s="187"/>
      <c r="BD13" s="187"/>
      <c r="BE13" s="187"/>
      <c r="BF13" s="187"/>
      <c r="BG13" s="187" t="s">
        <v>345</v>
      </c>
      <c r="BH13" s="187"/>
      <c r="BI13" s="187"/>
      <c r="BJ13" s="187"/>
      <c r="BK13" s="187"/>
      <c r="BL13" s="187"/>
      <c r="BM13" s="187" t="s">
        <v>345</v>
      </c>
      <c r="BN13" s="187" t="s">
        <v>345</v>
      </c>
      <c r="BO13" s="187"/>
      <c r="BP13" s="187" t="s">
        <v>345</v>
      </c>
      <c r="BQ13" s="188">
        <f t="shared" si="4"/>
        <v>3159450</v>
      </c>
    </row>
    <row r="14" spans="1:70" s="181" customFormat="1" ht="16.899999999999999" x14ac:dyDescent="0.3">
      <c r="A14" s="178">
        <v>8</v>
      </c>
      <c r="B14" s="179" t="s">
        <v>376</v>
      </c>
      <c r="C14" s="164" t="s">
        <v>348</v>
      </c>
      <c r="D14" s="172">
        <v>31401</v>
      </c>
      <c r="E14" s="180" t="s">
        <v>378</v>
      </c>
      <c r="F14" s="176"/>
      <c r="G14" s="176"/>
      <c r="H14" s="176" t="s">
        <v>345</v>
      </c>
      <c r="I14" s="176" t="s">
        <v>345</v>
      </c>
      <c r="J14" s="176" t="s">
        <v>345</v>
      </c>
      <c r="K14" s="176" t="s">
        <v>345</v>
      </c>
      <c r="L14" s="176" t="s">
        <v>345</v>
      </c>
      <c r="M14" s="176" t="s">
        <v>345</v>
      </c>
      <c r="N14" s="176"/>
      <c r="O14" s="176"/>
      <c r="P14" s="176"/>
      <c r="Q14" s="176"/>
      <c r="R14" s="176" t="s">
        <v>345</v>
      </c>
      <c r="S14" s="176" t="s">
        <v>345</v>
      </c>
      <c r="T14" s="176"/>
      <c r="U14" s="176" t="s">
        <v>345</v>
      </c>
      <c r="V14" s="176" t="s">
        <v>345</v>
      </c>
      <c r="W14" s="176"/>
      <c r="X14" s="176"/>
      <c r="Y14" s="176" t="s">
        <v>345</v>
      </c>
      <c r="Z14" s="177" t="s">
        <v>345</v>
      </c>
      <c r="AA14" s="177"/>
      <c r="AB14" s="177"/>
      <c r="AC14" s="177"/>
      <c r="AD14" s="177"/>
      <c r="AE14" s="177"/>
      <c r="AF14" s="177" t="s">
        <v>345</v>
      </c>
      <c r="AG14" s="177"/>
      <c r="AH14" s="177" t="s">
        <v>345</v>
      </c>
      <c r="AI14" s="177"/>
      <c r="AJ14" s="177" t="s">
        <v>345</v>
      </c>
      <c r="AK14" s="177" t="s">
        <v>345</v>
      </c>
      <c r="AL14" s="177"/>
      <c r="AM14" s="177"/>
      <c r="AN14" s="177"/>
      <c r="AO14" s="177"/>
      <c r="AP14" s="177" t="s">
        <v>345</v>
      </c>
      <c r="AQ14" s="177"/>
      <c r="AR14" s="177"/>
      <c r="AS14" s="177" t="s">
        <v>345</v>
      </c>
      <c r="AT14" s="177" t="s">
        <v>345</v>
      </c>
      <c r="AU14" s="177" t="s">
        <v>345</v>
      </c>
      <c r="AV14" s="177" t="s">
        <v>345</v>
      </c>
      <c r="AW14" s="177"/>
      <c r="AX14" s="177"/>
      <c r="AY14" s="177"/>
      <c r="AZ14" s="177"/>
      <c r="BA14" s="177"/>
      <c r="BB14" s="177"/>
      <c r="BC14" s="177"/>
      <c r="BD14" s="177"/>
      <c r="BE14" s="177"/>
      <c r="BF14" s="177"/>
      <c r="BG14" s="177" t="s">
        <v>345</v>
      </c>
      <c r="BH14" s="177"/>
      <c r="BI14" s="177"/>
      <c r="BJ14" s="177" t="s">
        <v>345</v>
      </c>
      <c r="BK14" s="177" t="s">
        <v>345</v>
      </c>
      <c r="BL14" s="177"/>
      <c r="BM14" s="177"/>
      <c r="BN14" s="177"/>
      <c r="BO14" s="177"/>
      <c r="BP14" s="177"/>
      <c r="BQ14" s="169">
        <f t="shared" si="4"/>
        <v>3933000</v>
      </c>
    </row>
    <row r="15" spans="1:70" s="196" customFormat="1" ht="28.2" customHeight="1" x14ac:dyDescent="0.3">
      <c r="A15" s="190">
        <v>9</v>
      </c>
      <c r="B15" s="191" t="s">
        <v>377</v>
      </c>
      <c r="C15" s="190" t="s">
        <v>348</v>
      </c>
      <c r="D15" s="192">
        <v>30602</v>
      </c>
      <c r="E15" s="193" t="s">
        <v>380</v>
      </c>
      <c r="F15" s="194"/>
      <c r="G15" s="194"/>
      <c r="H15" s="194" t="s">
        <v>345</v>
      </c>
      <c r="I15" s="194" t="s">
        <v>345</v>
      </c>
      <c r="J15" s="194" t="s">
        <v>345</v>
      </c>
      <c r="K15" s="194" t="s">
        <v>345</v>
      </c>
      <c r="L15" s="194"/>
      <c r="M15" s="194" t="s">
        <v>345</v>
      </c>
      <c r="N15" s="194"/>
      <c r="O15" s="194"/>
      <c r="P15" s="194"/>
      <c r="Q15" s="194"/>
      <c r="R15" s="194"/>
      <c r="S15" s="194"/>
      <c r="T15" s="194"/>
      <c r="U15" s="194"/>
      <c r="V15" s="194"/>
      <c r="W15" s="194"/>
      <c r="X15" s="194"/>
      <c r="Y15" s="176" t="s">
        <v>345</v>
      </c>
      <c r="Z15" s="195"/>
      <c r="AA15" s="195"/>
      <c r="AB15" s="195"/>
      <c r="AC15" s="195"/>
      <c r="AD15" s="195"/>
      <c r="AE15" s="195"/>
      <c r="AF15" s="195"/>
      <c r="AG15" s="195"/>
      <c r="AH15" s="195"/>
      <c r="AI15" s="195"/>
      <c r="AJ15" s="195"/>
      <c r="AK15" s="195"/>
      <c r="AL15" s="195"/>
      <c r="AM15" s="195"/>
      <c r="AN15" s="195"/>
      <c r="AO15" s="195"/>
      <c r="AP15" s="195"/>
      <c r="AQ15" s="195"/>
      <c r="AR15" s="195" t="s">
        <v>345</v>
      </c>
      <c r="AS15" s="195" t="s">
        <v>345</v>
      </c>
      <c r="AT15" s="195" t="s">
        <v>345</v>
      </c>
      <c r="AU15" s="195"/>
      <c r="AV15" s="195"/>
      <c r="AW15" s="195"/>
      <c r="AX15" s="195"/>
      <c r="AY15" s="195"/>
      <c r="AZ15" s="195"/>
      <c r="BA15" s="195" t="s">
        <v>345</v>
      </c>
      <c r="BB15" s="195"/>
      <c r="BC15" s="195"/>
      <c r="BD15" s="195"/>
      <c r="BE15" s="195"/>
      <c r="BF15" s="195"/>
      <c r="BG15" s="195" t="s">
        <v>345</v>
      </c>
      <c r="BH15" s="195"/>
      <c r="BI15" s="195"/>
      <c r="BJ15" s="195"/>
      <c r="BK15" s="195"/>
      <c r="BL15" s="195"/>
      <c r="BM15" s="195" t="s">
        <v>345</v>
      </c>
      <c r="BN15" s="195" t="s">
        <v>345</v>
      </c>
      <c r="BO15" s="195"/>
      <c r="BP15" s="195"/>
      <c r="BQ15" s="139">
        <f t="shared" si="4"/>
        <v>3989000</v>
      </c>
    </row>
    <row r="16" spans="1:70" s="150" customFormat="1" ht="17.100000000000001" x14ac:dyDescent="0.3">
      <c r="A16" s="151">
        <v>10</v>
      </c>
      <c r="B16" s="152"/>
      <c r="C16" s="151"/>
      <c r="D16" s="153"/>
      <c r="E16" s="154"/>
      <c r="F16" s="155"/>
      <c r="G16" s="155"/>
      <c r="H16" s="155"/>
      <c r="I16" s="155"/>
      <c r="J16" s="155"/>
      <c r="K16" s="155"/>
      <c r="L16" s="155"/>
      <c r="M16" s="155"/>
      <c r="N16" s="155"/>
      <c r="O16" s="155"/>
      <c r="P16" s="155"/>
      <c r="Q16" s="155"/>
      <c r="R16" s="155"/>
      <c r="S16" s="155"/>
      <c r="T16" s="155"/>
      <c r="U16" s="155"/>
      <c r="V16" s="155"/>
      <c r="W16" s="155"/>
      <c r="X16" s="155"/>
      <c r="Y16" s="155"/>
      <c r="Z16" s="156"/>
      <c r="AA16" s="156"/>
      <c r="AB16" s="156"/>
      <c r="AC16" s="156"/>
      <c r="AD16" s="156"/>
      <c r="AE16" s="156"/>
      <c r="AF16" s="156"/>
      <c r="AG16" s="156"/>
      <c r="AH16" s="156"/>
      <c r="AI16" s="156"/>
      <c r="AJ16" s="156"/>
      <c r="AK16" s="156"/>
      <c r="AL16" s="156"/>
      <c r="AM16" s="156"/>
      <c r="AN16" s="156"/>
      <c r="AO16" s="156"/>
      <c r="AP16" s="156"/>
      <c r="AQ16" s="156"/>
      <c r="AR16" s="156"/>
      <c r="AS16" s="156"/>
      <c r="AT16" s="156"/>
      <c r="AU16" s="156"/>
      <c r="AV16" s="156"/>
      <c r="AW16" s="156"/>
      <c r="AX16" s="156"/>
      <c r="AY16" s="156"/>
      <c r="AZ16" s="156"/>
      <c r="BA16" s="156"/>
      <c r="BB16" s="156"/>
      <c r="BC16" s="156"/>
      <c r="BD16" s="156"/>
      <c r="BE16" s="156"/>
      <c r="BF16" s="156"/>
      <c r="BG16" s="156"/>
      <c r="BH16" s="156"/>
      <c r="BI16" s="156"/>
      <c r="BJ16" s="156"/>
      <c r="BK16" s="156"/>
      <c r="BL16" s="156"/>
      <c r="BM16" s="156"/>
      <c r="BN16" s="156"/>
      <c r="BO16" s="156"/>
      <c r="BP16" s="156"/>
      <c r="BQ16" s="157">
        <f t="shared" si="4"/>
        <v>0</v>
      </c>
    </row>
    <row r="17" spans="1:69" s="150" customFormat="1" ht="17.100000000000001" x14ac:dyDescent="0.3">
      <c r="A17" s="151">
        <v>11</v>
      </c>
      <c r="B17" s="152"/>
      <c r="C17" s="151"/>
      <c r="D17" s="153"/>
      <c r="E17" s="154"/>
      <c r="F17" s="145"/>
      <c r="G17" s="145"/>
      <c r="H17" s="145"/>
      <c r="I17" s="145"/>
      <c r="J17" s="145"/>
      <c r="K17" s="145"/>
      <c r="L17" s="145"/>
      <c r="M17" s="145"/>
      <c r="N17" s="145"/>
      <c r="O17" s="145"/>
      <c r="P17" s="145"/>
      <c r="Q17" s="145"/>
      <c r="R17" s="145"/>
      <c r="S17" s="145"/>
      <c r="T17" s="145"/>
      <c r="U17" s="145"/>
      <c r="V17" s="145"/>
      <c r="W17" s="145"/>
      <c r="X17" s="145"/>
      <c r="Y17" s="145"/>
      <c r="Z17" s="156"/>
      <c r="AA17" s="156"/>
      <c r="AB17" s="156"/>
      <c r="AC17" s="156"/>
      <c r="AD17" s="156"/>
      <c r="AE17" s="156"/>
      <c r="AF17" s="156"/>
      <c r="AG17" s="156"/>
      <c r="AH17" s="156"/>
      <c r="AI17" s="156"/>
      <c r="AJ17" s="156"/>
      <c r="AK17" s="156"/>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56"/>
      <c r="BI17" s="156"/>
      <c r="BJ17" s="156"/>
      <c r="BK17" s="156"/>
      <c r="BL17" s="156"/>
      <c r="BM17" s="156"/>
      <c r="BN17" s="156"/>
      <c r="BO17" s="156"/>
      <c r="BP17" s="156"/>
      <c r="BQ17" s="157">
        <f t="shared" si="4"/>
        <v>0</v>
      </c>
    </row>
    <row r="18" spans="1:69" s="150" customFormat="1" ht="17.100000000000001" x14ac:dyDescent="0.3">
      <c r="A18" s="151">
        <v>12</v>
      </c>
      <c r="B18" s="152"/>
      <c r="C18" s="151"/>
      <c r="D18" s="153"/>
      <c r="E18" s="154"/>
      <c r="F18" s="155"/>
      <c r="G18" s="155"/>
      <c r="H18" s="155"/>
      <c r="I18" s="155"/>
      <c r="J18" s="155"/>
      <c r="K18" s="155"/>
      <c r="L18" s="155"/>
      <c r="M18" s="155"/>
      <c r="N18" s="155"/>
      <c r="O18" s="155"/>
      <c r="P18" s="155"/>
      <c r="Q18" s="155"/>
      <c r="R18" s="155"/>
      <c r="S18" s="155"/>
      <c r="T18" s="155"/>
      <c r="U18" s="155"/>
      <c r="V18" s="155"/>
      <c r="W18" s="155"/>
      <c r="X18" s="155"/>
      <c r="Y18" s="155"/>
      <c r="Z18" s="156"/>
      <c r="AA18" s="156"/>
      <c r="AB18" s="156"/>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156"/>
      <c r="BK18" s="156"/>
      <c r="BL18" s="156"/>
      <c r="BM18" s="156"/>
      <c r="BN18" s="156"/>
      <c r="BO18" s="156"/>
      <c r="BP18" s="156"/>
      <c r="BQ18" s="157">
        <f t="shared" si="4"/>
        <v>0</v>
      </c>
    </row>
    <row r="19" spans="1:69" s="140" customFormat="1" x14ac:dyDescent="0.3">
      <c r="A19" s="205" t="s">
        <v>85</v>
      </c>
      <c r="B19" s="205"/>
      <c r="C19" s="205"/>
      <c r="D19" s="205"/>
      <c r="E19" s="205"/>
      <c r="F19" s="125">
        <f t="shared" ref="F19:BP19" si="5">COUNTIF(F6:F18,"x")</f>
        <v>0</v>
      </c>
      <c r="G19" s="125">
        <f t="shared" si="5"/>
        <v>2</v>
      </c>
      <c r="H19" s="125">
        <f t="shared" si="5"/>
        <v>8</v>
      </c>
      <c r="I19" s="125">
        <f t="shared" si="5"/>
        <v>7</v>
      </c>
      <c r="J19" s="125">
        <f t="shared" si="5"/>
        <v>7</v>
      </c>
      <c r="K19" s="125">
        <f t="shared" si="5"/>
        <v>6</v>
      </c>
      <c r="L19" s="125">
        <f t="shared" si="5"/>
        <v>5</v>
      </c>
      <c r="M19" s="125">
        <f t="shared" si="5"/>
        <v>6</v>
      </c>
      <c r="N19" s="125">
        <f t="shared" si="5"/>
        <v>2</v>
      </c>
      <c r="O19" s="125">
        <f t="shared" si="5"/>
        <v>2</v>
      </c>
      <c r="P19" s="125">
        <f t="shared" si="5"/>
        <v>1</v>
      </c>
      <c r="Q19" s="125">
        <f t="shared" si="5"/>
        <v>2</v>
      </c>
      <c r="R19" s="125">
        <f t="shared" si="5"/>
        <v>2</v>
      </c>
      <c r="S19" s="125">
        <f t="shared" si="5"/>
        <v>3</v>
      </c>
      <c r="T19" s="125">
        <f t="shared" si="5"/>
        <v>1</v>
      </c>
      <c r="U19" s="125">
        <f t="shared" si="5"/>
        <v>3</v>
      </c>
      <c r="V19" s="125">
        <f t="shared" si="5"/>
        <v>1</v>
      </c>
      <c r="W19" s="125">
        <f t="shared" si="5"/>
        <v>0</v>
      </c>
      <c r="X19" s="125">
        <f t="shared" si="5"/>
        <v>4</v>
      </c>
      <c r="Y19" s="125">
        <f t="shared" si="5"/>
        <v>10</v>
      </c>
      <c r="Z19" s="125">
        <f t="shared" si="5"/>
        <v>3</v>
      </c>
      <c r="AA19" s="125">
        <f t="shared" si="5"/>
        <v>0</v>
      </c>
      <c r="AB19" s="125">
        <f t="shared" si="5"/>
        <v>1</v>
      </c>
      <c r="AC19" s="125">
        <f t="shared" si="5"/>
        <v>1</v>
      </c>
      <c r="AD19" s="125">
        <f t="shared" si="5"/>
        <v>1</v>
      </c>
      <c r="AE19" s="125">
        <f t="shared" si="5"/>
        <v>0</v>
      </c>
      <c r="AF19" s="125">
        <f t="shared" si="5"/>
        <v>3</v>
      </c>
      <c r="AG19" s="125">
        <f t="shared" si="5"/>
        <v>1</v>
      </c>
      <c r="AH19" s="125">
        <f t="shared" si="5"/>
        <v>3</v>
      </c>
      <c r="AI19" s="125">
        <f t="shared" si="5"/>
        <v>1</v>
      </c>
      <c r="AJ19" s="125">
        <f t="shared" si="5"/>
        <v>3</v>
      </c>
      <c r="AK19" s="125">
        <f t="shared" si="5"/>
        <v>3</v>
      </c>
      <c r="AL19" s="125">
        <f t="shared" si="5"/>
        <v>2</v>
      </c>
      <c r="AM19" s="125">
        <f t="shared" si="5"/>
        <v>1</v>
      </c>
      <c r="AN19" s="125">
        <f t="shared" si="5"/>
        <v>3</v>
      </c>
      <c r="AO19" s="125">
        <f t="shared" si="5"/>
        <v>1</v>
      </c>
      <c r="AP19" s="125">
        <f t="shared" si="5"/>
        <v>2</v>
      </c>
      <c r="AQ19" s="125">
        <f t="shared" si="5"/>
        <v>0</v>
      </c>
      <c r="AR19" s="125">
        <f t="shared" si="5"/>
        <v>2</v>
      </c>
      <c r="AS19" s="125">
        <f t="shared" si="5"/>
        <v>6</v>
      </c>
      <c r="AT19" s="125">
        <f t="shared" si="5"/>
        <v>7</v>
      </c>
      <c r="AU19" s="125">
        <f t="shared" si="5"/>
        <v>1</v>
      </c>
      <c r="AV19" s="125">
        <f t="shared" si="5"/>
        <v>3</v>
      </c>
      <c r="AW19" s="125">
        <f t="shared" si="5"/>
        <v>0</v>
      </c>
      <c r="AX19" s="125">
        <f t="shared" si="5"/>
        <v>0</v>
      </c>
      <c r="AY19" s="125">
        <f t="shared" si="5"/>
        <v>0</v>
      </c>
      <c r="AZ19" s="125">
        <f t="shared" si="5"/>
        <v>0</v>
      </c>
      <c r="BA19" s="125">
        <f t="shared" si="5"/>
        <v>3</v>
      </c>
      <c r="BB19" s="125">
        <f t="shared" si="5"/>
        <v>0</v>
      </c>
      <c r="BC19" s="125">
        <f t="shared" si="5"/>
        <v>0</v>
      </c>
      <c r="BD19" s="125">
        <f t="shared" si="5"/>
        <v>2</v>
      </c>
      <c r="BE19" s="125">
        <f t="shared" si="5"/>
        <v>2</v>
      </c>
      <c r="BF19" s="125">
        <f t="shared" si="5"/>
        <v>1</v>
      </c>
      <c r="BG19" s="125">
        <f t="shared" si="5"/>
        <v>6</v>
      </c>
      <c r="BH19" s="125">
        <f t="shared" si="5"/>
        <v>1</v>
      </c>
      <c r="BI19" s="125">
        <f t="shared" si="5"/>
        <v>1</v>
      </c>
      <c r="BJ19" s="171">
        <v>2</v>
      </c>
      <c r="BK19" s="173">
        <f t="shared" ref="BK19:BM19" si="6">COUNTIF(BK6:BK18,"x")</f>
        <v>5</v>
      </c>
      <c r="BL19" s="173">
        <f t="shared" si="6"/>
        <v>1</v>
      </c>
      <c r="BM19" s="175">
        <f t="shared" si="6"/>
        <v>5</v>
      </c>
      <c r="BN19" s="175"/>
      <c r="BO19" s="175"/>
      <c r="BP19" s="125">
        <f t="shared" si="5"/>
        <v>4</v>
      </c>
      <c r="BQ19" s="139">
        <f>SUM(BQ6:BQ18)</f>
        <v>32722350</v>
      </c>
    </row>
  </sheetData>
  <mergeCells count="11">
    <mergeCell ref="A19:E19"/>
    <mergeCell ref="F1:Y1"/>
    <mergeCell ref="Z1:BP1"/>
    <mergeCell ref="BQ1:BQ5"/>
    <mergeCell ref="A2:A3"/>
    <mergeCell ref="B2:B3"/>
    <mergeCell ref="C2:C3"/>
    <mergeCell ref="D2:D3"/>
    <mergeCell ref="E2:E3"/>
    <mergeCell ref="A4:E4"/>
    <mergeCell ref="A5:E5"/>
  </mergeCells>
  <conditionalFormatting sqref="BP2 F2:BJ2">
    <cfRule type="duplicateValues" dxfId="11" priority="15"/>
    <cfRule type="duplicateValues" dxfId="10" priority="16"/>
    <cfRule type="duplicateValues" dxfId="9" priority="18"/>
  </conditionalFormatting>
  <conditionalFormatting sqref="BK2">
    <cfRule type="duplicateValues" dxfId="8" priority="10"/>
    <cfRule type="duplicateValues" dxfId="7" priority="11"/>
    <cfRule type="duplicateValues" dxfId="6" priority="12"/>
  </conditionalFormatting>
  <conditionalFormatting sqref="BL2">
    <cfRule type="duplicateValues" dxfId="5" priority="7"/>
    <cfRule type="duplicateValues" dxfId="4" priority="8"/>
    <cfRule type="duplicateValues" dxfId="3" priority="9"/>
  </conditionalFormatting>
  <conditionalFormatting sqref="BM2:BO2">
    <cfRule type="duplicateValues" dxfId="2" priority="4"/>
    <cfRule type="duplicateValues" dxfId="1" priority="5"/>
    <cfRule type="duplicateValues" dxfId="0" priority="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workbookViewId="0">
      <selection activeCell="J1" sqref="J1"/>
    </sheetView>
  </sheetViews>
  <sheetFormatPr defaultRowHeight="15.05" x14ac:dyDescent="0.3"/>
  <sheetData>
    <row r="1" spans="1:66" x14ac:dyDescent="0.3">
      <c r="A1" t="s">
        <v>82</v>
      </c>
      <c r="F1">
        <v>200000</v>
      </c>
      <c r="G1">
        <v>102000</v>
      </c>
      <c r="H1">
        <v>230000</v>
      </c>
      <c r="I1">
        <v>230000</v>
      </c>
      <c r="J1">
        <v>220000</v>
      </c>
      <c r="K1">
        <v>75000</v>
      </c>
      <c r="L1">
        <v>27000</v>
      </c>
      <c r="M1">
        <v>59000</v>
      </c>
      <c r="N1">
        <v>47000</v>
      </c>
      <c r="O1">
        <v>41000</v>
      </c>
      <c r="P1">
        <v>41000</v>
      </c>
      <c r="Q1">
        <v>59000</v>
      </c>
      <c r="R1">
        <v>30000</v>
      </c>
      <c r="S1">
        <v>30000</v>
      </c>
      <c r="T1">
        <v>41000</v>
      </c>
      <c r="U1">
        <v>41000</v>
      </c>
      <c r="V1">
        <v>41000</v>
      </c>
      <c r="W1">
        <v>290000</v>
      </c>
      <c r="X1">
        <v>165000</v>
      </c>
      <c r="Y1" t="s">
        <v>326</v>
      </c>
      <c r="Z1">
        <v>169000</v>
      </c>
      <c r="AA1">
        <v>47000</v>
      </c>
      <c r="AB1">
        <v>41000</v>
      </c>
      <c r="AC1">
        <v>41000</v>
      </c>
      <c r="AD1">
        <v>83000</v>
      </c>
      <c r="AE1">
        <v>128000</v>
      </c>
      <c r="AF1">
        <v>71000</v>
      </c>
      <c r="AG1">
        <v>138000</v>
      </c>
      <c r="AH1">
        <v>282000</v>
      </c>
      <c r="AI1">
        <v>30000</v>
      </c>
      <c r="AJ1">
        <v>20000</v>
      </c>
      <c r="AK1">
        <v>174000</v>
      </c>
      <c r="AL1">
        <v>231000</v>
      </c>
      <c r="AM1">
        <v>732000</v>
      </c>
      <c r="AN1">
        <v>121000</v>
      </c>
      <c r="AO1">
        <v>192000</v>
      </c>
      <c r="AP1">
        <v>173000</v>
      </c>
      <c r="AQ1">
        <v>231000</v>
      </c>
      <c r="AR1">
        <v>500000</v>
      </c>
      <c r="AS1">
        <v>231000</v>
      </c>
      <c r="AT1">
        <v>231000</v>
      </c>
      <c r="AU1">
        <v>412000</v>
      </c>
      <c r="AV1">
        <v>137000</v>
      </c>
      <c r="AW1">
        <v>137000</v>
      </c>
      <c r="AX1">
        <v>208000</v>
      </c>
      <c r="AY1">
        <v>269000</v>
      </c>
      <c r="AZ1">
        <v>500000</v>
      </c>
      <c r="BA1">
        <v>700000</v>
      </c>
      <c r="BB1">
        <v>770000</v>
      </c>
      <c r="BC1">
        <v>249000</v>
      </c>
      <c r="BD1">
        <v>157000</v>
      </c>
      <c r="BE1">
        <v>157000</v>
      </c>
      <c r="BF1">
        <v>185000</v>
      </c>
      <c r="BG1">
        <v>1200000</v>
      </c>
      <c r="BH1">
        <v>88000</v>
      </c>
      <c r="BI1">
        <v>450000</v>
      </c>
      <c r="BJ1">
        <v>495000</v>
      </c>
      <c r="BK1">
        <v>123000</v>
      </c>
      <c r="BL1">
        <v>4100000</v>
      </c>
      <c r="BM1">
        <v>615000</v>
      </c>
      <c r="BN1">
        <v>187000</v>
      </c>
    </row>
    <row r="2" spans="1:66" x14ac:dyDescent="0.3">
      <c r="A2" t="s">
        <v>327</v>
      </c>
      <c r="F2">
        <v>150000</v>
      </c>
      <c r="G2">
        <v>91800</v>
      </c>
      <c r="H2">
        <v>155000</v>
      </c>
      <c r="I2">
        <v>155000</v>
      </c>
      <c r="J2">
        <v>155000</v>
      </c>
      <c r="K2">
        <v>67500</v>
      </c>
      <c r="L2">
        <v>24300</v>
      </c>
      <c r="M2">
        <v>53100</v>
      </c>
      <c r="N2">
        <v>42300</v>
      </c>
      <c r="O2">
        <v>36900</v>
      </c>
      <c r="P2">
        <v>36900</v>
      </c>
      <c r="Q2">
        <v>53100</v>
      </c>
      <c r="R2">
        <v>27000</v>
      </c>
      <c r="S2">
        <v>27000</v>
      </c>
      <c r="T2">
        <v>36900</v>
      </c>
      <c r="U2">
        <v>36900</v>
      </c>
      <c r="V2">
        <v>36900</v>
      </c>
      <c r="W2">
        <v>261000</v>
      </c>
      <c r="X2" t="s">
        <v>298</v>
      </c>
      <c r="Y2" t="s">
        <v>326</v>
      </c>
      <c r="Z2">
        <v>152100</v>
      </c>
      <c r="AA2">
        <v>42300</v>
      </c>
      <c r="AB2">
        <v>36900</v>
      </c>
      <c r="AC2">
        <v>36900</v>
      </c>
      <c r="AD2">
        <v>74700</v>
      </c>
      <c r="AE2">
        <v>115200</v>
      </c>
      <c r="AF2">
        <v>63900</v>
      </c>
      <c r="AG2">
        <v>124200</v>
      </c>
      <c r="AH2">
        <v>253800</v>
      </c>
      <c r="AI2">
        <v>27000</v>
      </c>
      <c r="AJ2">
        <v>18000</v>
      </c>
      <c r="AK2">
        <v>156600</v>
      </c>
      <c r="AL2">
        <v>207900</v>
      </c>
      <c r="AM2">
        <v>658800</v>
      </c>
      <c r="AN2">
        <v>108900</v>
      </c>
      <c r="AO2">
        <v>172800</v>
      </c>
      <c r="AP2">
        <v>155700</v>
      </c>
      <c r="AQ2">
        <v>207900</v>
      </c>
      <c r="AR2">
        <v>450000</v>
      </c>
      <c r="AS2">
        <v>207900</v>
      </c>
      <c r="AT2">
        <v>207900</v>
      </c>
      <c r="AU2">
        <v>370800</v>
      </c>
      <c r="AV2">
        <v>123300</v>
      </c>
      <c r="AW2">
        <v>123300</v>
      </c>
      <c r="AX2">
        <v>187200</v>
      </c>
      <c r="AY2">
        <v>242100</v>
      </c>
      <c r="AZ2">
        <v>425000</v>
      </c>
      <c r="BA2">
        <v>595000</v>
      </c>
      <c r="BB2">
        <v>654500</v>
      </c>
      <c r="BC2">
        <v>211650</v>
      </c>
      <c r="BD2">
        <v>133450</v>
      </c>
      <c r="BE2">
        <v>133450</v>
      </c>
      <c r="BF2">
        <v>157250</v>
      </c>
      <c r="BG2">
        <v>1020000</v>
      </c>
      <c r="BH2">
        <v>74800</v>
      </c>
      <c r="BI2">
        <v>382500</v>
      </c>
      <c r="BJ2">
        <v>420750</v>
      </c>
      <c r="BK2">
        <v>104550</v>
      </c>
      <c r="BL2">
        <v>3012000</v>
      </c>
      <c r="BM2">
        <v>484000</v>
      </c>
      <c r="BN2">
        <v>158950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BG TỔNG</vt:lpstr>
      <vt:lpstr>gói</vt:lpstr>
      <vt:lpstr>đăng ký</vt:lpstr>
      <vt:lpstr>Sheet1</vt:lpstr>
      <vt:lpstr>'BG TỔNG'!Print_Area</vt:lpstr>
      <vt:lpstr>'BG TỔNG'!Print_Titles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Nguyen Thi Thuy Lien 1</cp:lastModifiedBy>
  <cp:lastPrinted>2024-08-20T07:26:22Z</cp:lastPrinted>
  <dcterms:created xsi:type="dcterms:W3CDTF">2022-03-17T08:23:25Z</dcterms:created>
  <dcterms:modified xsi:type="dcterms:W3CDTF">2024-11-29T02:32:18Z</dcterms:modified>
</cp:coreProperties>
</file>