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LÀM VIỆC\DATA_TN\Hoàng\2024\Tháng 11\Báo người lao động\"/>
    </mc:Choice>
  </mc:AlternateContent>
  <xr:revisionPtr revIDLastSave="0" documentId="13_ncr:1_{8BB72E04-2A4B-416C-BF93-305FC86C0A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KC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5" i="2" l="1"/>
  <c r="AZ6" i="2"/>
  <c r="AZ7" i="2"/>
  <c r="AZ8" i="2"/>
  <c r="AZ9" i="2"/>
  <c r="AZ4" i="2"/>
  <c r="AY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P10" i="2"/>
  <c r="O10" i="2"/>
  <c r="N10" i="2"/>
  <c r="M10" i="2"/>
  <c r="L10" i="2"/>
  <c r="G10" i="2"/>
  <c r="F10" i="2"/>
  <c r="E10" i="2"/>
  <c r="AX9" i="2"/>
  <c r="AX8" i="2"/>
  <c r="AX7" i="2"/>
  <c r="AX6" i="2"/>
  <c r="AX5" i="2"/>
  <c r="AX4" i="2"/>
  <c r="AX10" i="2" l="1"/>
  <c r="AZ10" i="2"/>
</calcChain>
</file>

<file path=xl/sharedStrings.xml><?xml version="1.0" encoding="utf-8"?>
<sst xmlns="http://schemas.openxmlformats.org/spreadsheetml/2006/main" count="164" uniqueCount="65">
  <si>
    <t>INFO</t>
  </si>
  <si>
    <t>NĂM CHUYÊN KHOA</t>
  </si>
  <si>
    <t>CÁC HẠNG MỤC VỀ XÉT NGHIỆM ĐỊNH KỲ THÔNG THƯỜNG:</t>
  </si>
  <si>
    <t>TỔNG CỘNG</t>
  </si>
  <si>
    <t>STT</t>
  </si>
  <si>
    <t>HỌ VÀ TÊN</t>
  </si>
  <si>
    <t>GIỚI TÍNH</t>
  </si>
  <si>
    <t>NĂM SINH</t>
  </si>
  <si>
    <t>Khám nội</t>
  </si>
  <si>
    <t>Khám SPK</t>
  </si>
  <si>
    <t>Khám ngoại</t>
  </si>
  <si>
    <t>TMH</t>
  </si>
  <si>
    <t>RHM</t>
  </si>
  <si>
    <t>Mắt</t>
  </si>
  <si>
    <t>Da liễu</t>
  </si>
  <si>
    <t>Chụp X-Quang tim phổi kỹ thuật số (Hãng Fuji - Nhật)</t>
  </si>
  <si>
    <t>Nước tiểu 10 thông số. (Xét nghiệm nước tiểu toàn phần) (Hãng Roche - Thụy sỹ - Hóa chất chính hãng - Hóa chất chính hãng - Hóa chất chính hãng)</t>
  </si>
  <si>
    <t>Tổng phân tích tế bào máu bằng máy Laser. (Xét nghiệm công thức máu toàn phần) (Hãng Sysmec -  Thụy Sỹ - Hóa chất chính hãng)</t>
  </si>
  <si>
    <t>Định lượng GLUCOSE máu. (Hãng Roche - Thụy sỹ - Hóa chất chính hãng - Hóa chất chính hãng)</t>
  </si>
  <si>
    <t>AST ( SGOT )  (Hãng Roche - Thụy sỹ - Hóa chất chính hãng - Hóa chất chính hãng)</t>
  </si>
  <si>
    <t>ALT ( SGPT )  (Hãng Roche - Thụy sỹ - Hóa chất chính hãng - Hóa chất chính hãng)</t>
  </si>
  <si>
    <t>Định lượng CREATINIE máu (Hãng Roche - Thụy sỹ - Hóa chất chính hãng - Hóa chất chính hãng)</t>
  </si>
  <si>
    <t xml:space="preserve">Tổng kết và tư vấn sức khỏe </t>
  </si>
  <si>
    <t>Siêu âm màu Bụng - Tổng Quát  (Máy Siemens Sequoia 2022- Đức hiện đại nhất )</t>
  </si>
  <si>
    <t>HbA1C (Hãng Roche - Thụy sỹ - Hóa chất chính hãng - Hóa chất chính hãng)</t>
  </si>
  <si>
    <t>Định lượng ACID URIC máu (Hãng Roche - Thụy sỹ - Hóa chất chính hãng - Hóa chất chính hãng)</t>
  </si>
  <si>
    <t>Gamma GT  (Hãng Roche - Thụy sỹ - Hóa chất chính hãng - Hóa chất chính hãng)</t>
  </si>
  <si>
    <t>Billirubin (Hãng Roche - Thụy sỹ - Hóa chất chính hãng - Hóa chất chính hãng)</t>
  </si>
  <si>
    <t>Độ lọc cầu thận - eGFR (MDRD)</t>
  </si>
  <si>
    <t>HDL-cholesterol  (Hãng Roche - Thụy sỹ - Hóa chất chính hãng)</t>
  </si>
  <si>
    <t xml:space="preserve">LDL-cholesterol   (Hãng Roche - Thụy sỹ - Hóa chất chính hãng)    </t>
  </si>
  <si>
    <t xml:space="preserve">VLDL - cholesterol   (Hãng Roche - Thụy sỹ - Hóa chất chính hãng)    </t>
  </si>
  <si>
    <t>Cholesterol TP (Hãng Roche - Thụy sỹ - Hóa chất chính hãng)</t>
  </si>
  <si>
    <t>Triglycerid (Hãng Roche - Thụy sỹ - Hóa chất chính hãng)</t>
  </si>
  <si>
    <t>Fe (Sắt huyết thanh)</t>
  </si>
  <si>
    <t>Ferritin</t>
  </si>
  <si>
    <t>Zn</t>
  </si>
  <si>
    <t>Định lượng Can xi ion tự do trong máu</t>
  </si>
  <si>
    <t>Định lượng Can xi toàn phần</t>
  </si>
  <si>
    <t>Ca 72-4  trong máu (Hãng Roche - Thụy sỹ - Hóa chất chính hãng)</t>
  </si>
  <si>
    <t>TSH  trong máu (Hãng Roche - Thụy sỹ - Hóa chất chính hãng)</t>
  </si>
  <si>
    <t>Free T4 trong máu (Hãng Roche - Thụy sỹ - Hóa chất chính hãng)</t>
  </si>
  <si>
    <t>Sán lá gan nhỏ (chưa nhiễm)</t>
  </si>
  <si>
    <t>Giun đũa</t>
  </si>
  <si>
    <t>Giun xoắn</t>
  </si>
  <si>
    <t>Điện tâm đồ. (Đo điện tim) 12 kênh (Hãng GE - Mỹ)</t>
  </si>
  <si>
    <t>Siêu âm màu tuyến vú (Máy GE LOGIQ S7 Expert Công  nghệ XDclear đầu dò ma trận siêu nông - Mỹ )</t>
  </si>
  <si>
    <t>Siêu âm Tuyến giáp  (Máy Siemens Sequoia 2022- Đức hiện đại nhất )</t>
  </si>
  <si>
    <t>XÉT NGHIỆM AMH</t>
  </si>
  <si>
    <t>Siêu âm động mạch cảnh, đốt sống  (Máy GE LOGIQ S7 Expert Công  nghệ XDclear đầu dò ma trận siêu nông - Mỹ )</t>
  </si>
  <si>
    <t>Xét nghiệm HBsAg (ELISA) (Hãng Roche - Thụy sỹ - Hóa chất chính hãng)</t>
  </si>
  <si>
    <t>Chụp XQ cột sống cổ thẳng nghiêng kỹ thuật số (Hãng Fuji - Nhật)</t>
  </si>
  <si>
    <t>HBEAG(ELICA)</t>
  </si>
  <si>
    <t>ĐỊNH MỨC</t>
  </si>
  <si>
    <t>SỐ LỆCH THỰC TẾ</t>
  </si>
  <si>
    <t>Đơn giá</t>
  </si>
  <si>
    <t>ĐẶNG HOÀNG DŨNG</t>
  </si>
  <si>
    <t>NAM</t>
  </si>
  <si>
    <t>x</t>
  </si>
  <si>
    <t>NGUYỄN ĐÌNH HỮU</t>
  </si>
  <si>
    <t>CAO HẢI ĐỊNH</t>
  </si>
  <si>
    <t>TRẦN VĂN THƯỜNG</t>
  </si>
  <si>
    <t>HỒ THỊ BÍCH VÂN</t>
  </si>
  <si>
    <t>NỮ</t>
  </si>
  <si>
    <t>BÙI THỊ CÚC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</si>
</sst>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Calibri Light"/>
      <family val="1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top" wrapText="1"/>
    </xf>
    <xf numFmtId="0" fontId="4" fillId="6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3" fontId="3" fillId="10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/>
    <xf numFmtId="165" fontId="4" fillId="6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3" fontId="3" fillId="10" borderId="4" xfId="1" applyNumberFormat="1" applyFont="1" applyFill="1" applyBorder="1" applyAlignment="1">
      <alignment horizontal="center" vertical="center" wrapText="1"/>
    </xf>
    <xf numFmtId="3" fontId="3" fillId="10" borderId="5" xfId="1" applyNumberFormat="1" applyFont="1" applyFill="1" applyBorder="1" applyAlignment="1">
      <alignment horizontal="center" vertical="center" wrapText="1"/>
    </xf>
    <xf numFmtId="3" fontId="3" fillId="10" borderId="6" xfId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5FF4-947F-4402-982A-932778D51B59}">
  <dimension ref="A1:AZ10"/>
  <sheetViews>
    <sheetView tabSelected="1" zoomScaleNormal="100" workbookViewId="0">
      <pane xSplit="4" topLeftCell="AR1" activePane="topRight" state="frozen"/>
      <selection activeCell="A2" sqref="A2"/>
      <selection pane="topRight" activeCell="AW12" sqref="AW12"/>
    </sheetView>
  </sheetViews>
  <sheetFormatPr defaultRowHeight="15" x14ac:dyDescent="0.25"/>
  <cols>
    <col min="1" max="1" width="4" bestFit="1" customWidth="1"/>
    <col min="2" max="2" width="23.28515625" bestFit="1" customWidth="1"/>
    <col min="3" max="3" width="6.28515625" customWidth="1"/>
    <col min="4" max="4" width="7" customWidth="1"/>
    <col min="5" max="6" width="7" style="18" bestFit="1" customWidth="1"/>
    <col min="7" max="7" width="6.85546875" style="18" bestFit="1" customWidth="1"/>
    <col min="8" max="8" width="6" style="18" bestFit="1" customWidth="1"/>
    <col min="9" max="9" width="6.28515625" style="18" bestFit="1" customWidth="1"/>
    <col min="10" max="10" width="4.85546875" style="18" bestFit="1" customWidth="1"/>
    <col min="11" max="11" width="4.42578125" style="18" bestFit="1" customWidth="1"/>
    <col min="12" max="12" width="11.42578125" style="18" bestFit="1" customWidth="1"/>
    <col min="13" max="13" width="27.28515625" style="18" bestFit="1" customWidth="1"/>
    <col min="14" max="14" width="23" style="18" bestFit="1" customWidth="1"/>
    <col min="15" max="15" width="19" style="18" bestFit="1" customWidth="1"/>
    <col min="16" max="17" width="16.140625" style="18" bestFit="1" customWidth="1"/>
    <col min="18" max="18" width="19" style="18" bestFit="1" customWidth="1"/>
    <col min="19" max="19" width="7.140625" style="18" bestFit="1" customWidth="1"/>
    <col min="20" max="20" width="16.85546875" style="18" bestFit="1" customWidth="1"/>
    <col min="21" max="21" width="14.5703125" style="18" bestFit="1" customWidth="1"/>
    <col min="22" max="22" width="18.140625" style="18" bestFit="1" customWidth="1"/>
    <col min="23" max="24" width="16.28515625" style="18" bestFit="1" customWidth="1"/>
    <col min="25" max="25" width="8.5703125" style="18" bestFit="1" customWidth="1"/>
    <col min="26" max="28" width="13.42578125" style="18" bestFit="1" customWidth="1"/>
    <col min="29" max="30" width="12.42578125" style="18" bestFit="1" customWidth="1"/>
    <col min="31" max="31" width="8.28515625" style="18" bestFit="1" customWidth="1"/>
    <col min="32" max="33" width="9.5703125" style="18" bestFit="1" customWidth="1"/>
    <col min="34" max="34" width="9" style="18" bestFit="1" customWidth="1"/>
    <col min="35" max="35" width="8.28515625" style="18" bestFit="1" customWidth="1"/>
    <col min="36" max="36" width="13.42578125" style="18" bestFit="1" customWidth="1"/>
    <col min="37" max="37" width="12.42578125" style="18" bestFit="1" customWidth="1"/>
    <col min="38" max="38" width="13.42578125" style="18" bestFit="1" customWidth="1"/>
    <col min="39" max="41" width="9.5703125" style="18" bestFit="1" customWidth="1"/>
    <col min="42" max="42" width="10" style="18" bestFit="1" customWidth="1"/>
    <col min="43" max="43" width="20.42578125" style="18" bestFit="1" customWidth="1"/>
    <col min="44" max="44" width="14.42578125" style="18" bestFit="1" customWidth="1"/>
    <col min="45" max="45" width="13.85546875" style="18" bestFit="1" customWidth="1"/>
    <col min="46" max="46" width="21.28515625" style="18" bestFit="1" customWidth="1"/>
    <col min="47" max="47" width="19.42578125" style="18" bestFit="1" customWidth="1"/>
    <col min="48" max="48" width="18.5703125" style="18" bestFit="1" customWidth="1"/>
    <col min="49" max="49" width="18.5703125" style="18" customWidth="1"/>
    <col min="50" max="51" width="11.5703125" bestFit="1" customWidth="1"/>
    <col min="52" max="52" width="10.7109375" bestFit="1" customWidth="1"/>
  </cols>
  <sheetData>
    <row r="1" spans="1:52" ht="39.6" hidden="1" customHeight="1" x14ac:dyDescent="0.25">
      <c r="A1" s="44" t="s">
        <v>0</v>
      </c>
      <c r="B1" s="44"/>
      <c r="C1" s="44"/>
      <c r="D1" s="44"/>
      <c r="E1" s="45" t="s">
        <v>1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 t="s">
        <v>2</v>
      </c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7"/>
      <c r="AK1" s="47"/>
      <c r="AL1" s="47"/>
      <c r="AM1" s="48"/>
      <c r="AN1" s="48"/>
      <c r="AO1" s="48"/>
      <c r="AP1" s="2"/>
      <c r="AQ1" s="49"/>
      <c r="AR1" s="49"/>
      <c r="AS1" s="49"/>
      <c r="AT1" s="49"/>
      <c r="AU1" s="3"/>
      <c r="AV1" s="3"/>
      <c r="AW1" s="3"/>
      <c r="AX1" s="34" t="s">
        <v>3</v>
      </c>
      <c r="AY1" s="4"/>
      <c r="AZ1" s="4"/>
    </row>
    <row r="2" spans="1:52" ht="99.95" customHeight="1" x14ac:dyDescent="0.25">
      <c r="A2" s="5" t="s">
        <v>4</v>
      </c>
      <c r="B2" s="6" t="s">
        <v>5</v>
      </c>
      <c r="C2" s="6" t="s">
        <v>6</v>
      </c>
      <c r="D2" s="6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8" t="s">
        <v>15</v>
      </c>
      <c r="M2" s="7" t="s">
        <v>16</v>
      </c>
      <c r="N2" s="7" t="s">
        <v>17</v>
      </c>
      <c r="O2" s="7" t="s">
        <v>18</v>
      </c>
      <c r="P2" s="9" t="s">
        <v>19</v>
      </c>
      <c r="Q2" s="9" t="s">
        <v>20</v>
      </c>
      <c r="R2" s="7" t="s">
        <v>21</v>
      </c>
      <c r="S2" s="10" t="s">
        <v>22</v>
      </c>
      <c r="T2" s="7" t="s">
        <v>23</v>
      </c>
      <c r="U2" s="8" t="s">
        <v>24</v>
      </c>
      <c r="V2" s="8" t="s">
        <v>25</v>
      </c>
      <c r="W2" s="8" t="s">
        <v>26</v>
      </c>
      <c r="X2" s="8" t="s">
        <v>27</v>
      </c>
      <c r="Y2" s="8" t="s">
        <v>28</v>
      </c>
      <c r="Z2" s="8" t="s">
        <v>29</v>
      </c>
      <c r="AA2" s="8" t="s">
        <v>30</v>
      </c>
      <c r="AB2" s="8" t="s">
        <v>31</v>
      </c>
      <c r="AC2" s="8" t="s">
        <v>32</v>
      </c>
      <c r="AD2" s="8" t="s">
        <v>33</v>
      </c>
      <c r="AE2" s="11" t="s">
        <v>34</v>
      </c>
      <c r="AF2" s="11" t="s">
        <v>35</v>
      </c>
      <c r="AG2" s="11" t="s">
        <v>36</v>
      </c>
      <c r="AH2" s="11" t="s">
        <v>37</v>
      </c>
      <c r="AI2" s="11" t="s">
        <v>38</v>
      </c>
      <c r="AJ2" s="12" t="s">
        <v>39</v>
      </c>
      <c r="AK2" s="12" t="s">
        <v>40</v>
      </c>
      <c r="AL2" s="12" t="s">
        <v>41</v>
      </c>
      <c r="AM2" s="11" t="s">
        <v>42</v>
      </c>
      <c r="AN2" s="11" t="s">
        <v>43</v>
      </c>
      <c r="AO2" s="11" t="s">
        <v>44</v>
      </c>
      <c r="AP2" s="12" t="s">
        <v>45</v>
      </c>
      <c r="AQ2" s="12" t="s">
        <v>46</v>
      </c>
      <c r="AR2" s="12" t="s">
        <v>47</v>
      </c>
      <c r="AS2" s="7" t="s">
        <v>48</v>
      </c>
      <c r="AT2" s="13" t="s">
        <v>49</v>
      </c>
      <c r="AU2" s="11" t="s">
        <v>50</v>
      </c>
      <c r="AV2" s="12" t="s">
        <v>51</v>
      </c>
      <c r="AW2" s="14" t="s">
        <v>52</v>
      </c>
      <c r="AX2" s="35"/>
      <c r="AY2" s="34" t="s">
        <v>53</v>
      </c>
      <c r="AZ2" s="37" t="s">
        <v>54</v>
      </c>
    </row>
    <row r="3" spans="1:52" s="18" customFormat="1" ht="15.6" customHeight="1" x14ac:dyDescent="0.25">
      <c r="A3" s="38" t="s">
        <v>55</v>
      </c>
      <c r="B3" s="39"/>
      <c r="C3" s="39"/>
      <c r="D3" s="40"/>
      <c r="E3" s="15"/>
      <c r="F3" s="16"/>
      <c r="G3" s="41">
        <v>564000</v>
      </c>
      <c r="H3" s="42"/>
      <c r="I3" s="42"/>
      <c r="J3" s="42"/>
      <c r="K3" s="43"/>
      <c r="L3" s="17">
        <v>102000</v>
      </c>
      <c r="M3" s="17">
        <v>59000</v>
      </c>
      <c r="N3" s="17">
        <v>75000</v>
      </c>
      <c r="O3" s="17">
        <v>27000</v>
      </c>
      <c r="P3" s="41">
        <v>60000</v>
      </c>
      <c r="Q3" s="43"/>
      <c r="R3" s="17">
        <v>41000</v>
      </c>
      <c r="S3" s="17"/>
      <c r="T3" s="17">
        <v>230000</v>
      </c>
      <c r="U3" s="17">
        <v>169000</v>
      </c>
      <c r="V3" s="17">
        <v>41000</v>
      </c>
      <c r="W3" s="17">
        <v>41000</v>
      </c>
      <c r="X3" s="17">
        <v>47000</v>
      </c>
      <c r="Y3" s="17">
        <v>41000</v>
      </c>
      <c r="Z3" s="17">
        <v>41000</v>
      </c>
      <c r="AA3" s="17">
        <v>59000</v>
      </c>
      <c r="AB3" s="17">
        <v>59000</v>
      </c>
      <c r="AC3" s="17">
        <v>47000</v>
      </c>
      <c r="AD3" s="17">
        <v>41000</v>
      </c>
      <c r="AE3" s="17">
        <v>71000</v>
      </c>
      <c r="AF3" s="17">
        <v>138000</v>
      </c>
      <c r="AG3" s="17">
        <v>282000</v>
      </c>
      <c r="AH3" s="17">
        <v>30000</v>
      </c>
      <c r="AI3" s="17">
        <v>20000</v>
      </c>
      <c r="AJ3" s="17">
        <v>231000</v>
      </c>
      <c r="AK3" s="17">
        <v>137000</v>
      </c>
      <c r="AL3" s="17">
        <v>137000</v>
      </c>
      <c r="AM3" s="17">
        <v>187000</v>
      </c>
      <c r="AN3" s="17">
        <v>187000</v>
      </c>
      <c r="AO3" s="17">
        <v>187000</v>
      </c>
      <c r="AP3" s="17">
        <v>140000</v>
      </c>
      <c r="AQ3" s="17">
        <v>220000</v>
      </c>
      <c r="AR3" s="17">
        <v>230000</v>
      </c>
      <c r="AS3" s="17">
        <v>817000</v>
      </c>
      <c r="AT3" s="17">
        <v>249000</v>
      </c>
      <c r="AU3" s="17">
        <v>123000</v>
      </c>
      <c r="AV3" s="17">
        <v>157000</v>
      </c>
      <c r="AW3" s="17">
        <v>125100</v>
      </c>
      <c r="AX3" s="36"/>
      <c r="AY3" s="36"/>
      <c r="AZ3" s="37"/>
    </row>
    <row r="4" spans="1:52" s="18" customFormat="1" ht="15.6" customHeight="1" x14ac:dyDescent="0.25">
      <c r="A4" s="1">
        <v>1</v>
      </c>
      <c r="B4" s="19" t="s">
        <v>56</v>
      </c>
      <c r="C4" s="1" t="s">
        <v>57</v>
      </c>
      <c r="D4" s="1">
        <v>1976</v>
      </c>
      <c r="E4" s="1" t="s">
        <v>58</v>
      </c>
      <c r="F4" s="20"/>
      <c r="G4" s="30"/>
      <c r="H4" s="31"/>
      <c r="I4" s="31"/>
      <c r="J4" s="31"/>
      <c r="K4" s="32"/>
      <c r="L4" s="1" t="s">
        <v>58</v>
      </c>
      <c r="M4" s="1" t="s">
        <v>58</v>
      </c>
      <c r="N4" s="21" t="s">
        <v>58</v>
      </c>
      <c r="O4" s="1" t="s">
        <v>58</v>
      </c>
      <c r="P4" s="33" t="s">
        <v>58</v>
      </c>
      <c r="Q4" s="33"/>
      <c r="R4" s="1" t="s">
        <v>58</v>
      </c>
      <c r="S4" s="1" t="s">
        <v>58</v>
      </c>
      <c r="T4" s="1" t="s">
        <v>58</v>
      </c>
      <c r="U4" s="1" t="s">
        <v>58</v>
      </c>
      <c r="V4" s="1" t="s">
        <v>58</v>
      </c>
      <c r="W4" s="1" t="s">
        <v>58</v>
      </c>
      <c r="X4" s="1" t="s">
        <v>58</v>
      </c>
      <c r="Y4" s="1" t="s">
        <v>58</v>
      </c>
      <c r="Z4" s="1" t="s">
        <v>58</v>
      </c>
      <c r="AA4" s="1" t="s">
        <v>58</v>
      </c>
      <c r="AB4" s="1" t="s">
        <v>58</v>
      </c>
      <c r="AC4" s="1" t="s">
        <v>58</v>
      </c>
      <c r="AD4" s="1" t="s">
        <v>58</v>
      </c>
      <c r="AE4" s="1"/>
      <c r="AF4" s="1"/>
      <c r="AG4" s="1"/>
      <c r="AH4" s="1" t="s">
        <v>58</v>
      </c>
      <c r="AI4" s="1" t="s">
        <v>58</v>
      </c>
      <c r="AJ4" s="1"/>
      <c r="AK4" s="1"/>
      <c r="AL4" s="1"/>
      <c r="AM4" s="1"/>
      <c r="AN4" s="1"/>
      <c r="AO4" s="1"/>
      <c r="AP4" s="1"/>
      <c r="AQ4" s="1"/>
      <c r="AR4" s="1" t="s">
        <v>58</v>
      </c>
      <c r="AS4" s="1"/>
      <c r="AT4" s="1"/>
      <c r="AU4" s="1"/>
      <c r="AV4" s="1"/>
      <c r="AW4" s="1"/>
      <c r="AX4" s="22">
        <f>SUMIF( E4:AW4,"x",$E$3:$AW$3)</f>
        <v>1460000</v>
      </c>
      <c r="AY4" s="23">
        <v>1395000</v>
      </c>
      <c r="AZ4" s="24">
        <f>AX4-AY4</f>
        <v>65000</v>
      </c>
    </row>
    <row r="5" spans="1:52" ht="15.6" customHeight="1" x14ac:dyDescent="0.25">
      <c r="A5" s="1">
        <v>2</v>
      </c>
      <c r="B5" s="19" t="s">
        <v>59</v>
      </c>
      <c r="C5" s="1" t="s">
        <v>57</v>
      </c>
      <c r="D5" s="1">
        <v>1970</v>
      </c>
      <c r="E5" s="1" t="s">
        <v>58</v>
      </c>
      <c r="F5" s="20"/>
      <c r="G5" s="30"/>
      <c r="H5" s="31"/>
      <c r="I5" s="31"/>
      <c r="J5" s="31"/>
      <c r="K5" s="32"/>
      <c r="L5" s="1" t="s">
        <v>58</v>
      </c>
      <c r="M5" s="1" t="s">
        <v>58</v>
      </c>
      <c r="N5" s="1" t="s">
        <v>58</v>
      </c>
      <c r="O5" s="1" t="s">
        <v>58</v>
      </c>
      <c r="P5" s="33" t="s">
        <v>58</v>
      </c>
      <c r="Q5" s="33"/>
      <c r="R5" s="1" t="s">
        <v>58</v>
      </c>
      <c r="S5" s="1" t="s">
        <v>58</v>
      </c>
      <c r="T5" s="1" t="s">
        <v>58</v>
      </c>
      <c r="U5" s="1" t="s">
        <v>58</v>
      </c>
      <c r="V5" s="1"/>
      <c r="W5" s="1"/>
      <c r="X5" s="1" t="s">
        <v>58</v>
      </c>
      <c r="Y5" s="1"/>
      <c r="Z5" s="1"/>
      <c r="AA5" s="1"/>
      <c r="AB5" s="1"/>
      <c r="AC5" s="1"/>
      <c r="AD5" s="1"/>
      <c r="AE5" s="1" t="s">
        <v>58</v>
      </c>
      <c r="AF5" s="1" t="s">
        <v>58</v>
      </c>
      <c r="AG5" s="1"/>
      <c r="AH5" s="1" t="s">
        <v>58</v>
      </c>
      <c r="AI5" s="1" t="s">
        <v>58</v>
      </c>
      <c r="AJ5" s="1"/>
      <c r="AK5" s="1"/>
      <c r="AL5" s="1"/>
      <c r="AM5" s="1"/>
      <c r="AN5" s="1"/>
      <c r="AO5" s="1"/>
      <c r="AP5" s="1" t="s">
        <v>58</v>
      </c>
      <c r="AQ5" s="1"/>
      <c r="AR5" s="1" t="s">
        <v>58</v>
      </c>
      <c r="AS5" s="1"/>
      <c r="AT5" s="1"/>
      <c r="AU5" s="1"/>
      <c r="AV5" s="1"/>
      <c r="AW5" s="1"/>
      <c r="AX5" s="22">
        <f t="shared" ref="AX5:AX9" si="0">SUMIF( E5:AW5,"x",$E$3:$AW$3)</f>
        <v>1439000</v>
      </c>
      <c r="AY5" s="23">
        <v>1395000</v>
      </c>
      <c r="AZ5" s="24">
        <f t="shared" ref="AZ5:AZ9" si="1">AX5-AY5</f>
        <v>44000</v>
      </c>
    </row>
    <row r="6" spans="1:52" ht="15.6" customHeight="1" x14ac:dyDescent="0.25">
      <c r="A6" s="1">
        <v>3</v>
      </c>
      <c r="B6" s="19" t="s">
        <v>60</v>
      </c>
      <c r="C6" s="1" t="s">
        <v>57</v>
      </c>
      <c r="D6" s="1">
        <v>1996</v>
      </c>
      <c r="E6" s="1" t="s">
        <v>58</v>
      </c>
      <c r="F6" s="20"/>
      <c r="G6" s="30"/>
      <c r="H6" s="31"/>
      <c r="I6" s="31"/>
      <c r="J6" s="31"/>
      <c r="K6" s="32"/>
      <c r="L6" s="1"/>
      <c r="M6" s="1" t="s">
        <v>58</v>
      </c>
      <c r="N6" s="1"/>
      <c r="O6" s="1" t="s">
        <v>58</v>
      </c>
      <c r="P6" s="33" t="s">
        <v>58</v>
      </c>
      <c r="Q6" s="33"/>
      <c r="R6" s="1" t="s">
        <v>58</v>
      </c>
      <c r="S6" s="1" t="s">
        <v>58</v>
      </c>
      <c r="T6" s="1" t="s">
        <v>58</v>
      </c>
      <c r="U6" s="1" t="s">
        <v>58</v>
      </c>
      <c r="V6" s="1" t="s">
        <v>58</v>
      </c>
      <c r="W6" s="1" t="s">
        <v>58</v>
      </c>
      <c r="X6" s="1"/>
      <c r="Y6" s="1"/>
      <c r="Z6" s="1" t="s">
        <v>58</v>
      </c>
      <c r="AA6" s="1" t="s">
        <v>58</v>
      </c>
      <c r="AB6" s="1" t="s">
        <v>58</v>
      </c>
      <c r="AC6" s="1" t="s">
        <v>58</v>
      </c>
      <c r="AD6" s="1" t="s">
        <v>58</v>
      </c>
      <c r="AE6" s="1"/>
      <c r="AF6" s="1"/>
      <c r="AG6" s="1"/>
      <c r="AH6" s="1"/>
      <c r="AI6" s="1"/>
      <c r="AJ6" s="1" t="s">
        <v>58</v>
      </c>
      <c r="AK6" s="1"/>
      <c r="AL6" s="1"/>
      <c r="AM6" s="1"/>
      <c r="AN6" s="1"/>
      <c r="AO6" s="1"/>
      <c r="AP6" s="1"/>
      <c r="AQ6" s="1"/>
      <c r="AR6" s="1"/>
      <c r="AS6" s="1"/>
      <c r="AT6" s="1" t="s">
        <v>58</v>
      </c>
      <c r="AU6" s="1"/>
      <c r="AV6" s="1"/>
      <c r="AW6" s="1"/>
      <c r="AX6" s="22">
        <f t="shared" si="0"/>
        <v>1395000</v>
      </c>
      <c r="AY6" s="23">
        <v>1395000</v>
      </c>
      <c r="AZ6" s="24">
        <f t="shared" si="1"/>
        <v>0</v>
      </c>
    </row>
    <row r="7" spans="1:52" ht="15.6" customHeight="1" x14ac:dyDescent="0.25">
      <c r="A7" s="1">
        <v>4</v>
      </c>
      <c r="B7" s="19" t="s">
        <v>61</v>
      </c>
      <c r="C7" s="1" t="s">
        <v>57</v>
      </c>
      <c r="D7" s="1">
        <v>1990</v>
      </c>
      <c r="E7" s="1" t="s">
        <v>58</v>
      </c>
      <c r="F7" s="20"/>
      <c r="G7" s="30" t="s">
        <v>58</v>
      </c>
      <c r="H7" s="31"/>
      <c r="I7" s="31"/>
      <c r="J7" s="31"/>
      <c r="K7" s="32"/>
      <c r="L7" s="1"/>
      <c r="M7" s="1"/>
      <c r="N7" s="1"/>
      <c r="O7" s="1"/>
      <c r="P7" s="33"/>
      <c r="Q7" s="33"/>
      <c r="R7" s="1"/>
      <c r="S7" s="1" t="s">
        <v>58</v>
      </c>
      <c r="T7" s="1" t="s">
        <v>58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 t="s">
        <v>58</v>
      </c>
      <c r="AF7" s="1"/>
      <c r="AG7" s="1" t="s">
        <v>58</v>
      </c>
      <c r="AH7" s="1"/>
      <c r="AI7" s="1"/>
      <c r="AJ7" s="1"/>
      <c r="AK7" s="1"/>
      <c r="AL7" s="1"/>
      <c r="AM7" s="1"/>
      <c r="AN7" s="1"/>
      <c r="AO7" s="1"/>
      <c r="AP7" s="1" t="s">
        <v>58</v>
      </c>
      <c r="AQ7" s="1"/>
      <c r="AR7" s="1"/>
      <c r="AS7" s="1"/>
      <c r="AT7" s="1"/>
      <c r="AU7" s="1" t="s">
        <v>58</v>
      </c>
      <c r="AV7" s="1"/>
      <c r="AW7" s="1" t="s">
        <v>58</v>
      </c>
      <c r="AX7" s="22">
        <f t="shared" si="0"/>
        <v>1535100</v>
      </c>
      <c r="AY7" s="23">
        <v>1395000</v>
      </c>
      <c r="AZ7" s="24">
        <f t="shared" si="1"/>
        <v>140100</v>
      </c>
    </row>
    <row r="8" spans="1:52" ht="15.6" customHeight="1" x14ac:dyDescent="0.25">
      <c r="A8" s="1">
        <v>5</v>
      </c>
      <c r="B8" s="19" t="s">
        <v>62</v>
      </c>
      <c r="C8" s="1" t="s">
        <v>63</v>
      </c>
      <c r="D8" s="1">
        <v>1988</v>
      </c>
      <c r="E8" s="1" t="s">
        <v>58</v>
      </c>
      <c r="F8" s="20"/>
      <c r="G8" s="30"/>
      <c r="H8" s="31"/>
      <c r="I8" s="31"/>
      <c r="J8" s="31"/>
      <c r="K8" s="32"/>
      <c r="L8" s="1"/>
      <c r="M8" s="1"/>
      <c r="N8" s="1"/>
      <c r="O8" s="1"/>
      <c r="P8" s="33"/>
      <c r="Q8" s="33"/>
      <c r="R8" s="1"/>
      <c r="S8" s="1" t="s">
        <v>58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58</v>
      </c>
      <c r="AF8" s="1" t="s">
        <v>58</v>
      </c>
      <c r="AG8" s="1"/>
      <c r="AH8" s="1" t="s">
        <v>58</v>
      </c>
      <c r="AI8" s="1" t="s">
        <v>58</v>
      </c>
      <c r="AJ8" s="1"/>
      <c r="AK8" s="1" t="s">
        <v>58</v>
      </c>
      <c r="AL8" s="1" t="s">
        <v>58</v>
      </c>
      <c r="AM8" s="1" t="s">
        <v>58</v>
      </c>
      <c r="AN8" s="1" t="s">
        <v>58</v>
      </c>
      <c r="AO8" s="1" t="s">
        <v>58</v>
      </c>
      <c r="AP8" s="1"/>
      <c r="AQ8" s="1"/>
      <c r="AR8" s="1" t="s">
        <v>58</v>
      </c>
      <c r="AS8" s="1"/>
      <c r="AT8" s="1" t="s">
        <v>58</v>
      </c>
      <c r="AU8" s="1" t="s">
        <v>58</v>
      </c>
      <c r="AV8" s="1" t="s">
        <v>58</v>
      </c>
      <c r="AW8" s="1"/>
      <c r="AX8" s="22">
        <f t="shared" si="0"/>
        <v>1853000</v>
      </c>
      <c r="AY8" s="23">
        <v>1750000</v>
      </c>
      <c r="AZ8" s="24">
        <f t="shared" si="1"/>
        <v>103000</v>
      </c>
    </row>
    <row r="9" spans="1:52" ht="15.6" customHeight="1" x14ac:dyDescent="0.25">
      <c r="A9" s="1">
        <v>6</v>
      </c>
      <c r="B9" s="19" t="s">
        <v>64</v>
      </c>
      <c r="C9" s="1" t="s">
        <v>63</v>
      </c>
      <c r="D9" s="1">
        <v>1990</v>
      </c>
      <c r="E9" s="1" t="s">
        <v>58</v>
      </c>
      <c r="F9" s="20" t="s">
        <v>58</v>
      </c>
      <c r="G9" s="30"/>
      <c r="H9" s="31"/>
      <c r="I9" s="31"/>
      <c r="J9" s="31"/>
      <c r="K9" s="32"/>
      <c r="L9" s="1" t="s">
        <v>58</v>
      </c>
      <c r="M9" s="1" t="s">
        <v>58</v>
      </c>
      <c r="N9" s="1" t="s">
        <v>58</v>
      </c>
      <c r="O9" s="1" t="s">
        <v>58</v>
      </c>
      <c r="P9" s="33" t="s">
        <v>58</v>
      </c>
      <c r="Q9" s="33"/>
      <c r="R9" s="1" t="s">
        <v>58</v>
      </c>
      <c r="S9" s="1" t="s">
        <v>58</v>
      </c>
      <c r="T9" s="1" t="s">
        <v>58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58</v>
      </c>
      <c r="AF9" s="1" t="s">
        <v>58</v>
      </c>
      <c r="AG9" s="1"/>
      <c r="AH9" s="1" t="s">
        <v>58</v>
      </c>
      <c r="AI9" s="1" t="s">
        <v>58</v>
      </c>
      <c r="AJ9" s="1"/>
      <c r="AK9" s="1"/>
      <c r="AL9" s="1"/>
      <c r="AM9" s="1"/>
      <c r="AN9" s="1"/>
      <c r="AO9" s="1"/>
      <c r="AP9" s="1"/>
      <c r="AQ9" s="1" t="s">
        <v>58</v>
      </c>
      <c r="AR9" s="1"/>
      <c r="AS9" s="1" t="s">
        <v>58</v>
      </c>
      <c r="AT9" s="1"/>
      <c r="AU9" s="1"/>
      <c r="AV9" s="1"/>
      <c r="AW9" s="1"/>
      <c r="AX9" s="22">
        <f t="shared" si="0"/>
        <v>1890000</v>
      </c>
      <c r="AY9" s="23">
        <v>1750000</v>
      </c>
      <c r="AZ9" s="24">
        <f t="shared" si="1"/>
        <v>140000</v>
      </c>
    </row>
    <row r="10" spans="1:52" s="28" customFormat="1" x14ac:dyDescent="0.25">
      <c r="A10" s="25"/>
      <c r="B10" s="25"/>
      <c r="C10" s="25"/>
      <c r="D10" s="25"/>
      <c r="E10" s="25">
        <f>COUNTIF(E4:E9,"x")</f>
        <v>6</v>
      </c>
      <c r="F10" s="25">
        <f t="shared" ref="F10:AV10" si="2">COUNTIF(F4:F9,"x")</f>
        <v>1</v>
      </c>
      <c r="G10" s="29">
        <f t="shared" si="2"/>
        <v>1</v>
      </c>
      <c r="H10" s="29"/>
      <c r="I10" s="29"/>
      <c r="J10" s="29"/>
      <c r="K10" s="29"/>
      <c r="L10" s="25">
        <f t="shared" si="2"/>
        <v>3</v>
      </c>
      <c r="M10" s="25">
        <f t="shared" si="2"/>
        <v>4</v>
      </c>
      <c r="N10" s="25">
        <f t="shared" si="2"/>
        <v>3</v>
      </c>
      <c r="O10" s="25">
        <f t="shared" si="2"/>
        <v>4</v>
      </c>
      <c r="P10" s="29">
        <f t="shared" si="2"/>
        <v>4</v>
      </c>
      <c r="Q10" s="29"/>
      <c r="R10" s="25">
        <f t="shared" si="2"/>
        <v>4</v>
      </c>
      <c r="S10" s="25">
        <f t="shared" si="2"/>
        <v>6</v>
      </c>
      <c r="T10" s="25">
        <f t="shared" si="2"/>
        <v>5</v>
      </c>
      <c r="U10" s="25">
        <f t="shared" si="2"/>
        <v>3</v>
      </c>
      <c r="V10" s="25">
        <f t="shared" si="2"/>
        <v>2</v>
      </c>
      <c r="W10" s="25">
        <f t="shared" si="2"/>
        <v>2</v>
      </c>
      <c r="X10" s="25">
        <f t="shared" si="2"/>
        <v>2</v>
      </c>
      <c r="Y10" s="25">
        <f t="shared" si="2"/>
        <v>1</v>
      </c>
      <c r="Z10" s="25">
        <f t="shared" si="2"/>
        <v>2</v>
      </c>
      <c r="AA10" s="25">
        <f t="shared" si="2"/>
        <v>2</v>
      </c>
      <c r="AB10" s="25">
        <f t="shared" si="2"/>
        <v>2</v>
      </c>
      <c r="AC10" s="25">
        <f t="shared" si="2"/>
        <v>2</v>
      </c>
      <c r="AD10" s="25">
        <f t="shared" si="2"/>
        <v>2</v>
      </c>
      <c r="AE10" s="25">
        <f t="shared" si="2"/>
        <v>4</v>
      </c>
      <c r="AF10" s="25">
        <f t="shared" si="2"/>
        <v>3</v>
      </c>
      <c r="AG10" s="25">
        <f t="shared" si="2"/>
        <v>1</v>
      </c>
      <c r="AH10" s="25">
        <f t="shared" si="2"/>
        <v>4</v>
      </c>
      <c r="AI10" s="25">
        <f t="shared" si="2"/>
        <v>4</v>
      </c>
      <c r="AJ10" s="25">
        <f t="shared" si="2"/>
        <v>1</v>
      </c>
      <c r="AK10" s="25">
        <f t="shared" si="2"/>
        <v>1</v>
      </c>
      <c r="AL10" s="25">
        <f t="shared" si="2"/>
        <v>1</v>
      </c>
      <c r="AM10" s="25">
        <f t="shared" si="2"/>
        <v>1</v>
      </c>
      <c r="AN10" s="25">
        <f t="shared" si="2"/>
        <v>1</v>
      </c>
      <c r="AO10" s="25">
        <f t="shared" si="2"/>
        <v>1</v>
      </c>
      <c r="AP10" s="25">
        <f t="shared" si="2"/>
        <v>2</v>
      </c>
      <c r="AQ10" s="25">
        <f t="shared" si="2"/>
        <v>1</v>
      </c>
      <c r="AR10" s="25">
        <f t="shared" si="2"/>
        <v>3</v>
      </c>
      <c r="AS10" s="25">
        <f t="shared" si="2"/>
        <v>1</v>
      </c>
      <c r="AT10" s="25">
        <f t="shared" si="2"/>
        <v>2</v>
      </c>
      <c r="AU10" s="25">
        <f t="shared" si="2"/>
        <v>2</v>
      </c>
      <c r="AV10" s="25">
        <f t="shared" si="2"/>
        <v>1</v>
      </c>
      <c r="AW10" s="25"/>
      <c r="AX10" s="26">
        <f>SUM(AX4:AX9)</f>
        <v>9572100</v>
      </c>
      <c r="AY10" s="27">
        <f>SUM(AY4:AY9)</f>
        <v>9080000</v>
      </c>
      <c r="AZ10" s="27">
        <f>SUM(AZ4:AZ9)</f>
        <v>492100</v>
      </c>
    </row>
  </sheetData>
  <mergeCells count="26">
    <mergeCell ref="AX1:AX3"/>
    <mergeCell ref="AY2:AY3"/>
    <mergeCell ref="AZ2:AZ3"/>
    <mergeCell ref="A3:D3"/>
    <mergeCell ref="G3:K3"/>
    <mergeCell ref="P3:Q3"/>
    <mergeCell ref="A1:D1"/>
    <mergeCell ref="E1:T1"/>
    <mergeCell ref="U1:AI1"/>
    <mergeCell ref="AJ1:AL1"/>
    <mergeCell ref="AM1:AO1"/>
    <mergeCell ref="AQ1:AT1"/>
    <mergeCell ref="G4:K4"/>
    <mergeCell ref="P4:Q4"/>
    <mergeCell ref="G5:K5"/>
    <mergeCell ref="P5:Q5"/>
    <mergeCell ref="G6:K6"/>
    <mergeCell ref="P6:Q6"/>
    <mergeCell ref="G10:K10"/>
    <mergeCell ref="P10:Q10"/>
    <mergeCell ref="G7:K7"/>
    <mergeCell ref="P7:Q7"/>
    <mergeCell ref="G8:K8"/>
    <mergeCell ref="P8:Q8"/>
    <mergeCell ref="G9:K9"/>
    <mergeCell ref="P9:Q9"/>
  </mergeCells>
  <conditionalFormatting sqref="AS2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2024-12-09T07:19:52Z</dcterms:modified>
</cp:coreProperties>
</file>