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V Thiện Nhân\Hoàng\2024\Tháng 11\CÔNG TY CỔ PHẦN PHẦN MỀM MOR\"/>
    </mc:Choice>
  </mc:AlternateContent>
  <xr:revisionPtr revIDLastSave="0" documentId="13_ncr:1_{257CE971-811A-4238-A649-37F71FE4A238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BẢNG KÊ" sheetId="2" r:id="rId1"/>
    <sheet name="SỐ KẾ TOÁ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AF13" i="2" s="1"/>
  <c r="AG13" i="2" s="1"/>
  <c r="J14" i="3"/>
  <c r="J15" i="3"/>
  <c r="AF15" i="2" s="1"/>
  <c r="AG15" i="2" s="1"/>
  <c r="J16" i="3"/>
  <c r="AF16" i="2" s="1"/>
  <c r="AG16" i="2" s="1"/>
  <c r="J17" i="3"/>
  <c r="J18" i="3"/>
  <c r="AF18" i="2" s="1"/>
  <c r="AG18" i="2" s="1"/>
  <c r="J19" i="3"/>
  <c r="AF19" i="2" s="1"/>
  <c r="AG19" i="2" s="1"/>
  <c r="J20" i="3"/>
  <c r="AF20" i="2" s="1"/>
  <c r="AG20" i="2" s="1"/>
  <c r="J21" i="3"/>
  <c r="J4" i="3"/>
  <c r="AF14" i="2"/>
  <c r="AG14" i="2" s="1"/>
  <c r="AF4" i="2"/>
  <c r="AG4" i="2" s="1"/>
  <c r="AF5" i="2"/>
  <c r="AG5" i="2" s="1"/>
  <c r="AF6" i="2"/>
  <c r="AG6" i="2" s="1"/>
  <c r="AF7" i="2"/>
  <c r="AG7" i="2" s="1"/>
  <c r="AF8" i="2"/>
  <c r="AG8" i="2" s="1"/>
  <c r="AF9" i="2"/>
  <c r="AG9" i="2" s="1"/>
  <c r="AF10" i="2"/>
  <c r="AG10" i="2" s="1"/>
  <c r="AF11" i="2"/>
  <c r="AG11" i="2" s="1"/>
  <c r="AF12" i="2"/>
  <c r="AG12" i="2" s="1"/>
  <c r="AF17" i="2"/>
  <c r="AG17" i="2" s="1"/>
  <c r="AF3" i="2"/>
  <c r="AE21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3" i="2"/>
  <c r="AF21" i="2" l="1"/>
  <c r="AG3" i="2"/>
  <c r="AG21" i="2" s="1"/>
</calcChain>
</file>

<file path=xl/sharedStrings.xml><?xml version="1.0" encoding="utf-8"?>
<sst xmlns="http://schemas.openxmlformats.org/spreadsheetml/2006/main" count="558" uniqueCount="95">
  <si>
    <t>STT</t>
  </si>
  <si>
    <t>Giới tính</t>
  </si>
  <si>
    <t>Trà Thanh Thám</t>
  </si>
  <si>
    <t>Nam</t>
  </si>
  <si>
    <t>MDN-019</t>
  </si>
  <si>
    <t>Đoàn Quốc Phương</t>
  </si>
  <si>
    <t>MDN-025</t>
  </si>
  <si>
    <t>Hồ Sĩ Thiện</t>
  </si>
  <si>
    <t>MDN-029</t>
  </si>
  <si>
    <t>Đỗ Ngọc Vĩ</t>
  </si>
  <si>
    <t>MDN-035</t>
  </si>
  <si>
    <t>Trần Xuân Sang</t>
  </si>
  <si>
    <t>MDN-040</t>
  </si>
  <si>
    <t>Lê Hải Đăng Lâm</t>
  </si>
  <si>
    <t>MDN-042</t>
  </si>
  <si>
    <t>Lưu Văn Hùng</t>
  </si>
  <si>
    <t>MDN-043</t>
  </si>
  <si>
    <t>Nguyễn Xuân Thu</t>
  </si>
  <si>
    <t>MDN-048</t>
  </si>
  <si>
    <t>Ngô Hải Nam</t>
  </si>
  <si>
    <t>MDN-050</t>
  </si>
  <si>
    <t>Trần Phước Bính</t>
  </si>
  <si>
    <t>MOR-001</t>
  </si>
  <si>
    <t>Bùi Đức Tuấn</t>
  </si>
  <si>
    <t>MDN-067</t>
  </si>
  <si>
    <t>Nguyễn Kiến Quốc</t>
  </si>
  <si>
    <t>MDN-068</t>
  </si>
  <si>
    <t>Lê Thị Huyền</t>
  </si>
  <si>
    <t>Nữ</t>
  </si>
  <si>
    <t>MDN-017</t>
  </si>
  <si>
    <t>Bùi Thị Thanh Thủy</t>
  </si>
  <si>
    <t>MDN-018</t>
  </si>
  <si>
    <t>Dương Thị Tường Vi</t>
  </si>
  <si>
    <t>MDN-026</t>
  </si>
  <si>
    <t>Cao Thị Hảo</t>
  </si>
  <si>
    <t>MDN-028</t>
  </si>
  <si>
    <t>Trần Lê Dạ Tuyết</t>
  </si>
  <si>
    <t>MDN-036</t>
  </si>
  <si>
    <t>Trần Ngọc Thu Thảo</t>
  </si>
  <si>
    <t>MDN-037</t>
  </si>
  <si>
    <t>Mã NV</t>
  </si>
  <si>
    <t>HỌ VÀ TÊN</t>
  </si>
  <si>
    <t>Năm</t>
  </si>
  <si>
    <t>Khám tổng quát</t>
  </si>
  <si>
    <t>Khám phụ khoa</t>
  </si>
  <si>
    <t>Khám vú</t>
  </si>
  <si>
    <t>Công thức máu</t>
  </si>
  <si>
    <t>Bộ mỡ(HDL, LDL, C-TP, Tri)</t>
  </si>
  <si>
    <t>Định lượng ACID URIC</t>
  </si>
  <si>
    <t>Ure trong máu</t>
  </si>
  <si>
    <t>Định lượng CREATINIE máu</t>
  </si>
  <si>
    <t>Định lượng GLUCOSE máu.</t>
  </si>
  <si>
    <t>Định lượng Can xi ion tự do trong máu</t>
  </si>
  <si>
    <t>Kiểm tra chức năng gan(AST, ALT, GAMMA GT)</t>
  </si>
  <si>
    <t>CA 125 trong máu</t>
  </si>
  <si>
    <t>Total PSA và Free PSA</t>
  </si>
  <si>
    <t>Nước tiểu 10 thông số</t>
  </si>
  <si>
    <t>Siêu âm màu Bụng - Tổng Quát</t>
  </si>
  <si>
    <t>Điện tâm đồ</t>
  </si>
  <si>
    <t>Chụp X-Quang tim phổi</t>
  </si>
  <si>
    <t>Chụp XQ cột sống cổ thẳng nghiêng kỹ thuật số</t>
  </si>
  <si>
    <t>Chụp XQ cột sống thắt lưng thẳng nghiêng kỹ thuật sô</t>
  </si>
  <si>
    <t>Siêu âm Tuyến giáp</t>
  </si>
  <si>
    <t xml:space="preserve">Siêu âm Tuyến Vú </t>
  </si>
  <si>
    <t>TSH  trong máu</t>
  </si>
  <si>
    <t>Free T4 trong máu</t>
  </si>
  <si>
    <t xml:space="preserve">Total T3 </t>
  </si>
  <si>
    <t xml:space="preserve">Tổng kết và tư vấn sức khỏe </t>
  </si>
  <si>
    <t>GIÁ TIỀN</t>
  </si>
  <si>
    <t>Đơn giá</t>
  </si>
  <si>
    <t>x</t>
  </si>
  <si>
    <t>Số kế toán</t>
  </si>
  <si>
    <t>Thông tin khách hàng</t>
  </si>
  <si>
    <t>Tổng cộng</t>
  </si>
  <si>
    <t>Họ và tên</t>
  </si>
  <si>
    <t>Ngày sinh</t>
  </si>
  <si>
    <t>Mã nhân viên</t>
  </si>
  <si>
    <t>Trong gói</t>
  </si>
  <si>
    <t>Phát sinh</t>
  </si>
  <si>
    <t>Bỏ trong gói</t>
  </si>
  <si>
    <t>Còn lại</t>
  </si>
  <si>
    <t>Note</t>
  </si>
  <si>
    <t>1991</t>
  </si>
  <si>
    <t>Ko Khám</t>
  </si>
  <si>
    <t>1992</t>
  </si>
  <si>
    <t>Bỏ ECG</t>
  </si>
  <si>
    <t>1995</t>
  </si>
  <si>
    <t>1999</t>
  </si>
  <si>
    <t>1994</t>
  </si>
  <si>
    <t>2000</t>
  </si>
  <si>
    <t>1998</t>
  </si>
  <si>
    <t>1989</t>
  </si>
  <si>
    <t>1986</t>
  </si>
  <si>
    <t>1997</t>
  </si>
  <si>
    <t>Chênh lệch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</si>
</sst>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/yyyy"/>
    <numFmt numFmtId="165" formatCode="_-* #,##0_-;\-* #,##0_-;_-* &quot;-&quot;??_-;_-@_-"/>
  </numFmts>
  <fonts count="14" x14ac:knownFonts="1">
    <font>
      <sz val="11"/>
      <name val="Calibri"/>
    </font>
    <font>
      <sz val="11"/>
      <name val="Calibri"/>
      <family val="2"/>
    </font>
    <font>
      <sz val="11"/>
      <name val="Times New Roman"/>
      <family val="1"/>
      <scheme val="maj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b/>
      <sz val="11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  <font>
      <b/>
      <sz val="11"/>
      <color theme="1"/>
      <name val="Times New Roman"/>
      <family val="1"/>
      <charset val="163"/>
      <scheme val="major"/>
    </font>
    <font>
      <b/>
      <sz val="11"/>
      <name val="Calibri"/>
      <family val="2"/>
    </font>
    <font>
      <sz val="12"/>
      <name val="Times New Roman"/>
      <family val="1"/>
    </font>
    <font>
      <sz val="13"/>
      <color theme="1"/>
      <name val="Times New Roman"/>
      <family val="1"/>
    </font>
    <font>
      <b/>
      <sz val="11"/>
      <name val="Times New Roman"/>
      <family val="1"/>
      <scheme val="major"/>
    </font>
    <font>
      <sz val="1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49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5" fontId="2" fillId="0" borderId="1" xfId="1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165" fontId="11" fillId="0" borderId="0" xfId="1" applyNumberFormat="1" applyFont="1"/>
    <xf numFmtId="0" fontId="1" fillId="0" borderId="0" xfId="2"/>
    <xf numFmtId="0" fontId="12" fillId="0" borderId="1" xfId="2" applyFont="1" applyBorder="1" applyAlignment="1">
      <alignment vertical="top"/>
    </xf>
    <xf numFmtId="3" fontId="12" fillId="0" borderId="1" xfId="2" applyNumberFormat="1" applyFont="1" applyBorder="1" applyAlignment="1">
      <alignment vertical="top"/>
    </xf>
    <xf numFmtId="3" fontId="12" fillId="0" borderId="1" xfId="2" applyNumberFormat="1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165" fontId="0" fillId="0" borderId="0" xfId="1" applyNumberFormat="1" applyFont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3" fillId="0" borderId="5" xfId="2" applyFont="1" applyBorder="1" applyAlignment="1">
      <alignment horizontal="center" vertical="center"/>
    </xf>
    <xf numFmtId="0" fontId="13" fillId="0" borderId="4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C913CFC6-8E8C-4A60-9DEA-9F9C9EF708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E093-0B70-49EC-A1CF-581FA65BF88B}">
  <dimension ref="A1:AG21"/>
  <sheetViews>
    <sheetView topLeftCell="O1" workbookViewId="0">
      <selection activeCell="AF4" sqref="AF4"/>
    </sheetView>
  </sheetViews>
  <sheetFormatPr defaultRowHeight="14.5" x14ac:dyDescent="0.35"/>
  <cols>
    <col min="1" max="1" width="4.6328125" bestFit="1" customWidth="1"/>
    <col min="2" max="2" width="9.81640625" style="1" bestFit="1" customWidth="1"/>
    <col min="3" max="3" width="20.453125" bestFit="1" customWidth="1"/>
    <col min="4" max="4" width="5" bestFit="1" customWidth="1"/>
    <col min="5" max="5" width="10.81640625" bestFit="1" customWidth="1"/>
    <col min="6" max="6" width="11.08984375" bestFit="1" customWidth="1"/>
    <col min="7" max="8" width="6.1796875" bestFit="1" customWidth="1"/>
    <col min="9" max="9" width="10.6328125" bestFit="1" customWidth="1"/>
    <col min="10" max="10" width="11.08984375" bestFit="1" customWidth="1"/>
    <col min="11" max="13" width="11" bestFit="1" customWidth="1"/>
    <col min="14" max="15" width="10.6328125" bestFit="1" customWidth="1"/>
    <col min="16" max="16" width="13" bestFit="1" customWidth="1"/>
    <col min="17" max="18" width="11.7265625" bestFit="1" customWidth="1"/>
    <col min="19" max="19" width="10.6328125" bestFit="1" customWidth="1"/>
    <col min="20" max="20" width="12.08984375" bestFit="1" customWidth="1"/>
    <col min="21" max="21" width="11" bestFit="1" customWidth="1"/>
    <col min="22" max="22" width="10.6328125" bestFit="1" customWidth="1"/>
    <col min="23" max="23" width="11.7265625" bestFit="1" customWidth="1"/>
    <col min="24" max="24" width="11.81640625" bestFit="1" customWidth="1"/>
    <col min="25" max="26" width="12.08984375" bestFit="1" customWidth="1"/>
    <col min="27" max="29" width="13.08984375" bestFit="1" customWidth="1"/>
    <col min="30" max="30" width="8.453125" bestFit="1" customWidth="1"/>
    <col min="31" max="31" width="13.7265625" bestFit="1" customWidth="1"/>
    <col min="32" max="32" width="12.6328125" style="28" bestFit="1" customWidth="1"/>
  </cols>
  <sheetData>
    <row r="1" spans="1:33" s="14" customFormat="1" ht="81" customHeight="1" x14ac:dyDescent="0.35">
      <c r="A1" s="11" t="s">
        <v>0</v>
      </c>
      <c r="B1" s="12" t="s">
        <v>40</v>
      </c>
      <c r="C1" s="12" t="s">
        <v>41</v>
      </c>
      <c r="D1" s="12" t="s">
        <v>1</v>
      </c>
      <c r="E1" s="13" t="s">
        <v>42</v>
      </c>
      <c r="F1" s="10" t="s">
        <v>43</v>
      </c>
      <c r="G1" s="10" t="s">
        <v>44</v>
      </c>
      <c r="H1" s="10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10" t="s">
        <v>51</v>
      </c>
      <c r="O1" s="9" t="s">
        <v>52</v>
      </c>
      <c r="P1" s="10" t="s">
        <v>53</v>
      </c>
      <c r="Q1" s="10" t="s">
        <v>54</v>
      </c>
      <c r="R1" s="10" t="s">
        <v>55</v>
      </c>
      <c r="S1" s="10" t="s">
        <v>56</v>
      </c>
      <c r="T1" s="10" t="s">
        <v>57</v>
      </c>
      <c r="U1" s="10" t="s">
        <v>58</v>
      </c>
      <c r="V1" s="10" t="s">
        <v>59</v>
      </c>
      <c r="W1" s="10" t="s">
        <v>60</v>
      </c>
      <c r="X1" s="10" t="s">
        <v>61</v>
      </c>
      <c r="Y1" s="10" t="s">
        <v>62</v>
      </c>
      <c r="Z1" s="10" t="s">
        <v>63</v>
      </c>
      <c r="AA1" s="10" t="s">
        <v>64</v>
      </c>
      <c r="AB1" s="10" t="s">
        <v>65</v>
      </c>
      <c r="AC1" s="10" t="s">
        <v>66</v>
      </c>
      <c r="AD1" s="10" t="s">
        <v>67</v>
      </c>
      <c r="AE1" s="10" t="s">
        <v>68</v>
      </c>
      <c r="AF1" s="10" t="s">
        <v>71</v>
      </c>
      <c r="AG1" s="10" t="s">
        <v>94</v>
      </c>
    </row>
    <row r="2" spans="1:33" ht="16.5" x14ac:dyDescent="0.35">
      <c r="A2" s="29" t="s">
        <v>69</v>
      </c>
      <c r="B2" s="29"/>
      <c r="C2" s="29"/>
      <c r="D2" s="29"/>
      <c r="E2" s="30"/>
      <c r="F2" s="15">
        <v>110000</v>
      </c>
      <c r="G2" s="15"/>
      <c r="H2" s="15"/>
      <c r="I2" s="17">
        <v>64000</v>
      </c>
      <c r="J2" s="15">
        <v>160000</v>
      </c>
      <c r="K2" s="18">
        <v>35000</v>
      </c>
      <c r="L2" s="18">
        <v>35000</v>
      </c>
      <c r="M2" s="18">
        <v>35000</v>
      </c>
      <c r="N2" s="17">
        <v>23000</v>
      </c>
      <c r="O2" s="17">
        <v>25000</v>
      </c>
      <c r="P2" s="15">
        <v>86000</v>
      </c>
      <c r="Q2" s="17">
        <v>196000</v>
      </c>
      <c r="R2" s="17">
        <v>247000</v>
      </c>
      <c r="S2" s="17">
        <v>50000</v>
      </c>
      <c r="T2" s="18">
        <v>124000</v>
      </c>
      <c r="U2" s="18">
        <v>50000</v>
      </c>
      <c r="V2" s="17">
        <v>80000</v>
      </c>
      <c r="W2" s="17">
        <v>126000</v>
      </c>
      <c r="X2" s="17">
        <v>126000</v>
      </c>
      <c r="Y2" s="18">
        <v>155000</v>
      </c>
      <c r="Z2" s="18">
        <v>111000</v>
      </c>
      <c r="AA2" s="19">
        <v>116000</v>
      </c>
      <c r="AB2" s="19">
        <v>116000</v>
      </c>
      <c r="AC2" s="19">
        <v>177000</v>
      </c>
      <c r="AD2" s="2"/>
      <c r="AE2" s="10"/>
      <c r="AF2" s="10"/>
      <c r="AG2" s="10"/>
    </row>
    <row r="3" spans="1:33" ht="15.5" x14ac:dyDescent="0.35">
      <c r="A3" s="2">
        <v>1</v>
      </c>
      <c r="B3" s="6" t="s">
        <v>4</v>
      </c>
      <c r="C3" s="20" t="s">
        <v>2</v>
      </c>
      <c r="D3" s="3" t="s">
        <v>3</v>
      </c>
      <c r="E3" s="4">
        <v>33451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16">
        <f>SUMIF(F3:AD3,"x",$F$2:$AD$2)</f>
        <v>0</v>
      </c>
      <c r="AF3" s="16">
        <f>VLOOKUP(B3,'SỐ KẾ TOÁN'!$E$3:$J$20,6,FALSE)</f>
        <v>0</v>
      </c>
      <c r="AG3" s="16">
        <f>AE3-AF3</f>
        <v>0</v>
      </c>
    </row>
    <row r="4" spans="1:33" ht="15.5" x14ac:dyDescent="0.35">
      <c r="A4" s="2">
        <v>2</v>
      </c>
      <c r="B4" s="6" t="s">
        <v>6</v>
      </c>
      <c r="C4" s="21" t="s">
        <v>5</v>
      </c>
      <c r="D4" s="3" t="s">
        <v>3</v>
      </c>
      <c r="E4" s="4">
        <v>33818</v>
      </c>
      <c r="F4" s="2" t="s">
        <v>70</v>
      </c>
      <c r="G4" s="2"/>
      <c r="H4" s="2"/>
      <c r="I4" s="2" t="s">
        <v>70</v>
      </c>
      <c r="J4" s="2" t="s">
        <v>70</v>
      </c>
      <c r="K4" s="2" t="s">
        <v>70</v>
      </c>
      <c r="L4" s="2" t="s">
        <v>70</v>
      </c>
      <c r="M4" s="2" t="s">
        <v>70</v>
      </c>
      <c r="N4" s="2" t="s">
        <v>70</v>
      </c>
      <c r="O4" s="2" t="s">
        <v>70</v>
      </c>
      <c r="P4" s="2" t="s">
        <v>70</v>
      </c>
      <c r="Q4" s="2"/>
      <c r="R4" s="2" t="s">
        <v>70</v>
      </c>
      <c r="S4" s="2" t="s">
        <v>70</v>
      </c>
      <c r="T4" s="2" t="s">
        <v>70</v>
      </c>
      <c r="U4" s="2" t="s">
        <v>70</v>
      </c>
      <c r="V4" s="2" t="s">
        <v>70</v>
      </c>
      <c r="W4" s="2" t="s">
        <v>70</v>
      </c>
      <c r="X4" s="2" t="s">
        <v>70</v>
      </c>
      <c r="Y4" s="2" t="s">
        <v>70</v>
      </c>
      <c r="Z4" s="2"/>
      <c r="AA4" s="2" t="s">
        <v>70</v>
      </c>
      <c r="AB4" s="2" t="s">
        <v>70</v>
      </c>
      <c r="AC4" s="2" t="s">
        <v>70</v>
      </c>
      <c r="AD4" s="2" t="s">
        <v>70</v>
      </c>
      <c r="AE4" s="16">
        <f t="shared" ref="AE4:AE20" si="0">SUMIF(F4:AD4,"x",$F$2:$AD$2)</f>
        <v>1940000</v>
      </c>
      <c r="AF4" s="16">
        <f>VLOOKUP(B4,'SỐ KẾ TOÁN'!$E$3:$J$20,6,FALSE)</f>
        <v>1940000</v>
      </c>
      <c r="AG4" s="16">
        <f t="shared" ref="AG4:AG20" si="1">AE4-AF4</f>
        <v>0</v>
      </c>
    </row>
    <row r="5" spans="1:33" ht="15.5" x14ac:dyDescent="0.35">
      <c r="A5" s="2">
        <v>3</v>
      </c>
      <c r="B5" s="6" t="s">
        <v>8</v>
      </c>
      <c r="C5" s="20" t="s">
        <v>7</v>
      </c>
      <c r="D5" s="3" t="s">
        <v>3</v>
      </c>
      <c r="E5" s="4">
        <v>35034</v>
      </c>
      <c r="F5" s="2" t="s">
        <v>70</v>
      </c>
      <c r="G5" s="2"/>
      <c r="H5" s="2"/>
      <c r="I5" s="2" t="s">
        <v>70</v>
      </c>
      <c r="J5" s="2" t="s">
        <v>70</v>
      </c>
      <c r="K5" s="2" t="s">
        <v>70</v>
      </c>
      <c r="L5" s="2" t="s">
        <v>70</v>
      </c>
      <c r="M5" s="2" t="s">
        <v>70</v>
      </c>
      <c r="N5" s="2" t="s">
        <v>70</v>
      </c>
      <c r="O5" s="2" t="s">
        <v>70</v>
      </c>
      <c r="P5" s="2" t="s">
        <v>70</v>
      </c>
      <c r="Q5" s="2"/>
      <c r="R5" s="2" t="s">
        <v>70</v>
      </c>
      <c r="S5" s="2" t="s">
        <v>70</v>
      </c>
      <c r="T5" s="2" t="s">
        <v>70</v>
      </c>
      <c r="U5" s="2" t="s">
        <v>70</v>
      </c>
      <c r="V5" s="2" t="s">
        <v>70</v>
      </c>
      <c r="W5" s="2" t="s">
        <v>70</v>
      </c>
      <c r="X5" s="2" t="s">
        <v>70</v>
      </c>
      <c r="Y5" s="2" t="s">
        <v>70</v>
      </c>
      <c r="Z5" s="2"/>
      <c r="AA5" s="2" t="s">
        <v>70</v>
      </c>
      <c r="AB5" s="2" t="s">
        <v>70</v>
      </c>
      <c r="AC5" s="2" t="s">
        <v>70</v>
      </c>
      <c r="AD5" s="2" t="s">
        <v>70</v>
      </c>
      <c r="AE5" s="16">
        <f t="shared" si="0"/>
        <v>1940000</v>
      </c>
      <c r="AF5" s="16">
        <f>VLOOKUP(B5,'SỐ KẾ TOÁN'!$E$3:$J$20,6,FALSE)</f>
        <v>1940000</v>
      </c>
      <c r="AG5" s="16">
        <f t="shared" si="1"/>
        <v>0</v>
      </c>
    </row>
    <row r="6" spans="1:33" ht="15.5" x14ac:dyDescent="0.35">
      <c r="A6" s="2">
        <v>4</v>
      </c>
      <c r="B6" s="6" t="s">
        <v>10</v>
      </c>
      <c r="C6" s="20" t="s">
        <v>9</v>
      </c>
      <c r="D6" s="3" t="s">
        <v>3</v>
      </c>
      <c r="E6" s="4">
        <v>36376</v>
      </c>
      <c r="F6" s="2" t="s">
        <v>70</v>
      </c>
      <c r="G6" s="2"/>
      <c r="H6" s="2"/>
      <c r="I6" s="2" t="s">
        <v>70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  <c r="O6" s="2" t="s">
        <v>70</v>
      </c>
      <c r="P6" s="2" t="s">
        <v>70</v>
      </c>
      <c r="Q6" s="2"/>
      <c r="R6" s="2" t="s">
        <v>70</v>
      </c>
      <c r="S6" s="2" t="s">
        <v>70</v>
      </c>
      <c r="T6" s="2" t="s">
        <v>70</v>
      </c>
      <c r="U6" s="2" t="s">
        <v>70</v>
      </c>
      <c r="V6" s="2" t="s">
        <v>70</v>
      </c>
      <c r="W6" s="2" t="s">
        <v>70</v>
      </c>
      <c r="X6" s="2" t="s">
        <v>70</v>
      </c>
      <c r="Y6" s="2" t="s">
        <v>70</v>
      </c>
      <c r="Z6" s="2"/>
      <c r="AA6" s="2" t="s">
        <v>70</v>
      </c>
      <c r="AB6" s="2" t="s">
        <v>70</v>
      </c>
      <c r="AC6" s="2" t="s">
        <v>70</v>
      </c>
      <c r="AD6" s="2" t="s">
        <v>70</v>
      </c>
      <c r="AE6" s="16">
        <f t="shared" si="0"/>
        <v>1940000</v>
      </c>
      <c r="AF6" s="16">
        <f>VLOOKUP(B6,'SỐ KẾ TOÁN'!$E$3:$J$20,6,FALSE)</f>
        <v>1940000</v>
      </c>
      <c r="AG6" s="16">
        <f t="shared" si="1"/>
        <v>0</v>
      </c>
    </row>
    <row r="7" spans="1:33" ht="15.5" x14ac:dyDescent="0.35">
      <c r="A7" s="2">
        <v>5</v>
      </c>
      <c r="B7" s="6" t="s">
        <v>12</v>
      </c>
      <c r="C7" s="20" t="s">
        <v>11</v>
      </c>
      <c r="D7" s="3" t="s">
        <v>3</v>
      </c>
      <c r="E7" s="5">
        <v>34617</v>
      </c>
      <c r="F7" s="2" t="s">
        <v>70</v>
      </c>
      <c r="G7" s="2"/>
      <c r="H7" s="2"/>
      <c r="I7" s="2" t="s">
        <v>70</v>
      </c>
      <c r="J7" s="2" t="s">
        <v>70</v>
      </c>
      <c r="K7" s="2" t="s">
        <v>70</v>
      </c>
      <c r="L7" s="2" t="s">
        <v>70</v>
      </c>
      <c r="M7" s="2" t="s">
        <v>70</v>
      </c>
      <c r="N7" s="2" t="s">
        <v>70</v>
      </c>
      <c r="O7" s="2" t="s">
        <v>70</v>
      </c>
      <c r="P7" s="2" t="s">
        <v>70</v>
      </c>
      <c r="Q7" s="2"/>
      <c r="R7" s="2" t="s">
        <v>70</v>
      </c>
      <c r="S7" s="2" t="s">
        <v>70</v>
      </c>
      <c r="T7" s="2" t="s">
        <v>70</v>
      </c>
      <c r="U7" s="2" t="s">
        <v>70</v>
      </c>
      <c r="V7" s="2" t="s">
        <v>70</v>
      </c>
      <c r="W7" s="2" t="s">
        <v>70</v>
      </c>
      <c r="X7" s="2" t="s">
        <v>70</v>
      </c>
      <c r="Y7" s="2" t="s">
        <v>70</v>
      </c>
      <c r="Z7" s="2"/>
      <c r="AA7" s="2" t="s">
        <v>70</v>
      </c>
      <c r="AB7" s="2" t="s">
        <v>70</v>
      </c>
      <c r="AC7" s="2" t="s">
        <v>70</v>
      </c>
      <c r="AD7" s="2" t="s">
        <v>70</v>
      </c>
      <c r="AE7" s="16">
        <f t="shared" si="0"/>
        <v>1940000</v>
      </c>
      <c r="AF7" s="16">
        <f>VLOOKUP(B7,'SỐ KẾ TOÁN'!$E$3:$J$20,6,FALSE)</f>
        <v>1940000</v>
      </c>
      <c r="AG7" s="16">
        <f t="shared" si="1"/>
        <v>0</v>
      </c>
    </row>
    <row r="8" spans="1:33" ht="15.5" x14ac:dyDescent="0.35">
      <c r="A8" s="2">
        <v>6</v>
      </c>
      <c r="B8" s="6" t="s">
        <v>14</v>
      </c>
      <c r="C8" s="20" t="s">
        <v>13</v>
      </c>
      <c r="D8" s="3" t="s">
        <v>3</v>
      </c>
      <c r="E8" s="4">
        <v>36685</v>
      </c>
      <c r="F8" s="2" t="s">
        <v>70</v>
      </c>
      <c r="G8" s="2"/>
      <c r="H8" s="2"/>
      <c r="I8" s="2" t="s">
        <v>70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70</v>
      </c>
      <c r="O8" s="2" t="s">
        <v>70</v>
      </c>
      <c r="P8" s="2" t="s">
        <v>70</v>
      </c>
      <c r="Q8" s="2"/>
      <c r="R8" s="2" t="s">
        <v>70</v>
      </c>
      <c r="S8" s="2" t="s">
        <v>70</v>
      </c>
      <c r="T8" s="2" t="s">
        <v>70</v>
      </c>
      <c r="U8" s="2" t="s">
        <v>70</v>
      </c>
      <c r="V8" s="2" t="s">
        <v>70</v>
      </c>
      <c r="W8" s="2" t="s">
        <v>70</v>
      </c>
      <c r="X8" s="2" t="s">
        <v>70</v>
      </c>
      <c r="Y8" s="2" t="s">
        <v>70</v>
      </c>
      <c r="Z8" s="2"/>
      <c r="AA8" s="2" t="s">
        <v>70</v>
      </c>
      <c r="AB8" s="2" t="s">
        <v>70</v>
      </c>
      <c r="AC8" s="2" t="s">
        <v>70</v>
      </c>
      <c r="AD8" s="2" t="s">
        <v>70</v>
      </c>
      <c r="AE8" s="16">
        <f t="shared" si="0"/>
        <v>1940000</v>
      </c>
      <c r="AF8" s="16">
        <f>VLOOKUP(B8,'SỐ KẾ TOÁN'!$E$3:$J$20,6,FALSE)</f>
        <v>1940000</v>
      </c>
      <c r="AG8" s="16">
        <f t="shared" si="1"/>
        <v>0</v>
      </c>
    </row>
    <row r="9" spans="1:33" ht="15.5" x14ac:dyDescent="0.35">
      <c r="A9" s="2">
        <v>7</v>
      </c>
      <c r="B9" s="6" t="s">
        <v>16</v>
      </c>
      <c r="C9" s="20" t="s">
        <v>15</v>
      </c>
      <c r="D9" s="3" t="s">
        <v>3</v>
      </c>
      <c r="E9" s="4">
        <v>36708</v>
      </c>
      <c r="F9" s="2" t="s">
        <v>70</v>
      </c>
      <c r="G9" s="2"/>
      <c r="H9" s="2"/>
      <c r="I9" s="2" t="s">
        <v>70</v>
      </c>
      <c r="J9" s="2" t="s">
        <v>70</v>
      </c>
      <c r="K9" s="2" t="s">
        <v>70</v>
      </c>
      <c r="L9" s="2" t="s">
        <v>70</v>
      </c>
      <c r="M9" s="2" t="s">
        <v>70</v>
      </c>
      <c r="N9" s="2" t="s">
        <v>70</v>
      </c>
      <c r="O9" s="2" t="s">
        <v>70</v>
      </c>
      <c r="P9" s="2" t="s">
        <v>70</v>
      </c>
      <c r="Q9" s="2"/>
      <c r="R9" s="2" t="s">
        <v>70</v>
      </c>
      <c r="S9" s="2" t="s">
        <v>70</v>
      </c>
      <c r="T9" s="2" t="s">
        <v>70</v>
      </c>
      <c r="U9" s="2" t="s">
        <v>70</v>
      </c>
      <c r="V9" s="2" t="s">
        <v>70</v>
      </c>
      <c r="W9" s="2" t="s">
        <v>70</v>
      </c>
      <c r="X9" s="2" t="s">
        <v>70</v>
      </c>
      <c r="Y9" s="2" t="s">
        <v>70</v>
      </c>
      <c r="Z9" s="2"/>
      <c r="AA9" s="2" t="s">
        <v>70</v>
      </c>
      <c r="AB9" s="2" t="s">
        <v>70</v>
      </c>
      <c r="AC9" s="2" t="s">
        <v>70</v>
      </c>
      <c r="AD9" s="2" t="s">
        <v>70</v>
      </c>
      <c r="AE9" s="16">
        <f t="shared" si="0"/>
        <v>1940000</v>
      </c>
      <c r="AF9" s="16">
        <f>VLOOKUP(B9,'SỐ KẾ TOÁN'!$E$3:$J$20,6,FALSE)</f>
        <v>1940000</v>
      </c>
      <c r="AG9" s="16">
        <f t="shared" si="1"/>
        <v>0</v>
      </c>
    </row>
    <row r="10" spans="1:33" ht="15.5" x14ac:dyDescent="0.35">
      <c r="A10" s="2">
        <v>8</v>
      </c>
      <c r="B10" s="6" t="s">
        <v>18</v>
      </c>
      <c r="C10" s="20" t="s">
        <v>17</v>
      </c>
      <c r="D10" s="3" t="s">
        <v>3</v>
      </c>
      <c r="E10" s="5">
        <v>36078</v>
      </c>
      <c r="F10" s="2" t="s">
        <v>70</v>
      </c>
      <c r="G10" s="2"/>
      <c r="H10" s="2"/>
      <c r="I10" s="2" t="s">
        <v>70</v>
      </c>
      <c r="J10" s="2" t="s">
        <v>70</v>
      </c>
      <c r="K10" s="2" t="s">
        <v>70</v>
      </c>
      <c r="L10" s="2" t="s">
        <v>70</v>
      </c>
      <c r="M10" s="2" t="s">
        <v>70</v>
      </c>
      <c r="N10" s="2" t="s">
        <v>70</v>
      </c>
      <c r="O10" s="2" t="s">
        <v>70</v>
      </c>
      <c r="P10" s="2" t="s">
        <v>70</v>
      </c>
      <c r="Q10" s="2"/>
      <c r="R10" s="2" t="s">
        <v>70</v>
      </c>
      <c r="S10" s="2" t="s">
        <v>70</v>
      </c>
      <c r="T10" s="2" t="s">
        <v>70</v>
      </c>
      <c r="U10" s="2" t="s">
        <v>70</v>
      </c>
      <c r="V10" s="2" t="s">
        <v>70</v>
      </c>
      <c r="W10" s="2" t="s">
        <v>70</v>
      </c>
      <c r="X10" s="2" t="s">
        <v>70</v>
      </c>
      <c r="Y10" s="2" t="s">
        <v>70</v>
      </c>
      <c r="Z10" s="2"/>
      <c r="AA10" s="2" t="s">
        <v>70</v>
      </c>
      <c r="AB10" s="2" t="s">
        <v>70</v>
      </c>
      <c r="AC10" s="2" t="s">
        <v>70</v>
      </c>
      <c r="AD10" s="2" t="s">
        <v>70</v>
      </c>
      <c r="AE10" s="16">
        <f t="shared" si="0"/>
        <v>1940000</v>
      </c>
      <c r="AF10" s="16">
        <f>VLOOKUP(B10,'SỐ KẾ TOÁN'!$E$3:$J$20,6,FALSE)</f>
        <v>1940000</v>
      </c>
      <c r="AG10" s="16">
        <f t="shared" si="1"/>
        <v>0</v>
      </c>
    </row>
    <row r="11" spans="1:33" ht="15.5" x14ac:dyDescent="0.35">
      <c r="A11" s="2">
        <v>9</v>
      </c>
      <c r="B11" s="8" t="s">
        <v>20</v>
      </c>
      <c r="C11" s="20" t="s">
        <v>19</v>
      </c>
      <c r="D11" s="3" t="s">
        <v>3</v>
      </c>
      <c r="E11" s="4">
        <v>32755</v>
      </c>
      <c r="F11" s="2" t="s">
        <v>70</v>
      </c>
      <c r="G11" s="2"/>
      <c r="H11" s="2"/>
      <c r="I11" s="2" t="s">
        <v>70</v>
      </c>
      <c r="J11" s="2" t="s">
        <v>70</v>
      </c>
      <c r="K11" s="2" t="s">
        <v>70</v>
      </c>
      <c r="L11" s="2" t="s">
        <v>70</v>
      </c>
      <c r="M11" s="2" t="s">
        <v>70</v>
      </c>
      <c r="N11" s="2" t="s">
        <v>70</v>
      </c>
      <c r="O11" s="2" t="s">
        <v>70</v>
      </c>
      <c r="P11" s="2" t="s">
        <v>70</v>
      </c>
      <c r="Q11" s="2"/>
      <c r="R11" s="2" t="s">
        <v>70</v>
      </c>
      <c r="S11" s="2" t="s">
        <v>70</v>
      </c>
      <c r="T11" s="2" t="s">
        <v>70</v>
      </c>
      <c r="U11" s="2" t="s">
        <v>70</v>
      </c>
      <c r="V11" s="2" t="s">
        <v>70</v>
      </c>
      <c r="W11" s="2" t="s">
        <v>70</v>
      </c>
      <c r="X11" s="2" t="s">
        <v>70</v>
      </c>
      <c r="Y11" s="2" t="s">
        <v>70</v>
      </c>
      <c r="Z11" s="2"/>
      <c r="AA11" s="2" t="s">
        <v>70</v>
      </c>
      <c r="AB11" s="2" t="s">
        <v>70</v>
      </c>
      <c r="AC11" s="2" t="s">
        <v>70</v>
      </c>
      <c r="AD11" s="2" t="s">
        <v>70</v>
      </c>
      <c r="AE11" s="16">
        <f t="shared" si="0"/>
        <v>1940000</v>
      </c>
      <c r="AF11" s="16">
        <f>VLOOKUP(B11,'SỐ KẾ TOÁN'!$E$3:$J$20,6,FALSE)</f>
        <v>1940000</v>
      </c>
      <c r="AG11" s="16">
        <f t="shared" si="1"/>
        <v>0</v>
      </c>
    </row>
    <row r="12" spans="1:33" ht="15.5" x14ac:dyDescent="0.35">
      <c r="A12" s="2">
        <v>10</v>
      </c>
      <c r="B12" s="8" t="s">
        <v>22</v>
      </c>
      <c r="C12" s="20" t="s">
        <v>21</v>
      </c>
      <c r="D12" s="3" t="s">
        <v>3</v>
      </c>
      <c r="E12" s="4">
        <v>31679</v>
      </c>
      <c r="F12" s="2" t="s">
        <v>70</v>
      </c>
      <c r="G12" s="2"/>
      <c r="H12" s="2"/>
      <c r="I12" s="2" t="s">
        <v>70</v>
      </c>
      <c r="J12" s="2" t="s">
        <v>70</v>
      </c>
      <c r="K12" s="2" t="s">
        <v>70</v>
      </c>
      <c r="L12" s="2" t="s">
        <v>70</v>
      </c>
      <c r="M12" s="2" t="s">
        <v>70</v>
      </c>
      <c r="N12" s="2" t="s">
        <v>70</v>
      </c>
      <c r="O12" s="2" t="s">
        <v>70</v>
      </c>
      <c r="P12" s="2" t="s">
        <v>70</v>
      </c>
      <c r="Q12" s="2"/>
      <c r="R12" s="2" t="s">
        <v>70</v>
      </c>
      <c r="S12" s="2" t="s">
        <v>70</v>
      </c>
      <c r="T12" s="2" t="s">
        <v>70</v>
      </c>
      <c r="U12" s="2" t="s">
        <v>70</v>
      </c>
      <c r="V12" s="2" t="s">
        <v>70</v>
      </c>
      <c r="W12" s="2" t="s">
        <v>70</v>
      </c>
      <c r="X12" s="2" t="s">
        <v>70</v>
      </c>
      <c r="Y12" s="2" t="s">
        <v>70</v>
      </c>
      <c r="Z12" s="2"/>
      <c r="AA12" s="2" t="s">
        <v>70</v>
      </c>
      <c r="AB12" s="2" t="s">
        <v>70</v>
      </c>
      <c r="AC12" s="2" t="s">
        <v>70</v>
      </c>
      <c r="AD12" s="2" t="s">
        <v>70</v>
      </c>
      <c r="AE12" s="16">
        <f t="shared" si="0"/>
        <v>1940000</v>
      </c>
      <c r="AF12" s="16">
        <f>VLOOKUP(B12,'SỐ KẾ TOÁN'!$E$3:$J$20,6,FALSE)</f>
        <v>1940000</v>
      </c>
      <c r="AG12" s="16">
        <f t="shared" si="1"/>
        <v>0</v>
      </c>
    </row>
    <row r="13" spans="1:33" ht="15.5" x14ac:dyDescent="0.35">
      <c r="A13" s="2">
        <v>11</v>
      </c>
      <c r="B13" s="8" t="s">
        <v>24</v>
      </c>
      <c r="C13" s="20" t="s">
        <v>23</v>
      </c>
      <c r="D13" s="3" t="s">
        <v>3</v>
      </c>
      <c r="E13" s="4">
        <v>35711</v>
      </c>
      <c r="F13" s="2" t="s">
        <v>70</v>
      </c>
      <c r="G13" s="2"/>
      <c r="H13" s="2"/>
      <c r="I13" s="2" t="s">
        <v>70</v>
      </c>
      <c r="J13" s="2" t="s">
        <v>70</v>
      </c>
      <c r="K13" s="2" t="s">
        <v>70</v>
      </c>
      <c r="L13" s="2" t="s">
        <v>70</v>
      </c>
      <c r="M13" s="2" t="s">
        <v>70</v>
      </c>
      <c r="N13" s="2" t="s">
        <v>70</v>
      </c>
      <c r="O13" s="2" t="s">
        <v>70</v>
      </c>
      <c r="P13" s="2" t="s">
        <v>70</v>
      </c>
      <c r="Q13" s="2"/>
      <c r="R13" s="2" t="s">
        <v>70</v>
      </c>
      <c r="S13" s="2" t="s">
        <v>70</v>
      </c>
      <c r="T13" s="2" t="s">
        <v>70</v>
      </c>
      <c r="U13" s="2" t="s">
        <v>70</v>
      </c>
      <c r="V13" s="2" t="s">
        <v>70</v>
      </c>
      <c r="W13" s="2" t="s">
        <v>70</v>
      </c>
      <c r="X13" s="2" t="s">
        <v>70</v>
      </c>
      <c r="Y13" s="2" t="s">
        <v>70</v>
      </c>
      <c r="Z13" s="2"/>
      <c r="AA13" s="2" t="s">
        <v>70</v>
      </c>
      <c r="AB13" s="2" t="s">
        <v>70</v>
      </c>
      <c r="AC13" s="2" t="s">
        <v>70</v>
      </c>
      <c r="AD13" s="2" t="s">
        <v>70</v>
      </c>
      <c r="AE13" s="16">
        <f t="shared" si="0"/>
        <v>1940000</v>
      </c>
      <c r="AF13" s="16">
        <f>VLOOKUP(B13,'SỐ KẾ TOÁN'!$E$3:$J$20,6,FALSE)</f>
        <v>1940000</v>
      </c>
      <c r="AG13" s="16">
        <f t="shared" si="1"/>
        <v>0</v>
      </c>
    </row>
    <row r="14" spans="1:33" ht="15.5" x14ac:dyDescent="0.35">
      <c r="A14" s="2">
        <v>12</v>
      </c>
      <c r="B14" s="8" t="s">
        <v>26</v>
      </c>
      <c r="C14" s="21" t="s">
        <v>25</v>
      </c>
      <c r="D14" s="3" t="s">
        <v>3</v>
      </c>
      <c r="E14" s="5">
        <v>36142</v>
      </c>
      <c r="F14" s="2" t="s">
        <v>70</v>
      </c>
      <c r="G14" s="2"/>
      <c r="H14" s="2"/>
      <c r="I14" s="2" t="s">
        <v>70</v>
      </c>
      <c r="J14" s="2" t="s">
        <v>70</v>
      </c>
      <c r="K14" s="2"/>
      <c r="L14" s="2" t="s">
        <v>70</v>
      </c>
      <c r="M14" s="2" t="s">
        <v>70</v>
      </c>
      <c r="N14" s="2" t="s">
        <v>70</v>
      </c>
      <c r="O14" s="2" t="s">
        <v>70</v>
      </c>
      <c r="P14" s="2" t="s">
        <v>70</v>
      </c>
      <c r="Q14" s="2"/>
      <c r="R14" s="2"/>
      <c r="S14" s="2" t="s">
        <v>70</v>
      </c>
      <c r="T14" s="2" t="s">
        <v>70</v>
      </c>
      <c r="U14" s="2" t="s">
        <v>70</v>
      </c>
      <c r="V14" s="2" t="s">
        <v>70</v>
      </c>
      <c r="W14" s="2"/>
      <c r="X14" s="2"/>
      <c r="Y14" s="2" t="s">
        <v>70</v>
      </c>
      <c r="Z14" s="2"/>
      <c r="AA14" s="2"/>
      <c r="AB14" s="2"/>
      <c r="AC14" s="2"/>
      <c r="AD14" s="2" t="s">
        <v>70</v>
      </c>
      <c r="AE14" s="16">
        <f t="shared" si="0"/>
        <v>997000</v>
      </c>
      <c r="AF14" s="16">
        <f>VLOOKUP(B14,'SỐ KẾ TOÁN'!$E$3:$J$20,6,FALSE)</f>
        <v>997000</v>
      </c>
      <c r="AG14" s="16">
        <f t="shared" si="1"/>
        <v>0</v>
      </c>
    </row>
    <row r="15" spans="1:33" ht="15.5" x14ac:dyDescent="0.35">
      <c r="A15" s="2">
        <v>13</v>
      </c>
      <c r="B15" s="7" t="s">
        <v>29</v>
      </c>
      <c r="C15" s="20" t="s">
        <v>27</v>
      </c>
      <c r="D15" s="3" t="s">
        <v>28</v>
      </c>
      <c r="E15" s="4">
        <v>33696</v>
      </c>
      <c r="F15" s="2" t="s">
        <v>70</v>
      </c>
      <c r="G15" s="2" t="s">
        <v>70</v>
      </c>
      <c r="H15" s="2" t="s">
        <v>70</v>
      </c>
      <c r="I15" s="2" t="s">
        <v>70</v>
      </c>
      <c r="J15" s="2" t="s">
        <v>70</v>
      </c>
      <c r="K15" s="2" t="s">
        <v>70</v>
      </c>
      <c r="L15" s="2" t="s">
        <v>70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2"/>
      <c r="S15" s="2" t="s">
        <v>70</v>
      </c>
      <c r="T15" s="2" t="s">
        <v>70</v>
      </c>
      <c r="U15" s="2" t="s">
        <v>70</v>
      </c>
      <c r="V15" s="2" t="s">
        <v>70</v>
      </c>
      <c r="W15" s="2" t="s">
        <v>70</v>
      </c>
      <c r="X15" s="2" t="s">
        <v>70</v>
      </c>
      <c r="Y15" s="2" t="s">
        <v>70</v>
      </c>
      <c r="Z15" s="2" t="s">
        <v>70</v>
      </c>
      <c r="AA15" s="2" t="s">
        <v>70</v>
      </c>
      <c r="AB15" s="2" t="s">
        <v>70</v>
      </c>
      <c r="AC15" s="2" t="s">
        <v>70</v>
      </c>
      <c r="AD15" s="2" t="s">
        <v>70</v>
      </c>
      <c r="AE15" s="16">
        <f t="shared" si="0"/>
        <v>2000000</v>
      </c>
      <c r="AF15" s="16">
        <f>VLOOKUP(B15,'SỐ KẾ TOÁN'!$E$3:$J$20,6,FALSE)</f>
        <v>2000000</v>
      </c>
      <c r="AG15" s="16">
        <f t="shared" si="1"/>
        <v>0</v>
      </c>
    </row>
    <row r="16" spans="1:33" ht="15.5" x14ac:dyDescent="0.35">
      <c r="A16" s="2">
        <v>14</v>
      </c>
      <c r="B16" s="6" t="s">
        <v>31</v>
      </c>
      <c r="C16" s="20" t="s">
        <v>30</v>
      </c>
      <c r="D16" s="3" t="s">
        <v>28</v>
      </c>
      <c r="E16" s="4">
        <v>31557</v>
      </c>
      <c r="F16" s="2" t="s">
        <v>70</v>
      </c>
      <c r="G16" s="2" t="s">
        <v>70</v>
      </c>
      <c r="H16" s="2" t="s">
        <v>70</v>
      </c>
      <c r="I16" s="2" t="s">
        <v>70</v>
      </c>
      <c r="J16" s="2" t="s">
        <v>70</v>
      </c>
      <c r="K16" s="2" t="s">
        <v>70</v>
      </c>
      <c r="L16" s="2" t="s">
        <v>70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2"/>
      <c r="S16" s="2" t="s">
        <v>70</v>
      </c>
      <c r="T16" s="2" t="s">
        <v>70</v>
      </c>
      <c r="U16" s="2" t="s">
        <v>70</v>
      </c>
      <c r="V16" s="2" t="s">
        <v>70</v>
      </c>
      <c r="W16" s="2" t="s">
        <v>70</v>
      </c>
      <c r="X16" s="2" t="s">
        <v>70</v>
      </c>
      <c r="Y16" s="2" t="s">
        <v>70</v>
      </c>
      <c r="Z16" s="2" t="s">
        <v>70</v>
      </c>
      <c r="AA16" s="2" t="s">
        <v>70</v>
      </c>
      <c r="AB16" s="2" t="s">
        <v>70</v>
      </c>
      <c r="AC16" s="2" t="s">
        <v>70</v>
      </c>
      <c r="AD16" s="2" t="s">
        <v>70</v>
      </c>
      <c r="AE16" s="16">
        <f t="shared" si="0"/>
        <v>2000000</v>
      </c>
      <c r="AF16" s="16">
        <f>VLOOKUP(B16,'SỐ KẾ TOÁN'!$E$3:$J$20,6,FALSE)</f>
        <v>2000000</v>
      </c>
      <c r="AG16" s="16">
        <f t="shared" si="1"/>
        <v>0</v>
      </c>
    </row>
    <row r="17" spans="1:33" ht="15.5" x14ac:dyDescent="0.35">
      <c r="A17" s="2">
        <v>15</v>
      </c>
      <c r="B17" s="6" t="s">
        <v>33</v>
      </c>
      <c r="C17" s="20" t="s">
        <v>32</v>
      </c>
      <c r="D17" s="3" t="s">
        <v>28</v>
      </c>
      <c r="E17" s="4">
        <v>33806</v>
      </c>
      <c r="F17" s="2" t="s">
        <v>70</v>
      </c>
      <c r="G17" s="2" t="s">
        <v>70</v>
      </c>
      <c r="H17" s="2" t="s">
        <v>70</v>
      </c>
      <c r="I17" s="2" t="s">
        <v>70</v>
      </c>
      <c r="J17" s="2" t="s">
        <v>70</v>
      </c>
      <c r="K17" s="2" t="s">
        <v>70</v>
      </c>
      <c r="L17" s="2" t="s">
        <v>70</v>
      </c>
      <c r="M17" s="2" t="s">
        <v>70</v>
      </c>
      <c r="N17" s="2" t="s">
        <v>70</v>
      </c>
      <c r="O17" s="2" t="s">
        <v>70</v>
      </c>
      <c r="P17" s="2" t="s">
        <v>70</v>
      </c>
      <c r="Q17" s="2" t="s">
        <v>70</v>
      </c>
      <c r="R17" s="2"/>
      <c r="S17" s="2" t="s">
        <v>70</v>
      </c>
      <c r="T17" s="2" t="s">
        <v>70</v>
      </c>
      <c r="U17" s="2" t="s">
        <v>70</v>
      </c>
      <c r="V17" s="2" t="s">
        <v>70</v>
      </c>
      <c r="W17" s="2" t="s">
        <v>70</v>
      </c>
      <c r="X17" s="2" t="s">
        <v>70</v>
      </c>
      <c r="Y17" s="2" t="s">
        <v>70</v>
      </c>
      <c r="Z17" s="2" t="s">
        <v>70</v>
      </c>
      <c r="AA17" s="2" t="s">
        <v>70</v>
      </c>
      <c r="AB17" s="2" t="s">
        <v>70</v>
      </c>
      <c r="AC17" s="2" t="s">
        <v>70</v>
      </c>
      <c r="AD17" s="2" t="s">
        <v>70</v>
      </c>
      <c r="AE17" s="16">
        <f t="shared" si="0"/>
        <v>2000000</v>
      </c>
      <c r="AF17" s="16">
        <f>VLOOKUP(B17,'SỐ KẾ TOÁN'!$E$3:$J$20,6,FALSE)</f>
        <v>2091800</v>
      </c>
      <c r="AG17" s="16">
        <f t="shared" si="1"/>
        <v>-91800</v>
      </c>
    </row>
    <row r="18" spans="1:33" ht="15.5" x14ac:dyDescent="0.35">
      <c r="A18" s="2">
        <v>16</v>
      </c>
      <c r="B18" s="6" t="s">
        <v>35</v>
      </c>
      <c r="C18" s="20" t="s">
        <v>34</v>
      </c>
      <c r="D18" s="3" t="s">
        <v>28</v>
      </c>
      <c r="E18" s="4">
        <v>36034</v>
      </c>
      <c r="F18" s="2" t="s">
        <v>70</v>
      </c>
      <c r="G18" s="2" t="s">
        <v>70</v>
      </c>
      <c r="H18" s="2" t="s">
        <v>70</v>
      </c>
      <c r="I18" s="2" t="s">
        <v>70</v>
      </c>
      <c r="J18" s="2" t="s">
        <v>70</v>
      </c>
      <c r="K18" s="2" t="s">
        <v>70</v>
      </c>
      <c r="L18" s="2" t="s">
        <v>70</v>
      </c>
      <c r="M18" s="2" t="s">
        <v>70</v>
      </c>
      <c r="N18" s="2" t="s">
        <v>70</v>
      </c>
      <c r="O18" s="2" t="s">
        <v>70</v>
      </c>
      <c r="P18" s="2" t="s">
        <v>70</v>
      </c>
      <c r="Q18" s="2" t="s">
        <v>70</v>
      </c>
      <c r="R18" s="2"/>
      <c r="S18" s="2" t="s">
        <v>70</v>
      </c>
      <c r="T18" s="2" t="s">
        <v>70</v>
      </c>
      <c r="U18" s="2" t="s">
        <v>70</v>
      </c>
      <c r="V18" s="2" t="s">
        <v>70</v>
      </c>
      <c r="W18" s="2" t="s">
        <v>70</v>
      </c>
      <c r="X18" s="2" t="s">
        <v>70</v>
      </c>
      <c r="Y18" s="2" t="s">
        <v>70</v>
      </c>
      <c r="Z18" s="2" t="s">
        <v>70</v>
      </c>
      <c r="AA18" s="2" t="s">
        <v>70</v>
      </c>
      <c r="AB18" s="2" t="s">
        <v>70</v>
      </c>
      <c r="AC18" s="2" t="s">
        <v>70</v>
      </c>
      <c r="AD18" s="2" t="s">
        <v>70</v>
      </c>
      <c r="AE18" s="16">
        <f t="shared" si="0"/>
        <v>2000000</v>
      </c>
      <c r="AF18" s="16">
        <f>VLOOKUP(B18,'SỐ KẾ TOÁN'!$E$3:$J$20,6,FALSE)</f>
        <v>2000000</v>
      </c>
      <c r="AG18" s="16">
        <f t="shared" si="1"/>
        <v>0</v>
      </c>
    </row>
    <row r="19" spans="1:33" ht="15.5" x14ac:dyDescent="0.35">
      <c r="A19" s="2">
        <v>17</v>
      </c>
      <c r="B19" s="6" t="s">
        <v>37</v>
      </c>
      <c r="C19" s="20" t="s">
        <v>36</v>
      </c>
      <c r="D19" s="3" t="s">
        <v>28</v>
      </c>
      <c r="E19" s="5">
        <v>32840</v>
      </c>
      <c r="F19" s="2" t="s">
        <v>70</v>
      </c>
      <c r="G19" s="2" t="s">
        <v>70</v>
      </c>
      <c r="H19" s="2" t="s">
        <v>70</v>
      </c>
      <c r="I19" s="2" t="s">
        <v>70</v>
      </c>
      <c r="J19" s="2" t="s">
        <v>70</v>
      </c>
      <c r="K19" s="2" t="s">
        <v>70</v>
      </c>
      <c r="L19" s="2" t="s">
        <v>70</v>
      </c>
      <c r="M19" s="2" t="s">
        <v>70</v>
      </c>
      <c r="N19" s="2" t="s">
        <v>70</v>
      </c>
      <c r="O19" s="2" t="s">
        <v>70</v>
      </c>
      <c r="P19" s="2" t="s">
        <v>70</v>
      </c>
      <c r="Q19" s="2" t="s">
        <v>70</v>
      </c>
      <c r="R19" s="2"/>
      <c r="S19" s="2" t="s">
        <v>70</v>
      </c>
      <c r="T19" s="2" t="s">
        <v>70</v>
      </c>
      <c r="U19" s="2" t="s">
        <v>70</v>
      </c>
      <c r="V19" s="2" t="s">
        <v>70</v>
      </c>
      <c r="W19" s="2" t="s">
        <v>70</v>
      </c>
      <c r="X19" s="2" t="s">
        <v>70</v>
      </c>
      <c r="Y19" s="2" t="s">
        <v>70</v>
      </c>
      <c r="Z19" s="2" t="s">
        <v>70</v>
      </c>
      <c r="AA19" s="2" t="s">
        <v>70</v>
      </c>
      <c r="AB19" s="2" t="s">
        <v>70</v>
      </c>
      <c r="AC19" s="2" t="s">
        <v>70</v>
      </c>
      <c r="AD19" s="2" t="s">
        <v>70</v>
      </c>
      <c r="AE19" s="16">
        <f t="shared" si="0"/>
        <v>2000000</v>
      </c>
      <c r="AF19" s="16">
        <f>VLOOKUP(B19,'SỐ KẾ TOÁN'!$E$3:$J$20,6,FALSE)</f>
        <v>2091800</v>
      </c>
      <c r="AG19" s="16">
        <f t="shared" si="1"/>
        <v>-91800</v>
      </c>
    </row>
    <row r="20" spans="1:33" ht="15.5" x14ac:dyDescent="0.35">
      <c r="A20" s="2">
        <v>18</v>
      </c>
      <c r="B20" s="6" t="s">
        <v>39</v>
      </c>
      <c r="C20" s="20" t="s">
        <v>38</v>
      </c>
      <c r="D20" s="3" t="s">
        <v>28</v>
      </c>
      <c r="E20" s="5">
        <v>36873</v>
      </c>
      <c r="F20" s="2" t="s">
        <v>70</v>
      </c>
      <c r="G20" s="2" t="s">
        <v>70</v>
      </c>
      <c r="H20" s="2" t="s">
        <v>70</v>
      </c>
      <c r="I20" s="2" t="s">
        <v>70</v>
      </c>
      <c r="J20" s="2" t="s">
        <v>70</v>
      </c>
      <c r="K20" s="2" t="s">
        <v>70</v>
      </c>
      <c r="L20" s="2" t="s">
        <v>70</v>
      </c>
      <c r="M20" s="2" t="s">
        <v>70</v>
      </c>
      <c r="N20" s="2" t="s">
        <v>70</v>
      </c>
      <c r="O20" s="2" t="s">
        <v>70</v>
      </c>
      <c r="P20" s="2" t="s">
        <v>70</v>
      </c>
      <c r="Q20" s="2" t="s">
        <v>70</v>
      </c>
      <c r="R20" s="2"/>
      <c r="S20" s="2" t="s">
        <v>70</v>
      </c>
      <c r="T20" s="2" t="s">
        <v>70</v>
      </c>
      <c r="U20" s="2" t="s">
        <v>70</v>
      </c>
      <c r="V20" s="2" t="s">
        <v>70</v>
      </c>
      <c r="W20" s="2" t="s">
        <v>70</v>
      </c>
      <c r="X20" s="2" t="s">
        <v>70</v>
      </c>
      <c r="Y20" s="2" t="s">
        <v>70</v>
      </c>
      <c r="Z20" s="2" t="s">
        <v>70</v>
      </c>
      <c r="AA20" s="2" t="s">
        <v>70</v>
      </c>
      <c r="AB20" s="2" t="s">
        <v>70</v>
      </c>
      <c r="AC20" s="2" t="s">
        <v>70</v>
      </c>
      <c r="AD20" s="2" t="s">
        <v>70</v>
      </c>
      <c r="AE20" s="16">
        <f t="shared" si="0"/>
        <v>2000000</v>
      </c>
      <c r="AF20" s="16">
        <f>VLOOKUP(B20,'SỐ KẾ TOÁN'!$E$3:$J$20,6,FALSE)</f>
        <v>2000000</v>
      </c>
      <c r="AG20" s="16">
        <f t="shared" si="1"/>
        <v>0</v>
      </c>
    </row>
    <row r="21" spans="1:33" x14ac:dyDescent="0.35">
      <c r="AE21" s="22">
        <f>SUM(AE3:AE20)</f>
        <v>32397000</v>
      </c>
      <c r="AF21" s="22">
        <f>SUM(AF3:AF20)</f>
        <v>32580600</v>
      </c>
      <c r="AG21" s="22">
        <f>SUM(AG3:AG20)</f>
        <v>-183600</v>
      </c>
    </row>
  </sheetData>
  <mergeCells count="1">
    <mergeCell ref="A2:E2"/>
  </mergeCells>
  <dataValidations count="1">
    <dataValidation type="list" allowBlank="1" showErrorMessage="1" sqref="D3:D20" xr:uid="{6F82A2E6-1797-4292-8725-1D53F46FD6CB}">
      <formula1>"Nam,Nữ"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7F2-850E-418C-96B2-6EB455764038}">
  <dimension ref="A1:K21"/>
  <sheetViews>
    <sheetView tabSelected="1" workbookViewId="0">
      <selection activeCell="O17" sqref="O17"/>
    </sheetView>
  </sheetViews>
  <sheetFormatPr defaultRowHeight="14.5" x14ac:dyDescent="0.35"/>
  <cols>
    <col min="5" max="5" width="9.08984375" bestFit="1" customWidth="1"/>
    <col min="9" max="9" width="8.26953125" bestFit="1" customWidth="1"/>
    <col min="10" max="10" width="9.90625" bestFit="1" customWidth="1"/>
    <col min="11" max="11" width="8.36328125" bestFit="1" customWidth="1"/>
  </cols>
  <sheetData>
    <row r="1" spans="1:11" x14ac:dyDescent="0.35">
      <c r="A1" s="31" t="s">
        <v>72</v>
      </c>
      <c r="B1" s="32"/>
      <c r="C1" s="32"/>
      <c r="D1" s="32"/>
      <c r="E1" s="32"/>
      <c r="F1" s="31" t="s">
        <v>73</v>
      </c>
      <c r="G1" s="32"/>
      <c r="H1" s="32"/>
      <c r="I1" s="32"/>
      <c r="J1" s="32"/>
      <c r="K1" s="33"/>
    </row>
    <row r="2" spans="1:11" ht="28" x14ac:dyDescent="0.35">
      <c r="A2" s="27" t="s">
        <v>0</v>
      </c>
      <c r="B2" s="27" t="s">
        <v>74</v>
      </c>
      <c r="C2" s="27" t="s">
        <v>75</v>
      </c>
      <c r="D2" s="27" t="s">
        <v>1</v>
      </c>
      <c r="E2" s="27" t="s">
        <v>76</v>
      </c>
      <c r="F2" s="27" t="s">
        <v>77</v>
      </c>
      <c r="G2" s="27" t="s">
        <v>78</v>
      </c>
      <c r="H2" s="27" t="s">
        <v>73</v>
      </c>
      <c r="I2" s="27" t="s">
        <v>79</v>
      </c>
      <c r="J2" s="27" t="s">
        <v>80</v>
      </c>
      <c r="K2" s="27" t="s">
        <v>81</v>
      </c>
    </row>
    <row r="3" spans="1:11" x14ac:dyDescent="0.35">
      <c r="A3" s="24">
        <v>1</v>
      </c>
      <c r="B3" s="24" t="s">
        <v>2</v>
      </c>
      <c r="C3" s="24" t="s">
        <v>82</v>
      </c>
      <c r="D3" s="24" t="s">
        <v>3</v>
      </c>
      <c r="E3" s="24" t="s">
        <v>4</v>
      </c>
      <c r="F3" s="25">
        <v>0</v>
      </c>
      <c r="G3" s="25"/>
      <c r="H3" s="25">
        <v>0</v>
      </c>
      <c r="I3" s="25"/>
      <c r="J3" s="25">
        <v>0</v>
      </c>
      <c r="K3" s="26" t="s">
        <v>83</v>
      </c>
    </row>
    <row r="4" spans="1:11" x14ac:dyDescent="0.35">
      <c r="A4" s="24">
        <v>2</v>
      </c>
      <c r="B4" s="24" t="s">
        <v>5</v>
      </c>
      <c r="C4" s="24" t="s">
        <v>84</v>
      </c>
      <c r="D4" s="24" t="s">
        <v>3</v>
      </c>
      <c r="E4" s="24" t="s">
        <v>6</v>
      </c>
      <c r="F4" s="25">
        <v>1940000</v>
      </c>
      <c r="G4" s="25"/>
      <c r="H4" s="25">
        <v>1940000</v>
      </c>
      <c r="I4" s="25">
        <v>0</v>
      </c>
      <c r="J4" s="25">
        <f>H4-I4</f>
        <v>1940000</v>
      </c>
      <c r="K4" s="26" t="s">
        <v>85</v>
      </c>
    </row>
    <row r="5" spans="1:11" x14ac:dyDescent="0.35">
      <c r="A5" s="24">
        <v>3</v>
      </c>
      <c r="B5" s="24" t="s">
        <v>7</v>
      </c>
      <c r="C5" s="24" t="s">
        <v>86</v>
      </c>
      <c r="D5" s="24" t="s">
        <v>3</v>
      </c>
      <c r="E5" s="24" t="s">
        <v>8</v>
      </c>
      <c r="F5" s="25">
        <v>1940000</v>
      </c>
      <c r="G5" s="25"/>
      <c r="H5" s="25">
        <v>1940000</v>
      </c>
      <c r="I5" s="25">
        <v>0</v>
      </c>
      <c r="J5" s="25">
        <f t="shared" ref="J5:J21" si="0">H5-I5</f>
        <v>1940000</v>
      </c>
      <c r="K5" s="26" t="s">
        <v>85</v>
      </c>
    </row>
    <row r="6" spans="1:11" x14ac:dyDescent="0.35">
      <c r="A6" s="24">
        <v>4</v>
      </c>
      <c r="B6" s="24" t="s">
        <v>9</v>
      </c>
      <c r="C6" s="24" t="s">
        <v>87</v>
      </c>
      <c r="D6" s="24" t="s">
        <v>3</v>
      </c>
      <c r="E6" s="24" t="s">
        <v>10</v>
      </c>
      <c r="F6" s="25">
        <v>1940000</v>
      </c>
      <c r="G6" s="25"/>
      <c r="H6" s="25">
        <v>1940000</v>
      </c>
      <c r="I6" s="25">
        <v>0</v>
      </c>
      <c r="J6" s="25">
        <f t="shared" si="0"/>
        <v>1940000</v>
      </c>
      <c r="K6" s="26" t="s">
        <v>85</v>
      </c>
    </row>
    <row r="7" spans="1:11" x14ac:dyDescent="0.35">
      <c r="A7" s="24">
        <v>5</v>
      </c>
      <c r="B7" s="24" t="s">
        <v>11</v>
      </c>
      <c r="C7" s="24" t="s">
        <v>88</v>
      </c>
      <c r="D7" s="24" t="s">
        <v>3</v>
      </c>
      <c r="E7" s="24" t="s">
        <v>12</v>
      </c>
      <c r="F7" s="25">
        <v>1940000</v>
      </c>
      <c r="G7" s="25"/>
      <c r="H7" s="25">
        <v>1940000</v>
      </c>
      <c r="I7" s="25">
        <v>0</v>
      </c>
      <c r="J7" s="25">
        <f t="shared" si="0"/>
        <v>1940000</v>
      </c>
      <c r="K7" s="26" t="s">
        <v>85</v>
      </c>
    </row>
    <row r="8" spans="1:11" x14ac:dyDescent="0.35">
      <c r="A8" s="24">
        <v>6</v>
      </c>
      <c r="B8" s="24" t="s">
        <v>13</v>
      </c>
      <c r="C8" s="24" t="s">
        <v>89</v>
      </c>
      <c r="D8" s="24" t="s">
        <v>3</v>
      </c>
      <c r="E8" s="24" t="s">
        <v>14</v>
      </c>
      <c r="F8" s="25">
        <v>1940000</v>
      </c>
      <c r="G8" s="25"/>
      <c r="H8" s="25">
        <v>1940000</v>
      </c>
      <c r="I8" s="25">
        <v>0</v>
      </c>
      <c r="J8" s="25">
        <f t="shared" si="0"/>
        <v>1940000</v>
      </c>
      <c r="K8" s="26" t="s">
        <v>85</v>
      </c>
    </row>
    <row r="9" spans="1:11" x14ac:dyDescent="0.35">
      <c r="A9" s="24">
        <v>7</v>
      </c>
      <c r="B9" s="24" t="s">
        <v>15</v>
      </c>
      <c r="C9" s="24" t="s">
        <v>89</v>
      </c>
      <c r="D9" s="24" t="s">
        <v>3</v>
      </c>
      <c r="E9" s="24" t="s">
        <v>16</v>
      </c>
      <c r="F9" s="25">
        <v>1940000</v>
      </c>
      <c r="G9" s="25"/>
      <c r="H9" s="25">
        <v>1940000</v>
      </c>
      <c r="I9" s="25">
        <v>0</v>
      </c>
      <c r="J9" s="25">
        <f t="shared" si="0"/>
        <v>1940000</v>
      </c>
      <c r="K9" s="26" t="s">
        <v>85</v>
      </c>
    </row>
    <row r="10" spans="1:11" x14ac:dyDescent="0.35">
      <c r="A10" s="24">
        <v>8</v>
      </c>
      <c r="B10" s="24" t="s">
        <v>17</v>
      </c>
      <c r="C10" s="24" t="s">
        <v>90</v>
      </c>
      <c r="D10" s="24" t="s">
        <v>3</v>
      </c>
      <c r="E10" s="24" t="s">
        <v>18</v>
      </c>
      <c r="F10" s="25">
        <v>1940000</v>
      </c>
      <c r="G10" s="25"/>
      <c r="H10" s="25">
        <v>1940000</v>
      </c>
      <c r="I10" s="25">
        <v>0</v>
      </c>
      <c r="J10" s="25">
        <f t="shared" si="0"/>
        <v>1940000</v>
      </c>
      <c r="K10" s="26" t="s">
        <v>85</v>
      </c>
    </row>
    <row r="11" spans="1:11" x14ac:dyDescent="0.35">
      <c r="A11" s="24">
        <v>9</v>
      </c>
      <c r="B11" s="24" t="s">
        <v>19</v>
      </c>
      <c r="C11" s="24" t="s">
        <v>91</v>
      </c>
      <c r="D11" s="24" t="s">
        <v>3</v>
      </c>
      <c r="E11" s="24" t="s">
        <v>20</v>
      </c>
      <c r="F11" s="25">
        <v>1940000</v>
      </c>
      <c r="G11" s="25"/>
      <c r="H11" s="25">
        <v>1940000</v>
      </c>
      <c r="I11" s="25">
        <v>0</v>
      </c>
      <c r="J11" s="25">
        <f t="shared" si="0"/>
        <v>1940000</v>
      </c>
      <c r="K11" s="26" t="s">
        <v>85</v>
      </c>
    </row>
    <row r="12" spans="1:11" x14ac:dyDescent="0.35">
      <c r="A12" s="24">
        <v>10</v>
      </c>
      <c r="B12" s="24" t="s">
        <v>21</v>
      </c>
      <c r="C12" s="24" t="s">
        <v>92</v>
      </c>
      <c r="D12" s="24" t="s">
        <v>3</v>
      </c>
      <c r="E12" s="24" t="s">
        <v>22</v>
      </c>
      <c r="F12" s="25">
        <v>1940000</v>
      </c>
      <c r="G12" s="25"/>
      <c r="H12" s="25">
        <v>1940000</v>
      </c>
      <c r="I12" s="25"/>
      <c r="J12" s="25">
        <f t="shared" si="0"/>
        <v>1940000</v>
      </c>
      <c r="K12" s="26"/>
    </row>
    <row r="13" spans="1:11" x14ac:dyDescent="0.35">
      <c r="A13" s="24">
        <v>11</v>
      </c>
      <c r="B13" s="24" t="s">
        <v>23</v>
      </c>
      <c r="C13" s="24" t="s">
        <v>93</v>
      </c>
      <c r="D13" s="24" t="s">
        <v>3</v>
      </c>
      <c r="E13" s="24" t="s">
        <v>24</v>
      </c>
      <c r="F13" s="25">
        <v>1940000</v>
      </c>
      <c r="G13" s="25"/>
      <c r="H13" s="25">
        <v>1940000</v>
      </c>
      <c r="I13" s="25">
        <v>0</v>
      </c>
      <c r="J13" s="25">
        <f t="shared" si="0"/>
        <v>1940000</v>
      </c>
      <c r="K13" s="26" t="s">
        <v>85</v>
      </c>
    </row>
    <row r="14" spans="1:11" x14ac:dyDescent="0.35">
      <c r="A14" s="24">
        <v>12</v>
      </c>
      <c r="B14" s="24" t="s">
        <v>25</v>
      </c>
      <c r="C14" s="24" t="s">
        <v>90</v>
      </c>
      <c r="D14" s="24" t="s">
        <v>3</v>
      </c>
      <c r="E14" s="24" t="s">
        <v>26</v>
      </c>
      <c r="F14" s="25">
        <v>997000</v>
      </c>
      <c r="G14" s="25"/>
      <c r="H14" s="25">
        <v>997000</v>
      </c>
      <c r="I14" s="25">
        <v>0</v>
      </c>
      <c r="J14" s="25">
        <f t="shared" si="0"/>
        <v>997000</v>
      </c>
      <c r="K14" s="26" t="s">
        <v>85</v>
      </c>
    </row>
    <row r="15" spans="1:11" x14ac:dyDescent="0.35">
      <c r="A15" s="24">
        <v>13</v>
      </c>
      <c r="B15" s="24" t="s">
        <v>27</v>
      </c>
      <c r="C15" s="24" t="s">
        <v>84</v>
      </c>
      <c r="D15" s="24" t="s">
        <v>28</v>
      </c>
      <c r="E15" s="24" t="s">
        <v>29</v>
      </c>
      <c r="F15" s="25">
        <v>2000000</v>
      </c>
      <c r="G15" s="25"/>
      <c r="H15" s="25">
        <v>2000000</v>
      </c>
      <c r="I15" s="25">
        <v>0</v>
      </c>
      <c r="J15" s="25">
        <f t="shared" si="0"/>
        <v>2000000</v>
      </c>
      <c r="K15" s="26" t="s">
        <v>85</v>
      </c>
    </row>
    <row r="16" spans="1:11" x14ac:dyDescent="0.35">
      <c r="A16" s="24">
        <v>14</v>
      </c>
      <c r="B16" s="24" t="s">
        <v>30</v>
      </c>
      <c r="C16" s="24" t="s">
        <v>92</v>
      </c>
      <c r="D16" s="24" t="s">
        <v>28</v>
      </c>
      <c r="E16" s="24" t="s">
        <v>31</v>
      </c>
      <c r="F16" s="25">
        <v>2000000</v>
      </c>
      <c r="G16" s="25"/>
      <c r="H16" s="25">
        <v>2000000</v>
      </c>
      <c r="I16" s="25">
        <v>0</v>
      </c>
      <c r="J16" s="25">
        <f t="shared" si="0"/>
        <v>2000000</v>
      </c>
      <c r="K16" s="26" t="s">
        <v>85</v>
      </c>
    </row>
    <row r="17" spans="1:11" x14ac:dyDescent="0.35">
      <c r="A17" s="24">
        <v>15</v>
      </c>
      <c r="B17" s="24" t="s">
        <v>32</v>
      </c>
      <c r="C17" s="24" t="s">
        <v>84</v>
      </c>
      <c r="D17" s="24" t="s">
        <v>28</v>
      </c>
      <c r="E17" s="24" t="s">
        <v>33</v>
      </c>
      <c r="F17" s="25">
        <v>2000000</v>
      </c>
      <c r="G17" s="25">
        <v>91800</v>
      </c>
      <c r="H17" s="25">
        <v>2091800</v>
      </c>
      <c r="I17" s="25">
        <v>0</v>
      </c>
      <c r="J17" s="25">
        <f t="shared" si="0"/>
        <v>2091800</v>
      </c>
      <c r="K17" s="26" t="s">
        <v>85</v>
      </c>
    </row>
    <row r="18" spans="1:11" x14ac:dyDescent="0.35">
      <c r="A18" s="24">
        <v>16</v>
      </c>
      <c r="B18" s="24" t="s">
        <v>34</v>
      </c>
      <c r="C18" s="24" t="s">
        <v>90</v>
      </c>
      <c r="D18" s="24" t="s">
        <v>28</v>
      </c>
      <c r="E18" s="24" t="s">
        <v>35</v>
      </c>
      <c r="F18" s="25">
        <v>2000000</v>
      </c>
      <c r="G18" s="25"/>
      <c r="H18" s="25">
        <v>2000000</v>
      </c>
      <c r="I18" s="25">
        <v>0</v>
      </c>
      <c r="J18" s="25">
        <f t="shared" si="0"/>
        <v>2000000</v>
      </c>
      <c r="K18" s="26" t="s">
        <v>85</v>
      </c>
    </row>
    <row r="19" spans="1:11" x14ac:dyDescent="0.35">
      <c r="A19" s="24">
        <v>17</v>
      </c>
      <c r="B19" s="24" t="s">
        <v>36</v>
      </c>
      <c r="C19" s="24" t="s">
        <v>91</v>
      </c>
      <c r="D19" s="24" t="s">
        <v>28</v>
      </c>
      <c r="E19" s="24" t="s">
        <v>37</v>
      </c>
      <c r="F19" s="25">
        <v>2000000</v>
      </c>
      <c r="G19" s="25">
        <v>91800</v>
      </c>
      <c r="H19" s="25">
        <v>2091800</v>
      </c>
      <c r="I19" s="25">
        <v>0</v>
      </c>
      <c r="J19" s="25">
        <f t="shared" si="0"/>
        <v>2091800</v>
      </c>
      <c r="K19" s="26" t="s">
        <v>85</v>
      </c>
    </row>
    <row r="20" spans="1:11" x14ac:dyDescent="0.35">
      <c r="A20" s="24">
        <v>18</v>
      </c>
      <c r="B20" s="24" t="s">
        <v>38</v>
      </c>
      <c r="C20" s="24" t="s">
        <v>89</v>
      </c>
      <c r="D20" s="24" t="s">
        <v>28</v>
      </c>
      <c r="E20" s="24" t="s">
        <v>39</v>
      </c>
      <c r="F20" s="25">
        <v>2000000</v>
      </c>
      <c r="G20" s="25"/>
      <c r="H20" s="25">
        <v>2000000</v>
      </c>
      <c r="I20" s="25">
        <v>0</v>
      </c>
      <c r="J20" s="25">
        <f t="shared" si="0"/>
        <v>2000000</v>
      </c>
      <c r="K20" s="26" t="s">
        <v>85</v>
      </c>
    </row>
    <row r="21" spans="1:11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5">
        <f t="shared" si="0"/>
        <v>0</v>
      </c>
      <c r="K21" s="23"/>
    </row>
  </sheetData>
  <mergeCells count="2">
    <mergeCell ref="A1:E1"/>
    <mergeCell ref="F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KÊ</vt:lpstr>
      <vt:lpstr>SỐ KẾ TOÁN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Nguyễn Bá Đức</cp:lastModifiedBy>
  <dcterms:modified xsi:type="dcterms:W3CDTF">2024-12-03T04:32:01Z</dcterms:modified>
</cp:coreProperties>
</file>