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V Thiện Nhân\Hoàng\2024\Tháng 11\Nha Khoa Dr.Bão\"/>
    </mc:Choice>
  </mc:AlternateContent>
  <xr:revisionPtr revIDLastSave="0" documentId="13_ncr:1_{024EDA31-CA66-4EB0-BDA0-F67E54D1E9B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ẢNG KÊ" sheetId="2" r:id="rId1"/>
    <sheet name="SỐ KẾ TOÁ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4" l="1"/>
  <c r="Y5" i="2"/>
  <c r="Y6" i="2"/>
  <c r="Y7" i="2"/>
  <c r="Y8" i="2"/>
  <c r="Y9" i="2"/>
  <c r="Y10" i="2"/>
  <c r="Y11" i="2"/>
  <c r="Y12" i="2"/>
  <c r="Y13" i="2"/>
  <c r="Y14" i="2"/>
  <c r="Y15" i="2"/>
  <c r="Y4" i="2"/>
  <c r="Y3" i="2"/>
  <c r="Y16" i="2" l="1"/>
  <c r="X4" i="2"/>
  <c r="X5" i="2"/>
  <c r="X6" i="2"/>
  <c r="X7" i="2"/>
  <c r="X8" i="2"/>
  <c r="X9" i="2"/>
  <c r="X10" i="2"/>
  <c r="X11" i="2"/>
  <c r="X12" i="2"/>
  <c r="X13" i="2"/>
  <c r="X14" i="2"/>
  <c r="X15" i="2"/>
  <c r="X3" i="2"/>
  <c r="X16" i="2" l="1"/>
  <c r="Z12" i="2"/>
  <c r="Z11" i="2"/>
  <c r="Z10" i="2"/>
  <c r="Z9" i="2"/>
  <c r="Z8" i="2"/>
  <c r="Z7" i="2"/>
  <c r="Z6" i="2"/>
  <c r="Z5" i="2"/>
  <c r="Z4" i="2"/>
  <c r="Z14" i="2"/>
  <c r="Z13" i="2"/>
  <c r="Z15" i="2"/>
  <c r="Z3" i="2"/>
  <c r="Z16" i="2" l="1"/>
</calcChain>
</file>

<file path=xl/sharedStrings.xml><?xml version="1.0" encoding="utf-8"?>
<sst xmlns="http://schemas.openxmlformats.org/spreadsheetml/2006/main" count="301" uniqueCount="80">
  <si>
    <t>STT</t>
  </si>
  <si>
    <t>Giới tính</t>
  </si>
  <si>
    <t>Nam</t>
  </si>
  <si>
    <t>Nữ</t>
  </si>
  <si>
    <t>Mã NV</t>
  </si>
  <si>
    <t>HỌ VÀ TÊN</t>
  </si>
  <si>
    <t>Năm</t>
  </si>
  <si>
    <t xml:space="preserve">Tổng kết và tư vấn sức khỏe </t>
  </si>
  <si>
    <t>GIÁ TIỀN</t>
  </si>
  <si>
    <t>Đơn giá</t>
  </si>
  <si>
    <t>x</t>
  </si>
  <si>
    <t>Số kế toán</t>
  </si>
  <si>
    <t>Thông tin khách hàng</t>
  </si>
  <si>
    <t>Tổng cộng</t>
  </si>
  <si>
    <t>Họ và tên</t>
  </si>
  <si>
    <t>Ngày sinh</t>
  </si>
  <si>
    <t>Mã nhân viên</t>
  </si>
  <si>
    <t>Bỏ trong gói</t>
  </si>
  <si>
    <t>Còn lại</t>
  </si>
  <si>
    <t>Note</t>
  </si>
  <si>
    <t>Chênh lệch</t>
  </si>
  <si>
    <t>Khám nội</t>
  </si>
  <si>
    <t>Chụp X-Quang tim phổi kỹ thuật số (Hãng Fuji - Nhật)</t>
  </si>
  <si>
    <t>Định lượng GLUCOSE máu. (Hãng Roche - Thụy sỹ - Hóa chất chính hãng - Hóa chất chính hãng)</t>
  </si>
  <si>
    <t>Tổng phân tích tế bào máu bằng máy Laser. (Xét nghiệm công thức máu toàn phần) (Hãng Sysmec -  Thụy Sỹ - Hóa chất chính hãng)</t>
  </si>
  <si>
    <t>AST ( SGOT )  (Hãng Roche - Thụy sỹ - Hóa chất chính hãng - Hóa chất chính hãng)</t>
  </si>
  <si>
    <t>ALT ( SGPT )  (Hãng Roche - Thụy sỹ - Hóa chất chính hãng - Hóa chất chính hãng)</t>
  </si>
  <si>
    <t>Định lượng CREATINIE - UREA máu (Hãng Roche - Thụy sỹ - Hóa chất chính hãng - Hóa chất chính hãng)</t>
  </si>
  <si>
    <t>TSH  trong máu (Hãng Roche - Thụy sỹ - Hóa chất chính hãng)</t>
  </si>
  <si>
    <t>Free T4 trong máu (Hãng Roche - Thụy sỹ - Hóa chất chính hãng)</t>
  </si>
  <si>
    <t>Total T3 (Hãng Roche - Thụy sỹ - Hóa chất chính hãng)</t>
  </si>
  <si>
    <t>Ca 15-3  trong máu (Hãng Roche - Thụy sỹ - Hóa chất chính hãng)</t>
  </si>
  <si>
    <t>Siêu âm màu tuyến vú (Máy GE LOGIQ S7 Expert Công  nghệ XDclear đầu dò ma trận siêu nông - Mỹ )</t>
  </si>
  <si>
    <t>HbA1C (Hãng Roche - Thụy sỹ - Hóa chất chính hãng - Hóa chất chính hãng)</t>
  </si>
  <si>
    <t>Định lượng ACID URIC máu (Hãng Roche - Thụy sỹ - Hóa chất chính hãng - Hóa chất chính hãng)</t>
  </si>
  <si>
    <t>Gamma GT  (Hãng Roche - Thụy sỹ - Hóa chất chính hãng - Hóa chất chính hãng)</t>
  </si>
  <si>
    <t>Total PSA và Free PSA  trong máu (Hãng Roche - Thụy sỹ - Hóa chất chính hãng)</t>
  </si>
  <si>
    <t xml:space="preserve">Tặng 1 phiếu thức uống miễn phí Café Sân Vườn tại ngay Trung tâm Thiện Nhân </t>
  </si>
  <si>
    <t>NK 12</t>
  </si>
  <si>
    <t>LƯƠNG MINH HUỆ</t>
  </si>
  <si>
    <t>NK 1</t>
  </si>
  <si>
    <t>NGUYỄN THỊ HỒNG TRÚC</t>
  </si>
  <si>
    <t>MÃ THỊ HUYỀN VĨ</t>
  </si>
  <si>
    <t>NK 3</t>
  </si>
  <si>
    <t>LÊ THỊ TUYẾT KHOA</t>
  </si>
  <si>
    <t>NK 4</t>
  </si>
  <si>
    <t>NGUYỄN THỊ NHÂN</t>
  </si>
  <si>
    <t>NK 5</t>
  </si>
  <si>
    <t>DƯƠNG XUÂN QUỲNH</t>
  </si>
  <si>
    <t>NK 6</t>
  </si>
  <si>
    <t>TRẦN THỊ THANH THUÝ</t>
  </si>
  <si>
    <t>NK 7</t>
  </si>
  <si>
    <t>TÔ THỊ THUỲ TRANG</t>
  </si>
  <si>
    <t>NK 8</t>
  </si>
  <si>
    <t>PHAN KIM HỒNG THẮM</t>
  </si>
  <si>
    <t>NK 9</t>
  </si>
  <si>
    <t>NGUYỄN THỊ KIM ANH</t>
  </si>
  <si>
    <t>NK 10</t>
  </si>
  <si>
    <t>A'DRONG H'WIA</t>
  </si>
  <si>
    <t>NK 11</t>
  </si>
  <si>
    <t>LÊ THỊ THUỲ TRANG</t>
  </si>
  <si>
    <t>NK 13</t>
  </si>
  <si>
    <t>NGUYỄN THỊ KIM THẠNH</t>
  </si>
  <si>
    <t>NAM</t>
  </si>
  <si>
    <t>NỮ</t>
  </si>
  <si>
    <t>Lương Minh Huệ</t>
  </si>
  <si>
    <t>Nguyễn Thị Hồng Trúc</t>
  </si>
  <si>
    <t>Bỏ XQ</t>
  </si>
  <si>
    <t>Mã Thị Huyền Vĩ</t>
  </si>
  <si>
    <t>Lê Thị Tuyết Khoa</t>
  </si>
  <si>
    <t>Nguyễn Thị Nhân</t>
  </si>
  <si>
    <t>Dương Xuân Quỳnh</t>
  </si>
  <si>
    <r>
      <t>Trần Thị Thanh </t>
    </r>
    <r>
      <rPr>
        <sz val="11"/>
        <color rgb="FF005A95"/>
        <rFont val="Times New Roman"/>
        <family val="1"/>
      </rPr>
      <t>Thu</t>
    </r>
    <r>
      <rPr>
        <sz val="11"/>
        <rFont val="Times New Roman"/>
        <family val="1"/>
      </rPr>
      <t>ý</t>
    </r>
  </si>
  <si>
    <r>
      <t>Tô Thị </t>
    </r>
    <r>
      <rPr>
        <sz val="11"/>
        <color rgb="FF005A95"/>
        <rFont val="Times New Roman"/>
        <family val="1"/>
      </rPr>
      <t>Thu</t>
    </r>
    <r>
      <rPr>
        <sz val="11"/>
        <rFont val="Times New Roman"/>
        <family val="1"/>
      </rPr>
      <t>ỳ Trang</t>
    </r>
  </si>
  <si>
    <t>Phan Kim Hồng Thắm</t>
  </si>
  <si>
    <t>Nguyễn Thị Kim Anh</t>
  </si>
  <si>
    <t>A'drong H'wia</t>
  </si>
  <si>
    <r>
      <t>Lê Thị </t>
    </r>
    <r>
      <rPr>
        <sz val="11"/>
        <color rgb="FF005A95"/>
        <rFont val="Times New Roman"/>
        <family val="1"/>
      </rPr>
      <t>Thu</t>
    </r>
    <r>
      <rPr>
        <sz val="11"/>
        <rFont val="Times New Roman"/>
        <family val="1"/>
      </rPr>
      <t>ỳ Trang</t>
    </r>
  </si>
  <si>
    <t>Nguyễn Thị Kim Thạnh</t>
  </si>
  <si>
    <t>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</si>
</sst>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name val="Calibri"/>
    </font>
    <font>
      <sz val="11"/>
      <name val="Calibri"/>
      <family val="2"/>
    </font>
    <font>
      <sz val="11"/>
      <name val="Times New Roman"/>
      <family val="1"/>
      <scheme val="major"/>
    </font>
    <font>
      <b/>
      <sz val="1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b/>
      <sz val="11"/>
      <name val="Calibri"/>
      <family val="2"/>
    </font>
    <font>
      <sz val="12"/>
      <name val="Times New Roman"/>
      <family val="1"/>
    </font>
    <font>
      <b/>
      <sz val="11"/>
      <name val="Times New Roman"/>
      <family val="1"/>
      <scheme val="major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5A9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8" fillId="0" borderId="0" xfId="1" applyNumberFormat="1" applyFont="1"/>
    <xf numFmtId="164" fontId="0" fillId="0" borderId="0" xfId="1" applyNumberFormat="1" applyFont="1"/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6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" fontId="13" fillId="4" borderId="1" xfId="1" applyNumberFormat="1" applyFont="1" applyFill="1" applyBorder="1" applyAlignment="1">
      <alignment horizontal="center" vertical="center" wrapText="1"/>
    </xf>
    <xf numFmtId="3" fontId="14" fillId="4" borderId="1" xfId="1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right" vertical="top" wrapText="1"/>
    </xf>
    <xf numFmtId="0" fontId="9" fillId="5" borderId="3" xfId="0" applyFont="1" applyFill="1" applyBorder="1" applyAlignment="1">
      <alignment horizontal="left" vertical="top" wrapText="1"/>
    </xf>
    <xf numFmtId="3" fontId="9" fillId="5" borderId="3" xfId="0" applyNumberFormat="1" applyFont="1" applyFill="1" applyBorder="1" applyAlignment="1">
      <alignment horizontal="right" vertical="top" wrapText="1"/>
    </xf>
    <xf numFmtId="0" fontId="9" fillId="5" borderId="3" xfId="0" applyFont="1" applyFill="1" applyBorder="1" applyAlignment="1">
      <alignment vertical="top" wrapText="1"/>
    </xf>
    <xf numFmtId="0" fontId="9" fillId="5" borderId="3" xfId="0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0" fontId="9" fillId="0" borderId="0" xfId="0" applyFont="1"/>
    <xf numFmtId="3" fontId="10" fillId="0" borderId="0" xfId="0" applyNumberFormat="1" applyFont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C913CFC6-8E8C-4A60-9DEA-9F9C9EF70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E093-0B70-49EC-A1CF-581FA65BF88B}">
  <dimension ref="A1:Z16"/>
  <sheetViews>
    <sheetView tabSelected="1" workbookViewId="0">
      <pane xSplit="5" topLeftCell="O1" activePane="topRight" state="frozen"/>
      <selection pane="topRight" activeCell="T16" sqref="T16"/>
    </sheetView>
  </sheetViews>
  <sheetFormatPr defaultRowHeight="14.5" x14ac:dyDescent="0.35"/>
  <cols>
    <col min="1" max="1" width="4.6328125" bestFit="1" customWidth="1"/>
    <col min="2" max="2" width="7.6328125" style="1" bestFit="1" customWidth="1"/>
    <col min="3" max="3" width="26.90625" bestFit="1" customWidth="1"/>
    <col min="4" max="4" width="5.453125" bestFit="1" customWidth="1"/>
    <col min="5" max="5" width="5.1796875" bestFit="1" customWidth="1"/>
    <col min="6" max="6" width="9.36328125" bestFit="1" customWidth="1"/>
    <col min="7" max="7" width="12.08984375" bestFit="1" customWidth="1"/>
    <col min="8" max="8" width="20.54296875" bestFit="1" customWidth="1"/>
    <col min="9" max="9" width="25.453125" bestFit="1" customWidth="1"/>
    <col min="10" max="11" width="17.1796875" bestFit="1" customWidth="1"/>
    <col min="12" max="12" width="22.6328125" bestFit="1" customWidth="1"/>
    <col min="13" max="13" width="12.26953125" bestFit="1" customWidth="1"/>
    <col min="14" max="14" width="12.7265625" bestFit="1" customWidth="1"/>
    <col min="15" max="15" width="11.90625" bestFit="1" customWidth="1"/>
    <col min="16" max="16" width="13.1796875" bestFit="1" customWidth="1"/>
    <col min="17" max="17" width="19.7265625" bestFit="1" customWidth="1"/>
    <col min="18" max="18" width="15.08984375" bestFit="1" customWidth="1"/>
    <col min="19" max="19" width="19.36328125" bestFit="1" customWidth="1"/>
    <col min="20" max="20" width="17.1796875" bestFit="1" customWidth="1"/>
    <col min="21" max="21" width="16.26953125" bestFit="1" customWidth="1"/>
    <col min="22" max="22" width="9" bestFit="1" customWidth="1"/>
    <col min="23" max="23" width="16.54296875" bestFit="1" customWidth="1"/>
    <col min="24" max="24" width="11.1796875" bestFit="1" customWidth="1"/>
    <col min="25" max="25" width="11.1796875" style="11" bestFit="1" customWidth="1"/>
    <col min="26" max="26" width="11.1796875" bestFit="1" customWidth="1"/>
  </cols>
  <sheetData>
    <row r="1" spans="1:26" s="14" customFormat="1" ht="81" customHeight="1" x14ac:dyDescent="0.35">
      <c r="A1" s="4" t="s">
        <v>0</v>
      </c>
      <c r="B1" s="5" t="s">
        <v>4</v>
      </c>
      <c r="C1" s="5" t="s">
        <v>5</v>
      </c>
      <c r="D1" s="5" t="s">
        <v>1</v>
      </c>
      <c r="E1" s="6" t="s">
        <v>6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7</v>
      </c>
      <c r="W1" s="15" t="s">
        <v>37</v>
      </c>
      <c r="X1" s="3" t="s">
        <v>8</v>
      </c>
      <c r="Y1" s="3" t="s">
        <v>11</v>
      </c>
      <c r="Z1" s="3" t="s">
        <v>20</v>
      </c>
    </row>
    <row r="2" spans="1:26" ht="16.5" x14ac:dyDescent="0.35">
      <c r="A2" s="28" t="s">
        <v>9</v>
      </c>
      <c r="B2" s="28"/>
      <c r="C2" s="28"/>
      <c r="D2" s="28"/>
      <c r="E2" s="29"/>
      <c r="F2" s="7"/>
      <c r="G2" s="16">
        <v>85000</v>
      </c>
      <c r="H2" s="16">
        <v>24000</v>
      </c>
      <c r="I2" s="16">
        <v>65000</v>
      </c>
      <c r="J2" s="16">
        <v>25000</v>
      </c>
      <c r="K2" s="16">
        <v>25000</v>
      </c>
      <c r="L2" s="16">
        <v>70000</v>
      </c>
      <c r="M2" s="16">
        <v>117000</v>
      </c>
      <c r="N2" s="16">
        <v>117000</v>
      </c>
      <c r="O2" s="16">
        <v>177000</v>
      </c>
      <c r="P2" s="16">
        <v>196000</v>
      </c>
      <c r="Q2" s="16">
        <v>155000</v>
      </c>
      <c r="R2" s="17">
        <v>152100</v>
      </c>
      <c r="S2" s="17">
        <v>36900</v>
      </c>
      <c r="T2" s="17">
        <v>36900</v>
      </c>
      <c r="U2" s="17">
        <v>261000</v>
      </c>
      <c r="V2" s="9"/>
      <c r="W2" s="9"/>
      <c r="X2" s="3"/>
      <c r="Y2" s="3"/>
      <c r="Z2" s="3"/>
    </row>
    <row r="3" spans="1:26" x14ac:dyDescent="0.35">
      <c r="A3" s="12">
        <v>1</v>
      </c>
      <c r="B3" s="12" t="s">
        <v>38</v>
      </c>
      <c r="C3" s="13" t="s">
        <v>39</v>
      </c>
      <c r="D3" s="12" t="s">
        <v>63</v>
      </c>
      <c r="E3" s="12">
        <v>1971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  <c r="N3" s="2" t="s">
        <v>10</v>
      </c>
      <c r="O3" s="2" t="s">
        <v>10</v>
      </c>
      <c r="P3" s="2"/>
      <c r="Q3" s="2"/>
      <c r="R3" s="2" t="s">
        <v>10</v>
      </c>
      <c r="S3" s="2" t="s">
        <v>10</v>
      </c>
      <c r="T3" s="2" t="s">
        <v>10</v>
      </c>
      <c r="U3" s="2" t="s">
        <v>10</v>
      </c>
      <c r="V3" s="2" t="s">
        <v>10</v>
      </c>
      <c r="W3" s="2" t="s">
        <v>10</v>
      </c>
      <c r="X3" s="8">
        <f t="shared" ref="X3:X15" si="0">SUMIF(F3:W3,"x",$F$2:$W$2)</f>
        <v>1191900</v>
      </c>
      <c r="Y3" s="8">
        <f>VLOOKUP(B3,'SỐ KẾ TOÁN'!$E$3:$H$15,4,0)</f>
        <v>1191900</v>
      </c>
      <c r="Z3" s="8">
        <f t="shared" ref="Z3:Z15" si="1">X3-Y3</f>
        <v>0</v>
      </c>
    </row>
    <row r="4" spans="1:26" x14ac:dyDescent="0.35">
      <c r="A4" s="12">
        <v>2</v>
      </c>
      <c r="B4" s="12" t="s">
        <v>40</v>
      </c>
      <c r="C4" s="13" t="s">
        <v>41</v>
      </c>
      <c r="D4" s="12" t="s">
        <v>64</v>
      </c>
      <c r="E4" s="12">
        <v>1993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/>
      <c r="S4" s="2"/>
      <c r="T4" s="2"/>
      <c r="U4" s="2"/>
      <c r="V4" s="2" t="s">
        <v>10</v>
      </c>
      <c r="W4" s="2" t="s">
        <v>10</v>
      </c>
      <c r="X4" s="8">
        <f t="shared" si="0"/>
        <v>1056000</v>
      </c>
      <c r="Y4" s="8">
        <f>VLOOKUP(B4,'SỐ KẾ TOÁN'!$E$3:$H$15,4,0)</f>
        <v>971000</v>
      </c>
      <c r="Z4" s="8">
        <f t="shared" si="1"/>
        <v>85000</v>
      </c>
    </row>
    <row r="5" spans="1:26" x14ac:dyDescent="0.35">
      <c r="A5" s="12">
        <v>3</v>
      </c>
      <c r="B5" s="12" t="s">
        <v>79</v>
      </c>
      <c r="C5" s="13" t="s">
        <v>42</v>
      </c>
      <c r="D5" s="12" t="s">
        <v>64</v>
      </c>
      <c r="E5" s="12">
        <v>1996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  <c r="N5" s="2" t="s">
        <v>10</v>
      </c>
      <c r="O5" s="2" t="s">
        <v>10</v>
      </c>
      <c r="P5" s="2" t="s">
        <v>10</v>
      </c>
      <c r="Q5" s="2" t="s">
        <v>10</v>
      </c>
      <c r="R5" s="2"/>
      <c r="S5" s="2"/>
      <c r="T5" s="2"/>
      <c r="U5" s="2"/>
      <c r="V5" s="2" t="s">
        <v>10</v>
      </c>
      <c r="W5" s="2" t="s">
        <v>10</v>
      </c>
      <c r="X5" s="8">
        <f t="shared" si="0"/>
        <v>1056000</v>
      </c>
      <c r="Y5" s="8">
        <f>VLOOKUP(B5,'SỐ KẾ TOÁN'!$E$3:$H$15,4,0)</f>
        <v>1056000</v>
      </c>
      <c r="Z5" s="8">
        <f t="shared" si="1"/>
        <v>0</v>
      </c>
    </row>
    <row r="6" spans="1:26" x14ac:dyDescent="0.35">
      <c r="A6" s="12">
        <v>4</v>
      </c>
      <c r="B6" s="12" t="s">
        <v>43</v>
      </c>
      <c r="C6" s="13" t="s">
        <v>44</v>
      </c>
      <c r="D6" s="12" t="s">
        <v>64</v>
      </c>
      <c r="E6" s="12">
        <v>1987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10</v>
      </c>
      <c r="N6" s="2" t="s">
        <v>10</v>
      </c>
      <c r="O6" s="2" t="s">
        <v>10</v>
      </c>
      <c r="P6" s="2" t="s">
        <v>10</v>
      </c>
      <c r="Q6" s="2" t="s">
        <v>10</v>
      </c>
      <c r="R6" s="2"/>
      <c r="S6" s="2"/>
      <c r="T6" s="2"/>
      <c r="U6" s="2"/>
      <c r="V6" s="2" t="s">
        <v>10</v>
      </c>
      <c r="W6" s="2" t="s">
        <v>10</v>
      </c>
      <c r="X6" s="8">
        <f t="shared" si="0"/>
        <v>1056000</v>
      </c>
      <c r="Y6" s="8">
        <f>VLOOKUP(B6,'SỐ KẾ TOÁN'!$E$3:$H$15,4,0)</f>
        <v>1056000</v>
      </c>
      <c r="Z6" s="8">
        <f t="shared" si="1"/>
        <v>0</v>
      </c>
    </row>
    <row r="7" spans="1:26" x14ac:dyDescent="0.35">
      <c r="A7" s="12">
        <v>5</v>
      </c>
      <c r="B7" s="12" t="s">
        <v>45</v>
      </c>
      <c r="C7" s="13" t="s">
        <v>46</v>
      </c>
      <c r="D7" s="12" t="s">
        <v>64</v>
      </c>
      <c r="E7" s="12">
        <v>1999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2" t="s">
        <v>10</v>
      </c>
      <c r="N7" s="2" t="s">
        <v>10</v>
      </c>
      <c r="O7" s="2" t="s">
        <v>10</v>
      </c>
      <c r="P7" s="2" t="s">
        <v>10</v>
      </c>
      <c r="Q7" s="2" t="s">
        <v>10</v>
      </c>
      <c r="R7" s="2"/>
      <c r="S7" s="2"/>
      <c r="T7" s="2"/>
      <c r="U7" s="2"/>
      <c r="V7" s="2" t="s">
        <v>10</v>
      </c>
      <c r="W7" s="2" t="s">
        <v>10</v>
      </c>
      <c r="X7" s="8">
        <f t="shared" si="0"/>
        <v>1056000</v>
      </c>
      <c r="Y7" s="8">
        <f>VLOOKUP(B7,'SỐ KẾ TOÁN'!$E$3:$H$15,4,0)</f>
        <v>1056000</v>
      </c>
      <c r="Z7" s="8">
        <f t="shared" si="1"/>
        <v>0</v>
      </c>
    </row>
    <row r="8" spans="1:26" x14ac:dyDescent="0.35">
      <c r="A8" s="12">
        <v>6</v>
      </c>
      <c r="B8" s="12" t="s">
        <v>47</v>
      </c>
      <c r="C8" s="13" t="s">
        <v>48</v>
      </c>
      <c r="D8" s="12" t="s">
        <v>64</v>
      </c>
      <c r="E8" s="12">
        <v>1993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2" t="s">
        <v>10</v>
      </c>
      <c r="N8" s="2" t="s">
        <v>10</v>
      </c>
      <c r="O8" s="2" t="s">
        <v>10</v>
      </c>
      <c r="P8" s="2" t="s">
        <v>10</v>
      </c>
      <c r="Q8" s="2" t="s">
        <v>10</v>
      </c>
      <c r="R8" s="2"/>
      <c r="S8" s="2"/>
      <c r="T8" s="2"/>
      <c r="U8" s="2"/>
      <c r="V8" s="2" t="s">
        <v>10</v>
      </c>
      <c r="W8" s="2" t="s">
        <v>10</v>
      </c>
      <c r="X8" s="8">
        <f t="shared" si="0"/>
        <v>1056000</v>
      </c>
      <c r="Y8" s="8">
        <f>VLOOKUP(B8,'SỐ KẾ TOÁN'!$E$3:$H$15,4,0)</f>
        <v>1056000</v>
      </c>
      <c r="Z8" s="8">
        <f t="shared" si="1"/>
        <v>0</v>
      </c>
    </row>
    <row r="9" spans="1:26" x14ac:dyDescent="0.35">
      <c r="A9" s="12">
        <v>7</v>
      </c>
      <c r="B9" s="12" t="s">
        <v>49</v>
      </c>
      <c r="C9" s="13" t="s">
        <v>50</v>
      </c>
      <c r="D9" s="12" t="s">
        <v>64</v>
      </c>
      <c r="E9" s="12">
        <v>1994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M9" s="2" t="s">
        <v>10</v>
      </c>
      <c r="N9" s="2" t="s">
        <v>10</v>
      </c>
      <c r="O9" s="2" t="s">
        <v>10</v>
      </c>
      <c r="P9" s="2" t="s">
        <v>10</v>
      </c>
      <c r="Q9" s="2" t="s">
        <v>10</v>
      </c>
      <c r="R9" s="2"/>
      <c r="S9" s="2"/>
      <c r="T9" s="2"/>
      <c r="U9" s="2"/>
      <c r="V9" s="2" t="s">
        <v>10</v>
      </c>
      <c r="W9" s="2" t="s">
        <v>10</v>
      </c>
      <c r="X9" s="8">
        <f t="shared" si="0"/>
        <v>1056000</v>
      </c>
      <c r="Y9" s="8">
        <f>VLOOKUP(B9,'SỐ KẾ TOÁN'!$E$3:$H$15,4,0)</f>
        <v>1056000</v>
      </c>
      <c r="Z9" s="8">
        <f t="shared" si="1"/>
        <v>0</v>
      </c>
    </row>
    <row r="10" spans="1:26" x14ac:dyDescent="0.35">
      <c r="A10" s="12">
        <v>8</v>
      </c>
      <c r="B10" s="12" t="s">
        <v>51</v>
      </c>
      <c r="C10" s="13" t="s">
        <v>52</v>
      </c>
      <c r="D10" s="12" t="s">
        <v>64</v>
      </c>
      <c r="E10" s="12">
        <v>1998</v>
      </c>
      <c r="F10" s="2" t="s">
        <v>10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10</v>
      </c>
      <c r="Q10" s="2" t="s">
        <v>10</v>
      </c>
      <c r="R10" s="2"/>
      <c r="S10" s="2"/>
      <c r="T10" s="2"/>
      <c r="U10" s="2"/>
      <c r="V10" s="2" t="s">
        <v>10</v>
      </c>
      <c r="W10" s="2" t="s">
        <v>10</v>
      </c>
      <c r="X10" s="8">
        <f t="shared" si="0"/>
        <v>1056000</v>
      </c>
      <c r="Y10" s="8">
        <f>VLOOKUP(B10,'SỐ KẾ TOÁN'!$E$3:$H$15,4,0)</f>
        <v>1056000</v>
      </c>
      <c r="Z10" s="8">
        <f t="shared" si="1"/>
        <v>0</v>
      </c>
    </row>
    <row r="11" spans="1:26" x14ac:dyDescent="0.35">
      <c r="A11" s="12">
        <v>9</v>
      </c>
      <c r="B11" s="12" t="s">
        <v>53</v>
      </c>
      <c r="C11" s="13" t="s">
        <v>54</v>
      </c>
      <c r="D11" s="12" t="s">
        <v>64</v>
      </c>
      <c r="E11" s="12">
        <v>1995</v>
      </c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10</v>
      </c>
      <c r="L11" s="2" t="s">
        <v>10</v>
      </c>
      <c r="M11" s="2" t="s">
        <v>10</v>
      </c>
      <c r="N11" s="2" t="s">
        <v>10</v>
      </c>
      <c r="O11" s="2" t="s">
        <v>10</v>
      </c>
      <c r="P11" s="2" t="s">
        <v>10</v>
      </c>
      <c r="Q11" s="2" t="s">
        <v>10</v>
      </c>
      <c r="R11" s="2"/>
      <c r="S11" s="2"/>
      <c r="T11" s="2"/>
      <c r="U11" s="2"/>
      <c r="V11" s="2" t="s">
        <v>10</v>
      </c>
      <c r="W11" s="2" t="s">
        <v>10</v>
      </c>
      <c r="X11" s="8">
        <f t="shared" si="0"/>
        <v>1056000</v>
      </c>
      <c r="Y11" s="8">
        <f>VLOOKUP(B11,'SỐ KẾ TOÁN'!$E$3:$H$15,4,0)</f>
        <v>1056000</v>
      </c>
      <c r="Z11" s="8">
        <f t="shared" si="1"/>
        <v>0</v>
      </c>
    </row>
    <row r="12" spans="1:26" x14ac:dyDescent="0.35">
      <c r="A12" s="12">
        <v>10</v>
      </c>
      <c r="B12" s="12" t="s">
        <v>55</v>
      </c>
      <c r="C12" s="13" t="s">
        <v>56</v>
      </c>
      <c r="D12" s="12" t="s">
        <v>64</v>
      </c>
      <c r="E12" s="12">
        <v>1998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10</v>
      </c>
      <c r="O12" s="2" t="s">
        <v>10</v>
      </c>
      <c r="P12" s="2" t="s">
        <v>10</v>
      </c>
      <c r="Q12" s="2" t="s">
        <v>10</v>
      </c>
      <c r="R12" s="2"/>
      <c r="S12" s="2"/>
      <c r="T12" s="2"/>
      <c r="U12" s="2"/>
      <c r="V12" s="2" t="s">
        <v>10</v>
      </c>
      <c r="W12" s="2" t="s">
        <v>10</v>
      </c>
      <c r="X12" s="8">
        <f t="shared" si="0"/>
        <v>1056000</v>
      </c>
      <c r="Y12" s="8">
        <f>VLOOKUP(B12,'SỐ KẾ TOÁN'!$E$3:$H$15,4,0)</f>
        <v>1056000</v>
      </c>
      <c r="Z12" s="8">
        <f t="shared" si="1"/>
        <v>0</v>
      </c>
    </row>
    <row r="13" spans="1:26" x14ac:dyDescent="0.35">
      <c r="A13" s="12">
        <v>11</v>
      </c>
      <c r="B13" s="12" t="s">
        <v>57</v>
      </c>
      <c r="C13" s="13" t="s">
        <v>58</v>
      </c>
      <c r="D13" s="12" t="s">
        <v>64</v>
      </c>
      <c r="E13" s="12">
        <v>1999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 t="s">
        <v>10</v>
      </c>
      <c r="P13" s="2" t="s">
        <v>10</v>
      </c>
      <c r="Q13" s="2" t="s">
        <v>10</v>
      </c>
      <c r="R13" s="2"/>
      <c r="S13" s="2"/>
      <c r="T13" s="2"/>
      <c r="U13" s="2"/>
      <c r="V13" s="2" t="s">
        <v>10</v>
      </c>
      <c r="W13" s="2" t="s">
        <v>10</v>
      </c>
      <c r="X13" s="8">
        <f t="shared" si="0"/>
        <v>1056000</v>
      </c>
      <c r="Y13" s="8">
        <f>VLOOKUP(B13,'SỐ KẾ TOÁN'!$E$3:$H$15,4,0)</f>
        <v>1056000</v>
      </c>
      <c r="Z13" s="8">
        <f t="shared" si="1"/>
        <v>0</v>
      </c>
    </row>
    <row r="14" spans="1:26" x14ac:dyDescent="0.35">
      <c r="A14" s="12">
        <v>12</v>
      </c>
      <c r="B14" s="12" t="s">
        <v>59</v>
      </c>
      <c r="C14" s="13" t="s">
        <v>60</v>
      </c>
      <c r="D14" s="12" t="s">
        <v>64</v>
      </c>
      <c r="E14" s="12">
        <v>1996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10</v>
      </c>
      <c r="L14" s="2" t="s">
        <v>10</v>
      </c>
      <c r="M14" s="2" t="s">
        <v>10</v>
      </c>
      <c r="N14" s="2" t="s">
        <v>10</v>
      </c>
      <c r="O14" s="2" t="s">
        <v>10</v>
      </c>
      <c r="P14" s="2" t="s">
        <v>10</v>
      </c>
      <c r="Q14" s="2" t="s">
        <v>10</v>
      </c>
      <c r="R14" s="2"/>
      <c r="S14" s="2"/>
      <c r="T14" s="2"/>
      <c r="U14" s="2"/>
      <c r="V14" s="2" t="s">
        <v>10</v>
      </c>
      <c r="W14" s="2" t="s">
        <v>10</v>
      </c>
      <c r="X14" s="8">
        <f t="shared" si="0"/>
        <v>1056000</v>
      </c>
      <c r="Y14" s="8">
        <f>VLOOKUP(B14,'SỐ KẾ TOÁN'!$E$3:$H$15,4,0)</f>
        <v>1056000</v>
      </c>
      <c r="Z14" s="8">
        <f t="shared" si="1"/>
        <v>0</v>
      </c>
    </row>
    <row r="15" spans="1:26" x14ac:dyDescent="0.35">
      <c r="A15" s="12">
        <v>13</v>
      </c>
      <c r="B15" s="12" t="s">
        <v>61</v>
      </c>
      <c r="C15" s="13" t="s">
        <v>62</v>
      </c>
      <c r="D15" s="12" t="s">
        <v>64</v>
      </c>
      <c r="E15" s="12">
        <v>1972</v>
      </c>
      <c r="F15" s="2" t="s">
        <v>10</v>
      </c>
      <c r="G15" s="2" t="s">
        <v>10</v>
      </c>
      <c r="H15" s="2" t="s">
        <v>10</v>
      </c>
      <c r="I15" s="2" t="s">
        <v>10</v>
      </c>
      <c r="J15" s="2" t="s">
        <v>10</v>
      </c>
      <c r="K15" s="2" t="s">
        <v>10</v>
      </c>
      <c r="L15" s="2" t="s">
        <v>10</v>
      </c>
      <c r="M15" s="2" t="s">
        <v>10</v>
      </c>
      <c r="N15" s="2" t="s">
        <v>10</v>
      </c>
      <c r="O15" s="2" t="s">
        <v>10</v>
      </c>
      <c r="P15" s="2" t="s">
        <v>10</v>
      </c>
      <c r="Q15" s="2" t="s">
        <v>10</v>
      </c>
      <c r="R15" s="2"/>
      <c r="S15" s="2"/>
      <c r="T15" s="2"/>
      <c r="U15" s="2"/>
      <c r="V15" s="2" t="s">
        <v>10</v>
      </c>
      <c r="W15" s="2" t="s">
        <v>10</v>
      </c>
      <c r="X15" s="8">
        <f t="shared" si="0"/>
        <v>1056000</v>
      </c>
      <c r="Y15" s="8">
        <f>VLOOKUP(B15,'SỐ KẾ TOÁN'!$E$3:$H$15,4,0)</f>
        <v>1056000</v>
      </c>
      <c r="Z15" s="8">
        <f t="shared" si="1"/>
        <v>0</v>
      </c>
    </row>
    <row r="16" spans="1:26" x14ac:dyDescent="0.35">
      <c r="X16" s="10">
        <f>SUM(X3:X15)</f>
        <v>13863900</v>
      </c>
      <c r="Y16" s="25">
        <f>SUM(Y3:Y15)</f>
        <v>13778900</v>
      </c>
      <c r="Z16" s="10">
        <f>SUM(Z3:Z15)</f>
        <v>85000</v>
      </c>
    </row>
  </sheetData>
  <mergeCells count="1">
    <mergeCell ref="A2:E2"/>
  </mergeCells>
  <dataValidations count="1">
    <dataValidation type="list" allowBlank="1" showErrorMessage="1" sqref="D3:D15" xr:uid="{6F82A2E6-1797-4292-8725-1D53F46FD6CB}">
      <formula1>"Nam,Nữ"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F732-32E0-442B-AB96-B980606A301E}">
  <dimension ref="A1:I16"/>
  <sheetViews>
    <sheetView workbookViewId="0">
      <selection activeCell="K7" sqref="K7"/>
    </sheetView>
  </sheetViews>
  <sheetFormatPr defaultRowHeight="14.5" x14ac:dyDescent="0.35"/>
  <cols>
    <col min="1" max="1" width="4.6328125" bestFit="1" customWidth="1"/>
    <col min="2" max="2" width="26.453125" customWidth="1"/>
    <col min="3" max="3" width="5.1796875" bestFit="1" customWidth="1"/>
    <col min="4" max="5" width="8.453125" bestFit="1" customWidth="1"/>
    <col min="6" max="6" width="8.90625" bestFit="1" customWidth="1"/>
    <col min="7" max="7" width="8.26953125" bestFit="1" customWidth="1"/>
    <col min="8" max="8" width="9.90625" bestFit="1" customWidth="1"/>
    <col min="9" max="9" width="6.453125" bestFit="1" customWidth="1"/>
  </cols>
  <sheetData>
    <row r="1" spans="1:9" x14ac:dyDescent="0.35">
      <c r="A1" s="30" t="s">
        <v>12</v>
      </c>
      <c r="B1" s="31"/>
      <c r="C1" s="31"/>
      <c r="D1" s="31"/>
      <c r="E1" s="31"/>
      <c r="F1" s="31" t="s">
        <v>13</v>
      </c>
      <c r="G1" s="31"/>
      <c r="H1" s="31"/>
      <c r="I1" s="32"/>
    </row>
    <row r="2" spans="1:9" ht="28" x14ac:dyDescent="0.35">
      <c r="A2" s="18" t="s">
        <v>0</v>
      </c>
      <c r="B2" s="19" t="s">
        <v>14</v>
      </c>
      <c r="C2" s="19" t="s">
        <v>15</v>
      </c>
      <c r="D2" s="19" t="s">
        <v>1</v>
      </c>
      <c r="E2" s="19" t="s">
        <v>16</v>
      </c>
      <c r="F2" s="19" t="s">
        <v>13</v>
      </c>
      <c r="G2" s="19" t="s">
        <v>17</v>
      </c>
      <c r="H2" s="19" t="s">
        <v>18</v>
      </c>
      <c r="I2" s="19" t="s">
        <v>19</v>
      </c>
    </row>
    <row r="3" spans="1:9" x14ac:dyDescent="0.35">
      <c r="A3" s="20">
        <v>1</v>
      </c>
      <c r="B3" s="21" t="s">
        <v>65</v>
      </c>
      <c r="C3" s="21">
        <v>1971</v>
      </c>
      <c r="D3" s="21" t="s">
        <v>2</v>
      </c>
      <c r="E3" s="21" t="s">
        <v>38</v>
      </c>
      <c r="F3" s="22">
        <v>1191900</v>
      </c>
      <c r="G3" s="23"/>
      <c r="H3" s="22">
        <v>1191900</v>
      </c>
      <c r="I3" s="24"/>
    </row>
    <row r="4" spans="1:9" x14ac:dyDescent="0.35">
      <c r="A4" s="20">
        <v>2</v>
      </c>
      <c r="B4" s="21" t="s">
        <v>66</v>
      </c>
      <c r="C4" s="21">
        <v>1993</v>
      </c>
      <c r="D4" s="21" t="s">
        <v>3</v>
      </c>
      <c r="E4" s="21" t="s">
        <v>40</v>
      </c>
      <c r="F4" s="22">
        <v>1056000</v>
      </c>
      <c r="G4" s="22">
        <v>85000</v>
      </c>
      <c r="H4" s="22">
        <v>971000</v>
      </c>
      <c r="I4" s="24" t="s">
        <v>67</v>
      </c>
    </row>
    <row r="5" spans="1:9" x14ac:dyDescent="0.35">
      <c r="A5" s="20">
        <v>3</v>
      </c>
      <c r="B5" s="21" t="s">
        <v>68</v>
      </c>
      <c r="C5" s="21">
        <v>1996</v>
      </c>
      <c r="D5" s="21" t="s">
        <v>3</v>
      </c>
      <c r="E5" s="21" t="s">
        <v>79</v>
      </c>
      <c r="F5" s="22">
        <v>1056000</v>
      </c>
      <c r="G5" s="23"/>
      <c r="H5" s="22">
        <v>1056000</v>
      </c>
      <c r="I5" s="24"/>
    </row>
    <row r="6" spans="1:9" x14ac:dyDescent="0.35">
      <c r="A6" s="20">
        <v>4</v>
      </c>
      <c r="B6" s="21" t="s">
        <v>69</v>
      </c>
      <c r="C6" s="21">
        <v>1987</v>
      </c>
      <c r="D6" s="21" t="s">
        <v>3</v>
      </c>
      <c r="E6" s="21" t="s">
        <v>43</v>
      </c>
      <c r="F6" s="22">
        <v>1056000</v>
      </c>
      <c r="G6" s="23"/>
      <c r="H6" s="22">
        <v>1056000</v>
      </c>
      <c r="I6" s="24"/>
    </row>
    <row r="7" spans="1:9" x14ac:dyDescent="0.35">
      <c r="A7" s="20">
        <v>5</v>
      </c>
      <c r="B7" s="21" t="s">
        <v>70</v>
      </c>
      <c r="C7" s="21">
        <v>1999</v>
      </c>
      <c r="D7" s="21" t="s">
        <v>3</v>
      </c>
      <c r="E7" s="21" t="s">
        <v>45</v>
      </c>
      <c r="F7" s="22">
        <v>1056000</v>
      </c>
      <c r="G7" s="23"/>
      <c r="H7" s="22">
        <v>1056000</v>
      </c>
      <c r="I7" s="24"/>
    </row>
    <row r="8" spans="1:9" x14ac:dyDescent="0.35">
      <c r="A8" s="20">
        <v>6</v>
      </c>
      <c r="B8" s="21" t="s">
        <v>71</v>
      </c>
      <c r="C8" s="21">
        <v>1993</v>
      </c>
      <c r="D8" s="21" t="s">
        <v>3</v>
      </c>
      <c r="E8" s="21" t="s">
        <v>47</v>
      </c>
      <c r="F8" s="22">
        <v>1056000</v>
      </c>
      <c r="G8" s="23"/>
      <c r="H8" s="22">
        <v>1056000</v>
      </c>
      <c r="I8" s="24"/>
    </row>
    <row r="9" spans="1:9" x14ac:dyDescent="0.35">
      <c r="A9" s="20">
        <v>7</v>
      </c>
      <c r="B9" s="21" t="s">
        <v>72</v>
      </c>
      <c r="C9" s="21">
        <v>1994</v>
      </c>
      <c r="D9" s="21" t="s">
        <v>3</v>
      </c>
      <c r="E9" s="21" t="s">
        <v>49</v>
      </c>
      <c r="F9" s="22">
        <v>1056000</v>
      </c>
      <c r="G9" s="23"/>
      <c r="H9" s="22">
        <v>1056000</v>
      </c>
      <c r="I9" s="24"/>
    </row>
    <row r="10" spans="1:9" x14ac:dyDescent="0.35">
      <c r="A10" s="20">
        <v>8</v>
      </c>
      <c r="B10" s="21" t="s">
        <v>73</v>
      </c>
      <c r="C10" s="21">
        <v>1998</v>
      </c>
      <c r="D10" s="21" t="s">
        <v>3</v>
      </c>
      <c r="E10" s="21" t="s">
        <v>51</v>
      </c>
      <c r="F10" s="22">
        <v>1056000</v>
      </c>
      <c r="G10" s="23"/>
      <c r="H10" s="22">
        <v>1056000</v>
      </c>
      <c r="I10" s="24"/>
    </row>
    <row r="11" spans="1:9" x14ac:dyDescent="0.35">
      <c r="A11" s="20">
        <v>9</v>
      </c>
      <c r="B11" s="21" t="s">
        <v>74</v>
      </c>
      <c r="C11" s="21">
        <v>1995</v>
      </c>
      <c r="D11" s="21" t="s">
        <v>3</v>
      </c>
      <c r="E11" s="21" t="s">
        <v>53</v>
      </c>
      <c r="F11" s="22">
        <v>1056000</v>
      </c>
      <c r="G11" s="23"/>
      <c r="H11" s="22">
        <v>1056000</v>
      </c>
      <c r="I11" s="24"/>
    </row>
    <row r="12" spans="1:9" x14ac:dyDescent="0.35">
      <c r="A12" s="20">
        <v>10</v>
      </c>
      <c r="B12" s="21" t="s">
        <v>75</v>
      </c>
      <c r="C12" s="21">
        <v>1998</v>
      </c>
      <c r="D12" s="21" t="s">
        <v>3</v>
      </c>
      <c r="E12" s="21" t="s">
        <v>55</v>
      </c>
      <c r="F12" s="22">
        <v>1056000</v>
      </c>
      <c r="G12" s="23"/>
      <c r="H12" s="22">
        <v>1056000</v>
      </c>
      <c r="I12" s="24"/>
    </row>
    <row r="13" spans="1:9" x14ac:dyDescent="0.35">
      <c r="A13" s="20">
        <v>11</v>
      </c>
      <c r="B13" s="21" t="s">
        <v>76</v>
      </c>
      <c r="C13" s="21">
        <v>1999</v>
      </c>
      <c r="D13" s="21" t="s">
        <v>3</v>
      </c>
      <c r="E13" s="21" t="s">
        <v>57</v>
      </c>
      <c r="F13" s="22">
        <v>1056000</v>
      </c>
      <c r="G13" s="23"/>
      <c r="H13" s="22">
        <v>1056000</v>
      </c>
      <c r="I13" s="24"/>
    </row>
    <row r="14" spans="1:9" x14ac:dyDescent="0.35">
      <c r="A14" s="20">
        <v>12</v>
      </c>
      <c r="B14" s="21" t="s">
        <v>77</v>
      </c>
      <c r="C14" s="21">
        <v>1996</v>
      </c>
      <c r="D14" s="21" t="s">
        <v>3</v>
      </c>
      <c r="E14" s="21" t="s">
        <v>59</v>
      </c>
      <c r="F14" s="22">
        <v>1056000</v>
      </c>
      <c r="G14" s="23"/>
      <c r="H14" s="22">
        <v>1056000</v>
      </c>
      <c r="I14" s="24"/>
    </row>
    <row r="15" spans="1:9" x14ac:dyDescent="0.35">
      <c r="A15" s="20">
        <v>13</v>
      </c>
      <c r="B15" s="21" t="s">
        <v>78</v>
      </c>
      <c r="C15" s="21">
        <v>1972</v>
      </c>
      <c r="D15" s="21" t="s">
        <v>3</v>
      </c>
      <c r="E15" s="21" t="s">
        <v>61</v>
      </c>
      <c r="F15" s="22">
        <v>1056000</v>
      </c>
      <c r="G15" s="23"/>
      <c r="H15" s="22">
        <v>1056000</v>
      </c>
      <c r="I15" s="24"/>
    </row>
    <row r="16" spans="1:9" x14ac:dyDescent="0.35">
      <c r="A16" s="26"/>
      <c r="B16" s="26"/>
      <c r="C16" s="26"/>
      <c r="D16" s="26"/>
      <c r="E16" s="26"/>
      <c r="F16" s="26"/>
      <c r="G16" s="26"/>
      <c r="H16" s="27">
        <f>SUM(H3:H15)</f>
        <v>13778900</v>
      </c>
      <c r="I16" s="26"/>
    </row>
  </sheetData>
  <mergeCells count="2">
    <mergeCell ref="A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KÊ</vt:lpstr>
      <vt:lpstr>SỐ KẾ TOÁN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Nguyễn Bá Đức</cp:lastModifiedBy>
  <dcterms:modified xsi:type="dcterms:W3CDTF">2024-11-27T04:14:13Z</dcterms:modified>
</cp:coreProperties>
</file>