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2024\Tháng 11\TTGS KTVH ĐƯỜNG CAO TỐC VIỆT NAM\"/>
    </mc:Choice>
  </mc:AlternateContent>
  <xr:revisionPtr revIDLastSave="0" documentId="13_ncr:1_{650C5ED6-FF5E-4B20-8D10-9AA0C27375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KC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9" i="2" l="1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AW8" i="2"/>
  <c r="AY8" i="2" s="1"/>
  <c r="AY7" i="2"/>
  <c r="AW7" i="2"/>
  <c r="AW6" i="2"/>
  <c r="AW5" i="2"/>
  <c r="AW4" i="2"/>
  <c r="AY4" i="2" s="1"/>
  <c r="AW3" i="2"/>
  <c r="AW9" i="2" l="1"/>
  <c r="AY3" i="2"/>
  <c r="AY5" i="2"/>
  <c r="AY6" i="2"/>
  <c r="AY9" i="2" s="1"/>
</calcChain>
</file>

<file path=xl/sharedStrings.xml><?xml version="1.0" encoding="utf-8"?>
<sst xmlns="http://schemas.openxmlformats.org/spreadsheetml/2006/main" count="203" uniqueCount="63">
  <si>
    <t>STT</t>
  </si>
  <si>
    <t>HỌ VÀ TÊN</t>
  </si>
  <si>
    <t>Giới tính</t>
  </si>
  <si>
    <t>NĂM SINH</t>
  </si>
  <si>
    <t>Khám 5 chuyên khoa (Nội, ngoại,, mắt, tai mũi họng, răng hàm mặt, da liễu)
Cân nặng, đo huyết áp</t>
  </si>
  <si>
    <t>Chụp X-Quang tim phổi kỹ thuật số (Hãng Fuji - Nhật)</t>
  </si>
  <si>
    <t>Siêu âm màu Bụng - Tổng Quát  (Máy Siemens Sequoia 2022- Đức hiện đại nhất )</t>
  </si>
  <si>
    <t xml:space="preserve">Siêu âm tim 2D tiêu chuẩn (Máy Siemens SC 2000 - Đức hiện đại nhất Việt nam hiện nay) </t>
  </si>
  <si>
    <t>Chụp XQ cột sống cổ thẳng nghiêng kỹ thuật số (Hãng Fuji - Nhật)</t>
  </si>
  <si>
    <t>Nước tiểu 10 thông số. (Xét nghiệm nước tiểu toàn phần) (Hãng Roche - Thụy sỹ - Hóa chất chính hãng - Hóa chất chính hãng - Hóa chất chính hãng)</t>
  </si>
  <si>
    <t>Tổng phân tích tế bào máu bằng máy Laser. (Xét nghiệm công thức máu toàn phần) (Hãng Sysmec -  Thụy Sỹ - Hóa chất chính hãng)</t>
  </si>
  <si>
    <t>Định lượng GLUCOSE máu. (Hãng Roche - Thụy sỹ - Hóa chất chính hãng - Hóa chất chính hãng)</t>
  </si>
  <si>
    <t>AST ( SGOT )  (Hãng Roche - Thụy sỹ - Hóa chất chính hãng - Hóa chất chính hãng)</t>
  </si>
  <si>
    <t>ALT ( SGPT )  (Hãng Roche - Thụy sỹ - Hóa chất chính hãng - Hóa chất chính hãng)</t>
  </si>
  <si>
    <t>Định lượng CREATINIE máu (Hãng Roche - Thụy sỹ - Hóa chất chính hãng - Hóa chất chính hãng)</t>
  </si>
  <si>
    <t>Gamma GT  (Hãng Roche - Thụy sỹ - Hóa chất chính hãng - Hóa chất chính hãng)</t>
  </si>
  <si>
    <t>Billirubin (Hãng Roche - Thụy sỹ - Hóa chất chính hãng - Hóa chất chính hãng)</t>
  </si>
  <si>
    <t>Urea</t>
  </si>
  <si>
    <t>Độ lọc cầu thận - eGFR (MDRD)</t>
  </si>
  <si>
    <t>HDL-cholesterol  (Hãng Roche - Thụy sỹ - Hóa chất chính hãng)</t>
  </si>
  <si>
    <t xml:space="preserve">LDL-cholesterol   (Hãng Roche - Thụy sỹ - Hóa chất chính hãng)    </t>
  </si>
  <si>
    <t xml:space="preserve">VLDL - cholesterol   (Hãng Roche - Thụy sỹ - Hóa chất chính hãng)    </t>
  </si>
  <si>
    <t>Cholesterol TP (Hãng Roche - Thụy sỹ - Hóa chất chính hãng)</t>
  </si>
  <si>
    <t>Triglycerid (Hãng Roche - Thụy sỹ - Hóa chất chính hãng)</t>
  </si>
  <si>
    <t>Định nhóm máu ABO, Rh (D) bằng phương pháp Gelcard</t>
  </si>
  <si>
    <t xml:space="preserve">Xét nghiệm Prothrombin (PT: Prothrombin Time) </t>
  </si>
  <si>
    <t>Xét nghiệm Định lượng D-Dimer</t>
  </si>
  <si>
    <t>CEA trong máu (Hãng Roche - Thụy sỹ - Hóa chất chính hãng)</t>
  </si>
  <si>
    <t>SCC (UT Vòm họng, thực quản)</t>
  </si>
  <si>
    <t>Điện tâm đồ. (Đo điện tim) 12 kênh (Hãng GE - Mỹ)</t>
  </si>
  <si>
    <t>Định lượng Can xi ion tự do trong máu</t>
  </si>
  <si>
    <t>TSH  trong máu (Hãng Roche - Thụy sỹ - Hóa chất chính hãng)</t>
  </si>
  <si>
    <t>Free T4 trong máu (Hãng Roche - Thụy sỹ - Hóa chất chính hãng)</t>
  </si>
  <si>
    <t>Total T3 (Hãng Roche - Thụy sỹ - Hóa chất chính hãng)</t>
  </si>
  <si>
    <t>Total PSA và Free PSA  trong máu (Hãng Roche - Thụy sỹ - Hóa chất chính hãng)</t>
  </si>
  <si>
    <t>Siêu âm Tuyến giáp  (Máy Siemens Sequoia 2022- Đức hiện đại nhất )</t>
  </si>
  <si>
    <t>Siêu âm động mạch cảnh, đốt sống  (Máy GE LOGIQ S7 Expert Công  nghệ XDclear đầu dò ma trận siêu nông - Mỹ )</t>
  </si>
  <si>
    <t>Đo loãng xương bằng sóng siêu âm (Sonost 3000 - Hàn quốc)</t>
  </si>
  <si>
    <t>Đo điện não đồ</t>
  </si>
  <si>
    <t>Định lượng ACID URIC máu (Hãng Roche - Thụy sỹ - Hóa chất chính hãng - Hóa chất chính hãng)</t>
  </si>
  <si>
    <t>HP dạ dày (Helicobacter Pylori IgM)</t>
  </si>
  <si>
    <t>Xét nghiệm HBsAg (ELISA) (Hãng Roche - Thụy sỹ - Hóa chất chính hãng)</t>
  </si>
  <si>
    <t>Cạo vôi răng</t>
  </si>
  <si>
    <t>Siêu âm màu tuyến vú (Máy GE LOGIQ S7 Expert Công  nghệ XDclear đầu dò ma trận siêu nông - Mỹ )</t>
  </si>
  <si>
    <t>Xét nghiệm AMH</t>
  </si>
  <si>
    <t>Ferritin</t>
  </si>
  <si>
    <t>Lấy cao răng</t>
  </si>
  <si>
    <t>Lấy cao răng cấp độ 1</t>
  </si>
  <si>
    <t>TỔNG GIÁ TRỊ</t>
  </si>
  <si>
    <t>THEO ĐỊNH MỨC</t>
  </si>
  <si>
    <t>SỐ LỆCH</t>
  </si>
  <si>
    <t>NOTE</t>
  </si>
  <si>
    <t>Đơn giá</t>
  </si>
  <si>
    <t>Hoàng Văn Nghị</t>
  </si>
  <si>
    <t>Nam</t>
  </si>
  <si>
    <t>x</t>
  </si>
  <si>
    <t>Trần Xuân Linh</t>
  </si>
  <si>
    <t>1.HUỶ: ĐO ĐIỆN NÃO ĐỒ,                                                             2.THÊM :LẤY CAO RĂNG CẤP ĐỘ 1, ĐO LOÃNG XƯƠNG</t>
  </si>
  <si>
    <t>Võ Đình Mạnh</t>
  </si>
  <si>
    <t>Võ Thị Kiều Anh</t>
  </si>
  <si>
    <t>Nữ</t>
  </si>
  <si>
    <t>Nguyễn Thị Thanh Tâm</t>
  </si>
  <si>
    <t>Nguyễn Khắc Hoàng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</si>
</sst>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3"/>
      <color rgb="FF000000"/>
      <name val="Times New Roman"/>
      <family val="1"/>
    </font>
    <font>
      <b/>
      <sz val="13"/>
      <name val="Times New Roman"/>
      <family val="1"/>
    </font>
    <font>
      <sz val="12"/>
      <color theme="1"/>
      <name val="Times New Roman"/>
      <family val="1"/>
    </font>
    <font>
      <sz val="11"/>
      <name val="Calibri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wrapText="1"/>
    </xf>
    <xf numFmtId="0" fontId="10" fillId="0" borderId="0" xfId="0" applyFont="1" applyAlignment="1">
      <alignment horizontal="center" vertical="center"/>
    </xf>
    <xf numFmtId="165" fontId="11" fillId="6" borderId="0" xfId="0" applyNumberFormat="1" applyFont="1" applyFill="1" applyAlignment="1">
      <alignment horizontal="center" vertical="center"/>
    </xf>
    <xf numFmtId="165" fontId="11" fillId="7" borderId="0" xfId="0" applyNumberFormat="1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7AB0223C-074B-45EE-A9B3-54B5BE614874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C6080-EE9B-4374-BF11-9EB513E67D5D}">
  <dimension ref="A1:AZ9"/>
  <sheetViews>
    <sheetView tabSelected="1" zoomScale="85" zoomScaleNormal="85" workbookViewId="0">
      <pane xSplit="2" topLeftCell="AP1" activePane="topRight" state="frozen"/>
      <selection pane="topRight" activeCell="BB9" sqref="BB9"/>
    </sheetView>
  </sheetViews>
  <sheetFormatPr defaultRowHeight="15" x14ac:dyDescent="0.25"/>
  <cols>
    <col min="1" max="1" width="4.42578125" bestFit="1" customWidth="1"/>
    <col min="2" max="2" width="26" bestFit="1" customWidth="1"/>
    <col min="3" max="3" width="8.42578125" bestFit="1" customWidth="1"/>
    <col min="4" max="4" width="5.85546875" bestFit="1" customWidth="1"/>
    <col min="5" max="5" width="19.140625" bestFit="1" customWidth="1"/>
    <col min="6" max="6" width="11.42578125" bestFit="1" customWidth="1"/>
    <col min="7" max="7" width="17.28515625" bestFit="1" customWidth="1"/>
    <col min="8" max="8" width="16" bestFit="1" customWidth="1"/>
    <col min="9" max="9" width="12.85546875" bestFit="1" customWidth="1"/>
    <col min="10" max="10" width="27.5703125" bestFit="1" customWidth="1"/>
    <col min="11" max="11" width="23.85546875" bestFit="1" customWidth="1"/>
    <col min="12" max="12" width="19.5703125" bestFit="1" customWidth="1"/>
    <col min="13" max="14" width="16.28515625" bestFit="1" customWidth="1"/>
    <col min="15" max="15" width="19.5703125" bestFit="1" customWidth="1"/>
    <col min="16" max="16" width="16.28515625" bestFit="1" customWidth="1"/>
    <col min="17" max="17" width="14.42578125" bestFit="1" customWidth="1"/>
    <col min="18" max="19" width="8.42578125" bestFit="1" customWidth="1"/>
    <col min="20" max="22" width="14.28515625" bestFit="1" customWidth="1"/>
    <col min="23" max="23" width="11.85546875" bestFit="1" customWidth="1"/>
    <col min="24" max="25" width="11.42578125" bestFit="1" customWidth="1"/>
    <col min="26" max="26" width="10.5703125" bestFit="1" customWidth="1"/>
    <col min="27" max="27" width="9.5703125" bestFit="1" customWidth="1"/>
    <col min="28" max="28" width="11.85546875" bestFit="1" customWidth="1"/>
    <col min="29" max="29" width="9.5703125" bestFit="1" customWidth="1"/>
    <col min="30" max="30" width="10.42578125" bestFit="1" customWidth="1"/>
    <col min="31" max="31" width="10.85546875" bestFit="1" customWidth="1"/>
    <col min="32" max="32" width="13.85546875" bestFit="1" customWidth="1"/>
    <col min="33" max="33" width="14" bestFit="1" customWidth="1"/>
    <col min="34" max="34" width="13.42578125" bestFit="1" customWidth="1"/>
    <col min="35" max="35" width="18.28515625" bestFit="1" customWidth="1"/>
    <col min="36" max="36" width="16.85546875" bestFit="1" customWidth="1"/>
    <col min="37" max="37" width="24.7109375" bestFit="1" customWidth="1"/>
    <col min="38" max="38" width="13.28515625" bestFit="1" customWidth="1"/>
    <col min="39" max="39" width="9.5703125" bestFit="1" customWidth="1"/>
    <col min="40" max="40" width="21.7109375" bestFit="1" customWidth="1"/>
    <col min="41" max="41" width="13.85546875" bestFit="1" customWidth="1"/>
    <col min="42" max="42" width="21.5703125" customWidth="1"/>
    <col min="43" max="43" width="13.28515625" bestFit="1" customWidth="1"/>
    <col min="44" max="44" width="21.85546875" bestFit="1" customWidth="1"/>
    <col min="45" max="45" width="18" bestFit="1" customWidth="1"/>
    <col min="46" max="46" width="9.85546875" bestFit="1" customWidth="1"/>
    <col min="47" max="47" width="12" bestFit="1" customWidth="1"/>
    <col min="48" max="48" width="11.85546875" customWidth="1"/>
    <col min="49" max="49" width="16" bestFit="1" customWidth="1"/>
    <col min="50" max="50" width="15" bestFit="1" customWidth="1"/>
    <col min="51" max="51" width="11.7109375" bestFit="1" customWidth="1"/>
    <col min="52" max="52" width="12.7109375" customWidth="1"/>
  </cols>
  <sheetData>
    <row r="1" spans="1:52" ht="83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4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6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4" t="s">
        <v>44</v>
      </c>
      <c r="AT1" s="2" t="s">
        <v>45</v>
      </c>
      <c r="AU1" s="2" t="s">
        <v>46</v>
      </c>
      <c r="AV1" s="2" t="s">
        <v>47</v>
      </c>
      <c r="AW1" s="7" t="s">
        <v>48</v>
      </c>
      <c r="AX1" s="7" t="s">
        <v>49</v>
      </c>
      <c r="AY1" s="7" t="s">
        <v>50</v>
      </c>
      <c r="AZ1" s="7" t="s">
        <v>51</v>
      </c>
    </row>
    <row r="2" spans="1:52" ht="15.75" x14ac:dyDescent="0.25">
      <c r="A2" s="8" t="s">
        <v>52</v>
      </c>
      <c r="B2" s="8"/>
      <c r="C2" s="8"/>
      <c r="D2" s="8"/>
      <c r="E2" s="2">
        <v>200000</v>
      </c>
      <c r="F2" s="2">
        <v>102000</v>
      </c>
      <c r="G2" s="2">
        <v>230000</v>
      </c>
      <c r="H2" s="2">
        <v>250000</v>
      </c>
      <c r="I2" s="2">
        <v>157000</v>
      </c>
      <c r="J2" s="2">
        <v>59000</v>
      </c>
      <c r="K2" s="2">
        <v>75000</v>
      </c>
      <c r="L2" s="2">
        <v>27000</v>
      </c>
      <c r="M2" s="2">
        <v>30000</v>
      </c>
      <c r="N2" s="2">
        <v>30000</v>
      </c>
      <c r="O2" s="2">
        <v>41000</v>
      </c>
      <c r="P2" s="2">
        <v>41000</v>
      </c>
      <c r="Q2" s="2">
        <v>47000</v>
      </c>
      <c r="R2" s="2">
        <v>41000</v>
      </c>
      <c r="S2" s="2">
        <v>41000</v>
      </c>
      <c r="T2" s="2">
        <v>41000</v>
      </c>
      <c r="U2" s="2">
        <v>59000</v>
      </c>
      <c r="V2" s="2">
        <v>59000</v>
      </c>
      <c r="W2" s="2">
        <v>47000</v>
      </c>
      <c r="X2" s="2">
        <v>41000</v>
      </c>
      <c r="Y2" s="2">
        <v>102000</v>
      </c>
      <c r="Z2" s="2">
        <v>83000</v>
      </c>
      <c r="AA2" s="2">
        <v>282000</v>
      </c>
      <c r="AB2" s="2">
        <v>174000</v>
      </c>
      <c r="AC2" s="2">
        <v>412000</v>
      </c>
      <c r="AD2" s="2">
        <v>140000</v>
      </c>
      <c r="AE2" s="2">
        <v>30000</v>
      </c>
      <c r="AF2" s="9">
        <v>137000</v>
      </c>
      <c r="AG2" s="9">
        <v>137000</v>
      </c>
      <c r="AH2" s="2">
        <v>208000</v>
      </c>
      <c r="AI2" s="2">
        <v>290000</v>
      </c>
      <c r="AJ2" s="2">
        <v>230000</v>
      </c>
      <c r="AK2" s="2">
        <v>249000</v>
      </c>
      <c r="AL2" s="2">
        <v>88000</v>
      </c>
      <c r="AM2" s="10">
        <v>324000</v>
      </c>
      <c r="AN2" s="2">
        <v>41000</v>
      </c>
      <c r="AO2" s="2">
        <v>250000</v>
      </c>
      <c r="AP2" s="2">
        <v>123000</v>
      </c>
      <c r="AQ2" s="2">
        <v>250000</v>
      </c>
      <c r="AR2" s="9">
        <v>220000</v>
      </c>
      <c r="AS2" s="9">
        <v>817000</v>
      </c>
      <c r="AT2" s="11">
        <v>138000</v>
      </c>
      <c r="AU2" s="11">
        <v>250000</v>
      </c>
      <c r="AV2" s="11">
        <v>200000</v>
      </c>
      <c r="AW2" s="7"/>
      <c r="AX2" s="7"/>
      <c r="AY2" s="7"/>
      <c r="AZ2" s="7"/>
    </row>
    <row r="3" spans="1:52" ht="15.75" x14ac:dyDescent="0.25">
      <c r="A3" s="12">
        <v>1</v>
      </c>
      <c r="B3" s="13" t="s">
        <v>53</v>
      </c>
      <c r="C3" s="12" t="s">
        <v>54</v>
      </c>
      <c r="D3" s="12">
        <v>1972</v>
      </c>
      <c r="E3" s="12" t="s">
        <v>55</v>
      </c>
      <c r="F3" s="12" t="s">
        <v>55</v>
      </c>
      <c r="G3" s="12" t="s">
        <v>55</v>
      </c>
      <c r="H3" s="12"/>
      <c r="I3" s="12"/>
      <c r="J3" s="12" t="s">
        <v>55</v>
      </c>
      <c r="K3" s="12" t="s">
        <v>55</v>
      </c>
      <c r="L3" s="12" t="s">
        <v>55</v>
      </c>
      <c r="M3" s="12" t="s">
        <v>55</v>
      </c>
      <c r="N3" s="12" t="s">
        <v>55</v>
      </c>
      <c r="O3" s="12" t="s">
        <v>55</v>
      </c>
      <c r="P3" s="12"/>
      <c r="Q3" s="12"/>
      <c r="R3" s="12" t="s">
        <v>55</v>
      </c>
      <c r="S3" s="12"/>
      <c r="T3" s="12" t="s">
        <v>55</v>
      </c>
      <c r="U3" s="12" t="s">
        <v>55</v>
      </c>
      <c r="V3" s="12" t="s">
        <v>55</v>
      </c>
      <c r="W3" s="12" t="s">
        <v>55</v>
      </c>
      <c r="X3" s="12" t="s">
        <v>55</v>
      </c>
      <c r="Y3" s="12"/>
      <c r="Z3" s="12"/>
      <c r="AA3" s="12"/>
      <c r="AB3" s="12"/>
      <c r="AC3" s="12"/>
      <c r="AD3" s="12" t="s">
        <v>55</v>
      </c>
      <c r="AE3" s="12" t="s">
        <v>55</v>
      </c>
      <c r="AF3" s="12" t="s">
        <v>55</v>
      </c>
      <c r="AG3" s="12" t="s">
        <v>55</v>
      </c>
      <c r="AH3" s="12" t="s">
        <v>55</v>
      </c>
      <c r="AI3" s="12" t="s">
        <v>55</v>
      </c>
      <c r="AJ3" s="12" t="s">
        <v>55</v>
      </c>
      <c r="AK3" s="12" t="s">
        <v>55</v>
      </c>
      <c r="AL3" s="12" t="s">
        <v>55</v>
      </c>
      <c r="AM3" s="14"/>
      <c r="AN3" s="12"/>
      <c r="AO3" s="12"/>
      <c r="AP3" s="12"/>
      <c r="AQ3" s="12"/>
      <c r="AR3" s="12"/>
      <c r="AS3" s="12"/>
      <c r="AT3" s="12"/>
      <c r="AU3" s="12"/>
      <c r="AV3" s="12"/>
      <c r="AW3" s="15">
        <f>SUMIF(E3:AV3,"x",$E$2:$AV$2)</f>
        <v>2591000</v>
      </c>
      <c r="AX3" s="15">
        <v>2500000</v>
      </c>
      <c r="AY3" s="15">
        <f>AW3-AX3</f>
        <v>91000</v>
      </c>
      <c r="AZ3" s="16"/>
    </row>
    <row r="4" spans="1:52" ht="120" x14ac:dyDescent="0.25">
      <c r="A4" s="12">
        <v>2</v>
      </c>
      <c r="B4" s="13" t="s">
        <v>56</v>
      </c>
      <c r="C4" s="12" t="s">
        <v>54</v>
      </c>
      <c r="D4" s="12">
        <v>1965</v>
      </c>
      <c r="E4" s="12" t="s">
        <v>55</v>
      </c>
      <c r="F4" s="12" t="s">
        <v>55</v>
      </c>
      <c r="G4" s="12" t="s">
        <v>55</v>
      </c>
      <c r="H4" s="12" t="s">
        <v>55</v>
      </c>
      <c r="I4" s="12"/>
      <c r="J4" s="12"/>
      <c r="K4" s="12" t="s">
        <v>55</v>
      </c>
      <c r="L4" s="12" t="s">
        <v>55</v>
      </c>
      <c r="M4" s="12" t="s">
        <v>55</v>
      </c>
      <c r="N4" s="12" t="s">
        <v>55</v>
      </c>
      <c r="O4" s="12" t="s">
        <v>55</v>
      </c>
      <c r="P4" s="12" t="s">
        <v>55</v>
      </c>
      <c r="Q4" s="12"/>
      <c r="R4" s="12" t="s">
        <v>55</v>
      </c>
      <c r="S4" s="12"/>
      <c r="T4" s="17" t="s">
        <v>55</v>
      </c>
      <c r="U4" s="12" t="s">
        <v>55</v>
      </c>
      <c r="V4" s="12" t="s">
        <v>55</v>
      </c>
      <c r="W4" s="12" t="s">
        <v>55</v>
      </c>
      <c r="X4" s="12" t="s">
        <v>55</v>
      </c>
      <c r="Y4" s="12" t="s">
        <v>55</v>
      </c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 t="s">
        <v>55</v>
      </c>
      <c r="AK4" s="12" t="s">
        <v>55</v>
      </c>
      <c r="AL4" s="12" t="s">
        <v>55</v>
      </c>
      <c r="AM4" s="14"/>
      <c r="AN4" s="12" t="s">
        <v>55</v>
      </c>
      <c r="AO4" s="12" t="s">
        <v>55</v>
      </c>
      <c r="AP4" s="12"/>
      <c r="AQ4" s="12"/>
      <c r="AR4" s="12"/>
      <c r="AS4" s="12"/>
      <c r="AT4" s="12"/>
      <c r="AU4" s="12"/>
      <c r="AV4" s="12" t="s">
        <v>55</v>
      </c>
      <c r="AW4" s="15">
        <f t="shared" ref="AW4:AW8" si="0">SUMIF(E4:AV4,"x",$E$2:$AV$2)</f>
        <v>2474000</v>
      </c>
      <c r="AX4" s="15">
        <v>2500000</v>
      </c>
      <c r="AY4" s="15">
        <f t="shared" ref="AY4:AY8" si="1">AW4-AX4</f>
        <v>-26000</v>
      </c>
      <c r="AZ4" s="18" t="s">
        <v>57</v>
      </c>
    </row>
    <row r="5" spans="1:52" ht="15.75" x14ac:dyDescent="0.25">
      <c r="A5" s="12">
        <v>3</v>
      </c>
      <c r="B5" s="13" t="s">
        <v>58</v>
      </c>
      <c r="C5" s="12" t="s">
        <v>54</v>
      </c>
      <c r="D5" s="12">
        <v>1990</v>
      </c>
      <c r="E5" s="12" t="s">
        <v>55</v>
      </c>
      <c r="F5" s="12" t="s">
        <v>55</v>
      </c>
      <c r="G5" s="12" t="s">
        <v>55</v>
      </c>
      <c r="H5" s="12" t="s">
        <v>55</v>
      </c>
      <c r="I5" s="12" t="s">
        <v>55</v>
      </c>
      <c r="J5" s="12"/>
      <c r="K5" s="12" t="s">
        <v>55</v>
      </c>
      <c r="L5" s="12" t="s">
        <v>55</v>
      </c>
      <c r="M5" s="12" t="s">
        <v>55</v>
      </c>
      <c r="N5" s="12" t="s">
        <v>55</v>
      </c>
      <c r="O5" s="12" t="s">
        <v>55</v>
      </c>
      <c r="P5" s="12" t="s">
        <v>55</v>
      </c>
      <c r="Q5" s="12"/>
      <c r="R5" s="12" t="s">
        <v>55</v>
      </c>
      <c r="S5" s="12"/>
      <c r="T5" s="12" t="s">
        <v>55</v>
      </c>
      <c r="U5" s="12" t="s">
        <v>55</v>
      </c>
      <c r="V5" s="12" t="s">
        <v>55</v>
      </c>
      <c r="W5" s="12" t="s">
        <v>55</v>
      </c>
      <c r="X5" s="12" t="s">
        <v>55</v>
      </c>
      <c r="Y5" s="12"/>
      <c r="Z5" s="12"/>
      <c r="AA5" s="12"/>
      <c r="AB5" s="12"/>
      <c r="AC5" s="12"/>
      <c r="AD5" s="12" t="s">
        <v>55</v>
      </c>
      <c r="AE5" s="12"/>
      <c r="AF5" s="12"/>
      <c r="AG5" s="12"/>
      <c r="AH5" s="12"/>
      <c r="AI5" s="12"/>
      <c r="AJ5" s="12" t="s">
        <v>55</v>
      </c>
      <c r="AK5" s="12"/>
      <c r="AL5" s="12"/>
      <c r="AM5" s="14"/>
      <c r="AN5" s="12" t="s">
        <v>55</v>
      </c>
      <c r="AO5" s="12" t="s">
        <v>55</v>
      </c>
      <c r="AP5" s="12" t="s">
        <v>55</v>
      </c>
      <c r="AQ5" s="12" t="s">
        <v>55</v>
      </c>
      <c r="AR5" s="12"/>
      <c r="AS5" s="12"/>
      <c r="AT5" s="12"/>
      <c r="AU5" s="12"/>
      <c r="AV5" s="12"/>
      <c r="AW5" s="15">
        <f t="shared" si="0"/>
        <v>2505000</v>
      </c>
      <c r="AX5" s="15">
        <v>2500000</v>
      </c>
      <c r="AY5" s="15">
        <f t="shared" si="1"/>
        <v>5000</v>
      </c>
      <c r="AZ5" s="16"/>
    </row>
    <row r="6" spans="1:52" ht="15.75" x14ac:dyDescent="0.25">
      <c r="A6" s="12">
        <v>4</v>
      </c>
      <c r="B6" s="13" t="s">
        <v>59</v>
      </c>
      <c r="C6" s="12" t="s">
        <v>60</v>
      </c>
      <c r="D6" s="12">
        <v>1983</v>
      </c>
      <c r="E6" s="12" t="s">
        <v>55</v>
      </c>
      <c r="F6" s="12" t="s">
        <v>55</v>
      </c>
      <c r="G6" s="12" t="s">
        <v>55</v>
      </c>
      <c r="H6" s="12"/>
      <c r="I6" s="12"/>
      <c r="J6" s="12"/>
      <c r="K6" s="12" t="s">
        <v>55</v>
      </c>
      <c r="L6" s="12" t="s">
        <v>55</v>
      </c>
      <c r="M6" s="12" t="s">
        <v>55</v>
      </c>
      <c r="N6" s="12" t="s">
        <v>55</v>
      </c>
      <c r="O6" s="12" t="s">
        <v>55</v>
      </c>
      <c r="P6" s="12" t="s">
        <v>55</v>
      </c>
      <c r="Q6" s="12"/>
      <c r="R6" s="12" t="s">
        <v>55</v>
      </c>
      <c r="S6" s="12"/>
      <c r="T6" s="17" t="s">
        <v>55</v>
      </c>
      <c r="U6" s="12" t="s">
        <v>55</v>
      </c>
      <c r="V6" s="12" t="s">
        <v>55</v>
      </c>
      <c r="W6" s="12" t="s">
        <v>55</v>
      </c>
      <c r="X6" s="12" t="s">
        <v>55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 t="s">
        <v>55</v>
      </c>
      <c r="AK6" s="12"/>
      <c r="AL6" s="12" t="s">
        <v>55</v>
      </c>
      <c r="AM6" s="14"/>
      <c r="AN6" s="12"/>
      <c r="AO6" s="12"/>
      <c r="AP6" s="12"/>
      <c r="AQ6" s="12"/>
      <c r="AR6" s="12" t="s">
        <v>55</v>
      </c>
      <c r="AS6" s="12" t="s">
        <v>55</v>
      </c>
      <c r="AT6" s="12" t="s">
        <v>55</v>
      </c>
      <c r="AU6" s="12"/>
      <c r="AV6" s="12"/>
      <c r="AW6" s="15">
        <f t="shared" si="0"/>
        <v>2557000</v>
      </c>
      <c r="AX6" s="15">
        <v>2500000</v>
      </c>
      <c r="AY6" s="15">
        <f t="shared" si="1"/>
        <v>57000</v>
      </c>
      <c r="AZ6" s="16"/>
    </row>
    <row r="7" spans="1:52" ht="15.75" x14ac:dyDescent="0.25">
      <c r="A7" s="12">
        <v>5</v>
      </c>
      <c r="B7" s="13" t="s">
        <v>61</v>
      </c>
      <c r="C7" s="12" t="s">
        <v>60</v>
      </c>
      <c r="D7" s="12">
        <v>1986</v>
      </c>
      <c r="E7" s="2" t="s">
        <v>55</v>
      </c>
      <c r="F7" s="2" t="s">
        <v>55</v>
      </c>
      <c r="G7" s="12" t="s">
        <v>55</v>
      </c>
      <c r="H7" s="12" t="s">
        <v>55</v>
      </c>
      <c r="I7" s="12"/>
      <c r="J7" s="12" t="s">
        <v>55</v>
      </c>
      <c r="K7" s="12" t="s">
        <v>55</v>
      </c>
      <c r="L7" s="12" t="s">
        <v>55</v>
      </c>
      <c r="M7" s="12" t="s">
        <v>55</v>
      </c>
      <c r="N7" s="12" t="s">
        <v>55</v>
      </c>
      <c r="O7" s="12" t="s">
        <v>55</v>
      </c>
      <c r="P7" s="12" t="s">
        <v>55</v>
      </c>
      <c r="Q7" s="12"/>
      <c r="R7" s="12" t="s">
        <v>55</v>
      </c>
      <c r="S7" s="12"/>
      <c r="T7" s="17" t="s">
        <v>55</v>
      </c>
      <c r="U7" s="12" t="s">
        <v>55</v>
      </c>
      <c r="V7" s="12" t="s">
        <v>55</v>
      </c>
      <c r="W7" s="12" t="s">
        <v>55</v>
      </c>
      <c r="X7" s="12" t="s">
        <v>55</v>
      </c>
      <c r="Y7" s="12"/>
      <c r="Z7" s="12"/>
      <c r="AA7" s="12"/>
      <c r="AB7" s="12"/>
      <c r="AC7" s="12"/>
      <c r="AD7" s="12" t="s">
        <v>55</v>
      </c>
      <c r="AE7" s="12"/>
      <c r="AF7" s="12"/>
      <c r="AG7" s="12"/>
      <c r="AH7" s="12"/>
      <c r="AI7" s="12"/>
      <c r="AJ7" s="12" t="s">
        <v>55</v>
      </c>
      <c r="AK7" s="12" t="s">
        <v>55</v>
      </c>
      <c r="AL7" s="12" t="s">
        <v>55</v>
      </c>
      <c r="AM7" s="14"/>
      <c r="AN7" s="12"/>
      <c r="AO7" s="12"/>
      <c r="AP7" s="12"/>
      <c r="AQ7" s="12"/>
      <c r="AR7" s="12" t="s">
        <v>55</v>
      </c>
      <c r="AS7" s="12"/>
      <c r="AT7" s="12"/>
      <c r="AU7" s="12" t="s">
        <v>55</v>
      </c>
      <c r="AV7" s="12"/>
      <c r="AW7" s="15">
        <f t="shared" si="0"/>
        <v>2550000</v>
      </c>
      <c r="AX7" s="15">
        <v>2500000</v>
      </c>
      <c r="AY7" s="15">
        <f t="shared" si="1"/>
        <v>50000</v>
      </c>
      <c r="AZ7" s="16"/>
    </row>
    <row r="8" spans="1:52" ht="15.75" x14ac:dyDescent="0.25">
      <c r="A8" s="12">
        <v>6</v>
      </c>
      <c r="B8" s="13" t="s">
        <v>62</v>
      </c>
      <c r="C8" s="12" t="s">
        <v>54</v>
      </c>
      <c r="D8" s="12">
        <v>1974</v>
      </c>
      <c r="E8" s="12" t="s">
        <v>55</v>
      </c>
      <c r="F8" s="12" t="s">
        <v>55</v>
      </c>
      <c r="G8" s="12" t="s">
        <v>55</v>
      </c>
      <c r="H8" s="12" t="s">
        <v>55</v>
      </c>
      <c r="I8" s="12" t="s">
        <v>55</v>
      </c>
      <c r="J8" s="12" t="s">
        <v>55</v>
      </c>
      <c r="K8" s="12" t="s">
        <v>55</v>
      </c>
      <c r="L8" s="12" t="s">
        <v>55</v>
      </c>
      <c r="M8" s="12" t="s">
        <v>55</v>
      </c>
      <c r="N8" s="12" t="s">
        <v>55</v>
      </c>
      <c r="O8" s="12" t="s">
        <v>55</v>
      </c>
      <c r="P8" s="12" t="s">
        <v>55</v>
      </c>
      <c r="Q8" s="12" t="s">
        <v>55</v>
      </c>
      <c r="R8" s="12" t="s">
        <v>55</v>
      </c>
      <c r="S8" s="12" t="s">
        <v>55</v>
      </c>
      <c r="T8" s="12" t="s">
        <v>55</v>
      </c>
      <c r="U8" s="12" t="s">
        <v>55</v>
      </c>
      <c r="V8" s="12"/>
      <c r="W8" s="12" t="s">
        <v>55</v>
      </c>
      <c r="X8" s="12" t="s">
        <v>55</v>
      </c>
      <c r="Y8" s="12" t="s">
        <v>55</v>
      </c>
      <c r="Z8" s="12" t="s">
        <v>55</v>
      </c>
      <c r="AA8" s="12" t="s">
        <v>55</v>
      </c>
      <c r="AB8" s="12" t="s">
        <v>55</v>
      </c>
      <c r="AC8" s="12" t="s">
        <v>55</v>
      </c>
      <c r="AD8" s="12"/>
      <c r="AE8" s="12"/>
      <c r="AF8" s="12"/>
      <c r="AG8" s="12"/>
      <c r="AH8" s="12"/>
      <c r="AI8" s="12"/>
      <c r="AJ8" s="12"/>
      <c r="AK8" s="12"/>
      <c r="AL8" s="12"/>
      <c r="AM8" s="14"/>
      <c r="AN8" s="12"/>
      <c r="AO8" s="12"/>
      <c r="AP8" s="12"/>
      <c r="AQ8" s="12"/>
      <c r="AR8" s="12"/>
      <c r="AS8" s="12"/>
      <c r="AT8" s="12"/>
      <c r="AU8" s="12"/>
      <c r="AV8" s="12"/>
      <c r="AW8" s="15">
        <f t="shared" si="0"/>
        <v>2612000</v>
      </c>
      <c r="AX8" s="15">
        <v>2500000</v>
      </c>
      <c r="AY8" s="15">
        <f t="shared" si="1"/>
        <v>112000</v>
      </c>
      <c r="AZ8" s="16"/>
    </row>
    <row r="9" spans="1:52" ht="13.5" customHeight="1" x14ac:dyDescent="0.25">
      <c r="A9" s="19"/>
      <c r="B9" s="19"/>
      <c r="C9" s="19"/>
      <c r="D9" s="19"/>
      <c r="E9" s="19">
        <f>COUNTIF(E3:E8,"x")</f>
        <v>6</v>
      </c>
      <c r="F9" s="19">
        <f t="shared" ref="F9:AU9" si="2">COUNTIF(F3:F8,"x")</f>
        <v>6</v>
      </c>
      <c r="G9" s="19">
        <f t="shared" si="2"/>
        <v>6</v>
      </c>
      <c r="H9" s="19">
        <f t="shared" si="2"/>
        <v>4</v>
      </c>
      <c r="I9" s="19">
        <f t="shared" si="2"/>
        <v>2</v>
      </c>
      <c r="J9" s="19">
        <f t="shared" si="2"/>
        <v>3</v>
      </c>
      <c r="K9" s="19">
        <f t="shared" si="2"/>
        <v>6</v>
      </c>
      <c r="L9" s="19">
        <f t="shared" si="2"/>
        <v>6</v>
      </c>
      <c r="M9" s="19">
        <f t="shared" si="2"/>
        <v>6</v>
      </c>
      <c r="N9" s="19">
        <f t="shared" si="2"/>
        <v>6</v>
      </c>
      <c r="O9" s="19">
        <f t="shared" si="2"/>
        <v>6</v>
      </c>
      <c r="P9" s="19">
        <f t="shared" si="2"/>
        <v>5</v>
      </c>
      <c r="Q9" s="19">
        <f t="shared" si="2"/>
        <v>1</v>
      </c>
      <c r="R9" s="19">
        <f t="shared" si="2"/>
        <v>6</v>
      </c>
      <c r="S9" s="19">
        <f t="shared" si="2"/>
        <v>1</v>
      </c>
      <c r="T9" s="19">
        <f t="shared" si="2"/>
        <v>6</v>
      </c>
      <c r="U9" s="19">
        <f t="shared" si="2"/>
        <v>6</v>
      </c>
      <c r="V9" s="19">
        <f t="shared" si="2"/>
        <v>5</v>
      </c>
      <c r="W9" s="19">
        <f t="shared" si="2"/>
        <v>6</v>
      </c>
      <c r="X9" s="19">
        <f t="shared" si="2"/>
        <v>6</v>
      </c>
      <c r="Y9" s="19">
        <f t="shared" si="2"/>
        <v>2</v>
      </c>
      <c r="Z9" s="19">
        <f t="shared" si="2"/>
        <v>1</v>
      </c>
      <c r="AA9" s="19">
        <f t="shared" si="2"/>
        <v>1</v>
      </c>
      <c r="AB9" s="19">
        <f t="shared" si="2"/>
        <v>1</v>
      </c>
      <c r="AC9" s="19">
        <f t="shared" si="2"/>
        <v>1</v>
      </c>
      <c r="AD9" s="19">
        <f t="shared" si="2"/>
        <v>3</v>
      </c>
      <c r="AE9" s="19">
        <f t="shared" si="2"/>
        <v>1</v>
      </c>
      <c r="AF9" s="19">
        <f t="shared" si="2"/>
        <v>1</v>
      </c>
      <c r="AG9" s="19">
        <f t="shared" si="2"/>
        <v>1</v>
      </c>
      <c r="AH9" s="19">
        <f t="shared" si="2"/>
        <v>1</v>
      </c>
      <c r="AI9" s="19">
        <f t="shared" si="2"/>
        <v>1</v>
      </c>
      <c r="AJ9" s="19">
        <f t="shared" si="2"/>
        <v>5</v>
      </c>
      <c r="AK9" s="19">
        <f t="shared" si="2"/>
        <v>3</v>
      </c>
      <c r="AL9" s="19">
        <f t="shared" si="2"/>
        <v>4</v>
      </c>
      <c r="AM9" s="19">
        <f t="shared" si="2"/>
        <v>0</v>
      </c>
      <c r="AN9" s="19">
        <f t="shared" si="2"/>
        <v>2</v>
      </c>
      <c r="AO9" s="19">
        <f t="shared" si="2"/>
        <v>2</v>
      </c>
      <c r="AP9" s="19">
        <f t="shared" si="2"/>
        <v>1</v>
      </c>
      <c r="AQ9" s="19">
        <f t="shared" si="2"/>
        <v>1</v>
      </c>
      <c r="AR9" s="19">
        <f t="shared" si="2"/>
        <v>2</v>
      </c>
      <c r="AS9" s="19">
        <f t="shared" si="2"/>
        <v>1</v>
      </c>
      <c r="AT9" s="19">
        <f t="shared" si="2"/>
        <v>1</v>
      </c>
      <c r="AU9" s="19">
        <f t="shared" si="2"/>
        <v>1</v>
      </c>
      <c r="AV9" s="19"/>
      <c r="AW9" s="20">
        <f>SUM(AW3:AW8)</f>
        <v>15289000</v>
      </c>
      <c r="AX9" s="21">
        <f>SUM(AX3:AX8)</f>
        <v>15000000</v>
      </c>
      <c r="AY9" s="20">
        <f>SUM(AY3:AY8)</f>
        <v>289000</v>
      </c>
    </row>
  </sheetData>
  <mergeCells count="5">
    <mergeCell ref="A2:D2"/>
    <mergeCell ref="AW1:AW2"/>
    <mergeCell ref="AX1:AX2"/>
    <mergeCell ref="AY1:AY2"/>
    <mergeCell ref="AZ1:AZ2"/>
  </mergeCells>
  <conditionalFormatting sqref="BA1:XFD1 A1:AM1 AW1">
    <cfRule type="duplicateValues" dxfId="4" priority="6"/>
  </conditionalFormatting>
  <conditionalFormatting sqref="AN1:AT1">
    <cfRule type="duplicateValues" dxfId="3" priority="5"/>
  </conditionalFormatting>
  <conditionalFormatting sqref="AX1">
    <cfRule type="duplicateValues" dxfId="2" priority="4"/>
  </conditionalFormatting>
  <conditionalFormatting sqref="AY1">
    <cfRule type="duplicateValues" dxfId="1" priority="3"/>
  </conditionalFormatting>
  <conditionalFormatting sqref="AZ1">
    <cfRule type="duplicateValues" dxfId="0" priority="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BKCT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2015-06-05T18:17:20Z</dcterms:created>
  <dcterms:modified xsi:type="dcterms:W3CDTF">2024-12-06T06:04:25Z</dcterms:modified>
</cp:coreProperties>
</file>