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xr:revisionPtr revIDLastSave="0" documentId="13_ncr:1_{9CE8ABB0-D03B-4408-8680-2692FAEB19CD}" xr6:coauthVersionLast="47" xr6:coauthVersionMax="47" xr10:uidLastSave="{00000000-0000-0000-0000-000000000000}"/>
  <bookViews>
    <workbookView xWindow="-110" yWindow="-110" windowWidth="25820" windowHeight="13900" xr2:uid="{00000000-000D-0000-FFFF-FFFF00000000}"/>
  </bookViews>
  <sheets>
    <sheet name="sheet 1" sheetId="5" r:id="rId1"/>
  </sheets>
  <definedNames>
    <definedName name="_xlnm.Print_Area" localSheetId="0">'sheet 1'!$A$13:$F$120</definedName>
    <definedName name="_xlnm.Print_Titles" localSheetId="0">'sheet 1'!$14:$14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4" i="5" l="1"/>
  <c r="D57" i="5"/>
  <c r="E57" i="5"/>
  <c r="F57" i="5"/>
  <c r="E104" i="5"/>
  <c r="F103" i="5"/>
  <c r="F102" i="5"/>
  <c r="E100" i="5"/>
  <c r="F100" i="5" s="1"/>
  <c r="E99" i="5"/>
  <c r="F99" i="5" s="1"/>
  <c r="E97" i="5"/>
  <c r="F97" i="5" s="1"/>
  <c r="E96" i="5"/>
  <c r="E95" i="5"/>
  <c r="E94" i="5"/>
  <c r="F94" i="5" s="1"/>
  <c r="E93" i="5"/>
  <c r="F93" i="5" s="1"/>
  <c r="E92" i="5"/>
  <c r="F92" i="5" s="1"/>
  <c r="E91" i="5"/>
  <c r="F91" i="5" s="1"/>
  <c r="E90" i="5"/>
  <c r="F90" i="5" s="1"/>
  <c r="E89" i="5"/>
  <c r="F89" i="5" s="1"/>
  <c r="E88" i="5"/>
  <c r="F88" i="5" s="1"/>
  <c r="E87" i="5"/>
  <c r="F87" i="5" s="1"/>
  <c r="E86" i="5"/>
  <c r="F86" i="5" s="1"/>
  <c r="E85" i="5"/>
  <c r="F85" i="5" s="1"/>
  <c r="E84" i="5"/>
  <c r="F84" i="5" s="1"/>
  <c r="E83" i="5"/>
  <c r="F83" i="5" s="1"/>
  <c r="E82" i="5"/>
  <c r="F82" i="5" s="1"/>
  <c r="E81" i="5"/>
  <c r="F81" i="5" s="1"/>
  <c r="E80" i="5"/>
  <c r="F80" i="5"/>
  <c r="E78" i="5"/>
  <c r="F78" i="5" s="1"/>
  <c r="E77" i="5"/>
  <c r="F77" i="5" s="1"/>
  <c r="E76" i="5"/>
  <c r="F76" i="5" s="1"/>
  <c r="E75" i="5"/>
  <c r="F75" i="5" s="1"/>
  <c r="E74" i="5"/>
  <c r="F74" i="5" s="1"/>
  <c r="E73" i="5"/>
  <c r="F73" i="5" s="1"/>
  <c r="E72" i="5"/>
  <c r="F72" i="5" s="1"/>
  <c r="E63" i="5"/>
  <c r="F63" i="5" s="1"/>
  <c r="E56" i="5"/>
  <c r="E55" i="5"/>
  <c r="E53" i="5"/>
  <c r="F53" i="5" s="1"/>
  <c r="E52" i="5"/>
  <c r="F52" i="5" s="1"/>
  <c r="E51" i="5"/>
  <c r="F51" i="5" s="1"/>
  <c r="E50" i="5"/>
  <c r="F50" i="5" s="1"/>
  <c r="E49" i="5"/>
  <c r="E48" i="5"/>
  <c r="F48" i="5" s="1"/>
  <c r="E47" i="5"/>
  <c r="F47" i="5" s="1"/>
  <c r="E46" i="5"/>
  <c r="F46" i="5" s="1"/>
  <c r="E45" i="5"/>
  <c r="F45" i="5" s="1"/>
  <c r="E44" i="5"/>
  <c r="E43" i="5"/>
  <c r="E42" i="5"/>
  <c r="E41" i="5"/>
  <c r="E40" i="5"/>
  <c r="E39" i="5"/>
  <c r="E38" i="5"/>
  <c r="F38" i="5" s="1"/>
  <c r="E37" i="5"/>
  <c r="E36" i="5"/>
  <c r="E35" i="5"/>
  <c r="E33" i="5"/>
  <c r="F33" i="5" s="1"/>
  <c r="E32" i="5"/>
  <c r="F32" i="5" s="1"/>
  <c r="E31" i="5"/>
  <c r="F31" i="5" s="1"/>
  <c r="E30" i="5"/>
  <c r="F30" i="5" s="1"/>
  <c r="E29" i="5"/>
  <c r="E28" i="5"/>
  <c r="E27" i="5"/>
  <c r="F27" i="5" s="1"/>
  <c r="E26" i="5"/>
  <c r="E17" i="5"/>
  <c r="F17" i="5"/>
  <c r="C56" i="5"/>
  <c r="C55" i="5"/>
  <c r="C49" i="5"/>
  <c r="C48" i="5"/>
  <c r="C47" i="5"/>
  <c r="C46" i="5"/>
  <c r="C45" i="5"/>
  <c r="C44" i="5"/>
  <c r="C43" i="5"/>
  <c r="C42" i="5"/>
  <c r="C41" i="5"/>
  <c r="C40" i="5"/>
  <c r="C39" i="5"/>
  <c r="C38" i="5"/>
  <c r="C37" i="5"/>
  <c r="C36" i="5"/>
  <c r="C35" i="5"/>
  <c r="C29" i="5"/>
  <c r="C28" i="5"/>
  <c r="C27" i="5"/>
  <c r="C26" i="5"/>
  <c r="C16" i="5"/>
  <c r="F95" i="5"/>
  <c r="F96" i="5"/>
  <c r="F29" i="5"/>
  <c r="F104" i="5" l="1"/>
  <c r="F49" i="5"/>
  <c r="F36" i="5"/>
  <c r="F41" i="5"/>
  <c r="F39" i="5"/>
  <c r="F40" i="5"/>
  <c r="F26" i="5"/>
  <c r="F28" i="5"/>
  <c r="F55" i="5"/>
  <c r="F56" i="5"/>
  <c r="F43" i="5"/>
  <c r="F37" i="5"/>
  <c r="F42" i="5"/>
  <c r="F44" i="5"/>
  <c r="F35" i="5"/>
</calcChain>
</file>

<file path=xl/sharedStrings.xml><?xml version="1.0" encoding="utf-8"?>
<sst xmlns="http://schemas.openxmlformats.org/spreadsheetml/2006/main" count="128" uniqueCount="93">
  <si>
    <t>Siêu âm tuyến giáp</t>
  </si>
  <si>
    <t>STT</t>
  </si>
  <si>
    <t>Danh mục thực hiện khám và xét nghiệm</t>
  </si>
  <si>
    <t>Số lượng</t>
  </si>
  <si>
    <t xml:space="preserve">Tổng hợp hồ sơ sức khỏe </t>
  </si>
  <si>
    <r>
      <t xml:space="preserve">Khám lâm sàng </t>
    </r>
    <r>
      <rPr>
        <i/>
        <sz val="13"/>
        <color rgb="FF000000"/>
        <rFont val="Times New Roman"/>
        <family val="1"/>
      </rPr>
      <t>(khám nội, tai mũi họng, mắt, răng hàm mặt)</t>
    </r>
  </si>
  <si>
    <t xml:space="preserve">X-quang tim phổi thẳng kỹ thuật số </t>
  </si>
  <si>
    <t>Đo điện tim đồ</t>
  </si>
  <si>
    <t>XN HCV (test kiểm tra viêm gan C)</t>
  </si>
  <si>
    <t xml:space="preserve">XN công thức máu </t>
  </si>
  <si>
    <t>XN đường máu</t>
  </si>
  <si>
    <t xml:space="preserve">XN Tổng phân tích nước tiểu </t>
  </si>
  <si>
    <t>XN Acid Uric</t>
  </si>
  <si>
    <t xml:space="preserve">XN Cholesterol </t>
  </si>
  <si>
    <t xml:space="preserve">XN Triglyceride </t>
  </si>
  <si>
    <t xml:space="preserve">XN LDL-Cholesterol </t>
  </si>
  <si>
    <t>XN HDL-Cholesterol</t>
  </si>
  <si>
    <t xml:space="preserve">XN Ure huyết </t>
  </si>
  <si>
    <t>XN Creatinin huyết</t>
  </si>
  <si>
    <t>XN SGOT</t>
  </si>
  <si>
    <t xml:space="preserve">XN SGPT </t>
  </si>
  <si>
    <t>XN GGT</t>
  </si>
  <si>
    <t xml:space="preserve">XN HBsAg </t>
  </si>
  <si>
    <t>Khám phụ khoa bằng dụng cụ khám 01 lần</t>
  </si>
  <si>
    <t xml:space="preserve">Siêu âm tuyến vú </t>
  </si>
  <si>
    <t xml:space="preserve">Soi dịch âm đạo </t>
  </si>
  <si>
    <t xml:space="preserve">Đo loãng xương </t>
  </si>
  <si>
    <t xml:space="preserve">Xét nghiệm chẩn đoán nồng độ canxi và canxi ion </t>
  </si>
  <si>
    <t>Chẩn đoán ung thư sớm cổ tử cung (Pap Smear)</t>
  </si>
  <si>
    <t xml:space="preserve">Chẩn đoán ung thư sớm tuyến vú CA 153 </t>
  </si>
  <si>
    <t>Đơn giá (VNĐ)</t>
  </si>
  <si>
    <t>Thành tiền (VNĐ)</t>
  </si>
  <si>
    <t>Tổng hợp hồ sơ sức khỏe</t>
  </si>
  <si>
    <r>
      <t xml:space="preserve">Siêu âm ổ bụng </t>
    </r>
    <r>
      <rPr>
        <i/>
        <sz val="13"/>
        <color rgb="FF000000"/>
        <rFont val="Times New Roman"/>
        <family val="1"/>
      </rPr>
      <t>(gan, thận, lách, bàng quang...)</t>
    </r>
  </si>
  <si>
    <t>XN công thức máu</t>
  </si>
  <si>
    <t>XN Tổng phân tích nước tiểu</t>
  </si>
  <si>
    <t>XN Cholesterol</t>
  </si>
  <si>
    <t>XN Triglyceride</t>
  </si>
  <si>
    <t>XN LDL-Cholesterol</t>
  </si>
  <si>
    <t>XN Ure huyết</t>
  </si>
  <si>
    <t>XN SGPT</t>
  </si>
  <si>
    <t>XN HBsAg</t>
  </si>
  <si>
    <t>Đo loãng xương</t>
  </si>
  <si>
    <t>Siêu âm tuyến vú</t>
  </si>
  <si>
    <t>Soi dịch âm đạo</t>
  </si>
  <si>
    <t>Xét nghiệm chẩn đoán nồng độ canxi và canxi ion</t>
  </si>
  <si>
    <r>
      <t>Siêu âm tử cung- phần phụ</t>
    </r>
    <r>
      <rPr>
        <i/>
        <sz val="13"/>
        <color rgb="FF000000"/>
        <rFont val="Times New Roman"/>
        <family val="1"/>
      </rPr>
      <t xml:space="preserve"> (qua đầu dò âm đạo với nữ đã lập gia đình)</t>
    </r>
  </si>
  <si>
    <t>Chẩn đoán ung thư sớm tuyến vú CA 153</t>
  </si>
  <si>
    <r>
      <t xml:space="preserve">Siêu âm ổ bụng </t>
    </r>
    <r>
      <rPr>
        <i/>
        <sz val="13"/>
        <color rgb="FF000000"/>
        <rFont val="Times New Roman"/>
        <family val="1"/>
      </rPr>
      <t>(gan, thận, lách, bàng quang…</t>
    </r>
    <r>
      <rPr>
        <sz val="13"/>
        <color rgb="FF000000"/>
        <rFont val="Times New Roman"/>
        <family val="1"/>
      </rPr>
      <t>)</t>
    </r>
  </si>
  <si>
    <r>
      <t>Siêu âm tử cung- phần phụ</t>
    </r>
    <r>
      <rPr>
        <i/>
        <sz val="13"/>
        <color rgb="FF000000"/>
        <rFont val="Times New Roman"/>
        <family val="1"/>
      </rPr>
      <t xml:space="preserve"> (qua đầu dò âm đạo với nữ đã lập gia đình</t>
    </r>
    <r>
      <rPr>
        <sz val="13"/>
        <color rgb="FF000000"/>
        <rFont val="Times New Roman"/>
        <family val="1"/>
      </rPr>
      <t>)</t>
    </r>
  </si>
  <si>
    <t>A. KHÁM LẦN 1</t>
  </si>
  <si>
    <t>B. KHÁM LẦN 2</t>
  </si>
  <si>
    <t xml:space="preserve">I </t>
  </si>
  <si>
    <t>KHÁM LÂM SÀNG</t>
  </si>
  <si>
    <t>II</t>
  </si>
  <si>
    <t>XÉT NGHIỆM</t>
  </si>
  <si>
    <t>I</t>
  </si>
  <si>
    <t>Thành tiền (VNĐ) đã bao gồm VAT</t>
  </si>
  <si>
    <t>Bệnh sử</t>
  </si>
  <si>
    <t xml:space="preserve">Hô hấp </t>
  </si>
  <si>
    <t xml:space="preserve">Tim mạch </t>
  </si>
  <si>
    <t>Kiểm tra thị lực/ Khám CK mắt</t>
  </si>
  <si>
    <t xml:space="preserve">Khám Răng hàm mặt </t>
  </si>
  <si>
    <t>Khám ngoại, da liễu</t>
  </si>
  <si>
    <t>Khám nội tổng quát</t>
  </si>
  <si>
    <t xml:space="preserve">Khám và Nội soi Tai mũi họng </t>
  </si>
  <si>
    <t>DANH MỤC XÉT NGHIỆM BỔ SUNG</t>
  </si>
  <si>
    <t>Tầm soát ung thư gan AFP</t>
  </si>
  <si>
    <t>Tầm soát ung thư phổi Cyfra 21-1</t>
  </si>
  <si>
    <t>III</t>
  </si>
  <si>
    <t>Ưu đãi trong gói khám</t>
  </si>
  <si>
    <t>Tổng cộng (VNĐ): ./.</t>
  </si>
  <si>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</si>
  <si>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 CHẤT LƯỢNG CAO</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</si>
  <si>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</si>
  <si>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</si>
  <si>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Giá ữu đãi (VNĐ)</t>
  </si>
  <si>
    <t>Giá niêm yết (VNĐ)</t>
  </si>
  <si>
    <t>* Lưu ý:</t>
  </si>
  <si>
    <t xml:space="preserve">     . Đơn giá trên đã bao gồm hóa đơn tài chính (không chịu thuế VAT).</t>
  </si>
  <si>
    <t xml:space="preserve">     . Báo giá này có hiệu lực kể từ ngày báo giá cho đến hết năm 2025</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</si>
  <si>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</si>
  <si>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</si>
  <si>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</si>
  <si>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</si>
  <si>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</si>
  <si>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</si>
  <si>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</si>
  <si>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Ms Sương (TP.KD) : 0935 345 693</t>
  </si>
  <si>
    <t>. Email: thiennhanhospital@gmail.com</t>
  </si>
  <si>
    <t>DANH MỤC KHÁM BỆNH NGHỀ NGHIỆP</t>
  </si>
  <si>
    <t>Đánh giá chức năng thông khí của phổi thông qua các thể tích, lưu lượng khí trong chu trình hô hấp (hít vào, thở ra)</t>
  </si>
  <si>
    <t>Đánh giá được tình trạng sức nghe của tai ở mức độ khác biệt so với mức bình thường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</si>
</sst>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4" x14ac:knownFonts="1">
    <font>
      <sz val="11"/>
      <color theme="1"/>
      <name val="Arial"/>
      <family val="2"/>
      <scheme val="minor"/>
    </font>
    <font>
      <sz val="11"/>
      <color theme="1"/>
      <name val="Arial"/>
      <family val="2"/>
      <scheme val="minor"/>
    </font>
    <font>
      <sz val="12"/>
      <color theme="1"/>
      <name val="Times New Roman"/>
      <family val="1"/>
    </font>
    <font>
      <sz val="12"/>
      <name val="Times New Roman"/>
      <family val="1"/>
    </font>
    <font>
      <b/>
      <sz val="13"/>
      <color rgb="FF000000"/>
      <name val="Times New Roman"/>
      <family val="1"/>
    </font>
    <font>
      <sz val="13"/>
      <color rgb="FF000000"/>
      <name val="Times New Roman"/>
      <family val="1"/>
    </font>
    <font>
      <i/>
      <sz val="13"/>
      <color rgb="FF000000"/>
      <name val="Times New Roman"/>
      <family val="1"/>
    </font>
    <font>
      <sz val="13"/>
      <color theme="1"/>
      <name val="Times New Roman"/>
      <family val="1"/>
    </font>
    <font>
      <b/>
      <sz val="13"/>
      <color theme="1"/>
      <name val="Times New Roman"/>
      <family val="1"/>
    </font>
    <font>
      <b/>
      <sz val="13"/>
      <color rgb="FFFF0000"/>
      <name val="Times New Roman"/>
      <family val="1"/>
    </font>
    <font>
      <sz val="11"/>
      <color theme="1"/>
      <name val="Times New Roman"/>
      <family val="1"/>
    </font>
    <font>
      <b/>
      <sz val="11"/>
      <color theme="1"/>
      <name val="Times New Roman"/>
      <family val="1"/>
    </font>
    <font>
      <b/>
      <sz val="13"/>
      <name val="Times New Roman"/>
      <family val="1"/>
    </font>
    <font>
      <i/>
      <sz val="13"/>
      <name val="Times New Roman"/>
      <family val="1"/>
    </font>
    <font>
      <b/>
      <i/>
      <sz val="13"/>
      <color theme="1"/>
      <name val="Times New Roman"/>
      <family val="1"/>
    </font>
    <font>
      <b/>
      <sz val="14"/>
      <color theme="1"/>
      <name val="Times New Roman"/>
      <family val="1"/>
    </font>
    <font>
      <b/>
      <sz val="12"/>
      <color theme="1"/>
      <name val="Times New Roman"/>
      <family val="1"/>
    </font>
    <font>
      <b/>
      <u/>
      <sz val="13"/>
      <color theme="1"/>
      <name val="Times New Roman"/>
      <family val="1"/>
    </font>
    <font>
      <b/>
      <u/>
      <sz val="13"/>
      <color rgb="FFFF0000"/>
      <name val="Times New Roman"/>
      <family val="1"/>
    </font>
    <font>
      <u/>
      <sz val="13"/>
      <color rgb="FFFF0000"/>
      <name val="Times New Roman"/>
      <family val="1"/>
    </font>
    <font>
      <sz val="13"/>
      <color rgb="FF002060"/>
      <name val="Times New Roman"/>
      <family val="1"/>
    </font>
    <font>
      <sz val="12"/>
      <color rgb="FF002060"/>
      <name val="Times New Roman"/>
      <family val="1"/>
    </font>
    <font>
      <sz val="13"/>
      <color rgb="FFFF0000"/>
      <name val="Times New Roman"/>
      <family val="1"/>
    </font>
    <font>
      <b/>
      <sz val="12"/>
      <color rgb="FFFF0000"/>
      <name val="Times New Roman"/>
      <family val="1"/>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bottom/>
      <diagonal/>
    </border>
    <border>
      <left/>
      <right style="thin">
        <color theme="0"/>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0" borderId="0"/>
    <xf numFmtId="164" fontId="1" fillId="0" borderId="0" applyFont="0" applyFill="0" applyBorder="0" applyAlignment="0" applyProtection="0"/>
  </cellStyleXfs>
  <cellXfs count="104">
    <xf numFmtId="0" fontId="0" fillId="0" borderId="0" xfId="0"/>
    <xf numFmtId="0" fontId="2" fillId="2" borderId="0" xfId="0" applyFont="1" applyFill="1" applyAlignment="1">
      <alignment horizontal="center" vertical="center"/>
    </xf>
    <xf numFmtId="0" fontId="2" fillId="2" borderId="0" xfId="0" applyFont="1" applyFill="1" applyAlignment="1">
      <alignment horizontal="left" vertical="center" wrapText="1"/>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1" xfId="0" applyFont="1" applyFill="1" applyBorder="1" applyAlignment="1">
      <alignment horizontal="left" vertical="center" wrapText="1"/>
    </xf>
    <xf numFmtId="0" fontId="5" fillId="0" borderId="1" xfId="0" applyFont="1" applyBorder="1" applyAlignment="1">
      <alignment horizontal="left" vertical="center"/>
    </xf>
    <xf numFmtId="0" fontId="3" fillId="2" borderId="1" xfId="0" applyFont="1" applyFill="1" applyBorder="1" applyAlignment="1">
      <alignment vertical="center" wrapText="1"/>
    </xf>
    <xf numFmtId="0" fontId="4" fillId="3" borderId="1" xfId="0" applyFont="1" applyFill="1" applyBorder="1" applyAlignment="1">
      <alignment horizontal="left" vertical="center" wrapText="1"/>
    </xf>
    <xf numFmtId="0" fontId="10" fillId="2" borderId="0" xfId="0" applyFont="1" applyFill="1"/>
    <xf numFmtId="0" fontId="11" fillId="2" borderId="0" xfId="0" applyFont="1" applyFill="1"/>
    <xf numFmtId="0" fontId="4" fillId="3" borderId="1" xfId="0" applyFont="1" applyFill="1" applyBorder="1" applyAlignment="1">
      <alignment horizontal="center" vertical="center" wrapText="1"/>
    </xf>
    <xf numFmtId="3" fontId="10" fillId="2" borderId="0" xfId="0" applyNumberFormat="1" applyFont="1" applyFill="1"/>
    <xf numFmtId="0" fontId="4" fillId="2" borderId="1" xfId="0" applyFont="1" applyFill="1" applyBorder="1" applyAlignment="1">
      <alignment horizontal="center" vertical="center" wrapText="1"/>
    </xf>
    <xf numFmtId="3" fontId="5"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3" fontId="9"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3" fontId="4" fillId="2" borderId="1" xfId="0" applyNumberFormat="1" applyFont="1" applyFill="1" applyBorder="1" applyAlignment="1">
      <alignment horizontal="center" vertical="center"/>
    </xf>
    <xf numFmtId="165" fontId="9" fillId="2" borderId="1" xfId="2"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2" fillId="0" borderId="0" xfId="0" applyFont="1" applyAlignment="1">
      <alignment horizontal="center" vertical="center"/>
    </xf>
    <xf numFmtId="0" fontId="10" fillId="2" borderId="0" xfId="0" applyFont="1" applyFill="1" applyAlignment="1">
      <alignment vertical="center"/>
    </xf>
    <xf numFmtId="0" fontId="4" fillId="3" borderId="0" xfId="0" applyFont="1" applyFill="1" applyAlignment="1">
      <alignment horizontal="center" vertical="center" wrapText="1"/>
    </xf>
    <xf numFmtId="3" fontId="4" fillId="2" borderId="0" xfId="0" applyNumberFormat="1" applyFont="1" applyFill="1" applyAlignment="1">
      <alignment horizontal="center" vertical="center"/>
    </xf>
    <xf numFmtId="0" fontId="13" fillId="2" borderId="0" xfId="0" applyFont="1" applyFill="1" applyAlignment="1">
      <alignment horizontal="left" vertical="center" wrapText="1"/>
    </xf>
    <xf numFmtId="0" fontId="7" fillId="2" borderId="0" xfId="0" applyFont="1" applyFill="1"/>
    <xf numFmtId="3" fontId="10" fillId="2" borderId="0" xfId="0" applyNumberFormat="1" applyFont="1" applyFill="1" applyAlignment="1">
      <alignment vertical="center"/>
    </xf>
    <xf numFmtId="3" fontId="7" fillId="0" borderId="1" xfId="2" applyNumberFormat="1" applyFont="1" applyBorder="1" applyAlignment="1">
      <alignment horizontal="center" vertical="center" wrapText="1"/>
    </xf>
    <xf numFmtId="3" fontId="5" fillId="0" borderId="1" xfId="2" applyNumberFormat="1" applyFont="1" applyBorder="1" applyAlignment="1">
      <alignment horizontal="center" vertical="center" wrapText="1"/>
    </xf>
    <xf numFmtId="3" fontId="7" fillId="0" borderId="1" xfId="2" applyNumberFormat="1" applyFont="1" applyBorder="1" applyAlignment="1">
      <alignment horizontal="center" vertical="center"/>
    </xf>
    <xf numFmtId="3" fontId="5" fillId="0" borderId="1" xfId="2" applyNumberFormat="1" applyFont="1" applyBorder="1" applyAlignment="1">
      <alignment horizontal="center" vertical="center"/>
    </xf>
    <xf numFmtId="3" fontId="5" fillId="3" borderId="1" xfId="2" applyNumberFormat="1" applyFont="1" applyFill="1" applyBorder="1" applyAlignment="1">
      <alignment horizontal="center" vertical="center"/>
    </xf>
    <xf numFmtId="3" fontId="7" fillId="3" borderId="1" xfId="2" applyNumberFormat="1" applyFont="1" applyFill="1" applyBorder="1" applyAlignment="1">
      <alignment horizontal="center" vertical="center" wrapText="1"/>
    </xf>
    <xf numFmtId="0" fontId="2" fillId="0" borderId="6" xfId="0" applyFont="1" applyBorder="1" applyAlignment="1">
      <alignment vertical="center"/>
    </xf>
    <xf numFmtId="0" fontId="2" fillId="0" borderId="7" xfId="0" applyFont="1" applyBorder="1" applyAlignment="1">
      <alignment vertical="center"/>
    </xf>
    <xf numFmtId="0" fontId="7" fillId="0" borderId="7" xfId="0" applyFont="1" applyBorder="1" applyAlignment="1">
      <alignment vertical="center"/>
    </xf>
    <xf numFmtId="0" fontId="8" fillId="0" borderId="7" xfId="0" applyFont="1" applyBorder="1" applyAlignment="1">
      <alignment horizontal="center" vertical="center"/>
    </xf>
    <xf numFmtId="3" fontId="7" fillId="0" borderId="7" xfId="2" applyNumberFormat="1" applyFont="1" applyBorder="1" applyAlignment="1">
      <alignment horizontal="center" vertical="center"/>
    </xf>
    <xf numFmtId="0" fontId="16" fillId="0" borderId="7" xfId="0" applyFont="1" applyBorder="1" applyAlignment="1">
      <alignment vertical="center"/>
    </xf>
    <xf numFmtId="3" fontId="8" fillId="0" borderId="7" xfId="0" applyNumberFormat="1" applyFont="1" applyBorder="1" applyAlignment="1">
      <alignment horizontal="center" vertical="center"/>
    </xf>
    <xf numFmtId="3" fontId="7" fillId="0" borderId="7" xfId="0" applyNumberFormat="1" applyFont="1" applyBorder="1" applyAlignment="1">
      <alignment horizontal="center" vertical="center"/>
    </xf>
    <xf numFmtId="0" fontId="17" fillId="0" borderId="7" xfId="0" applyFont="1" applyBorder="1" applyAlignment="1">
      <alignment vertical="center" wrapText="1"/>
    </xf>
    <xf numFmtId="0" fontId="16" fillId="0" borderId="7" xfId="0" applyFont="1" applyBorder="1" applyAlignment="1">
      <alignment vertical="center" wrapText="1"/>
    </xf>
    <xf numFmtId="0" fontId="2" fillId="0" borderId="7" xfId="0" applyFont="1" applyBorder="1" applyAlignment="1">
      <alignment vertical="center" wrapText="1"/>
    </xf>
    <xf numFmtId="0" fontId="2" fillId="0" borderId="7" xfId="0" applyFont="1" applyBorder="1" applyAlignment="1">
      <alignment horizontal="left" vertical="center" wrapText="1"/>
    </xf>
    <xf numFmtId="0" fontId="2" fillId="0" borderId="7" xfId="0" applyFont="1" applyBorder="1"/>
    <xf numFmtId="0" fontId="7"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xf>
    <xf numFmtId="0" fontId="14" fillId="0" borderId="6" xfId="0" applyFont="1" applyBorder="1" applyAlignment="1">
      <alignment vertical="top" wrapText="1"/>
    </xf>
    <xf numFmtId="0" fontId="14" fillId="0" borderId="7" xfId="0" applyFont="1" applyBorder="1" applyAlignment="1">
      <alignment vertical="top" wrapText="1"/>
    </xf>
    <xf numFmtId="0" fontId="7" fillId="0" borderId="10" xfId="0" applyFont="1" applyBorder="1" applyAlignment="1">
      <alignment vertical="center" wrapText="1"/>
    </xf>
    <xf numFmtId="0" fontId="7" fillId="0" borderId="13" xfId="0" applyFont="1" applyBorder="1" applyAlignment="1">
      <alignment vertical="center" wrapText="1"/>
    </xf>
    <xf numFmtId="0" fontId="7" fillId="0" borderId="6" xfId="0" applyFont="1" applyBorder="1"/>
    <xf numFmtId="0" fontId="8" fillId="0" borderId="6" xfId="0" applyFont="1" applyBorder="1"/>
    <xf numFmtId="3" fontId="7" fillId="0" borderId="6" xfId="2" applyNumberFormat="1" applyFont="1" applyBorder="1" applyAlignment="1">
      <alignment horizontal="center"/>
    </xf>
    <xf numFmtId="0" fontId="9" fillId="0" borderId="6" xfId="0" applyFont="1" applyBorder="1" applyAlignment="1">
      <alignment wrapText="1"/>
    </xf>
    <xf numFmtId="0" fontId="7" fillId="0" borderId="7" xfId="0" applyFont="1" applyBorder="1" applyAlignment="1">
      <alignment horizontal="center" vertical="center"/>
    </xf>
    <xf numFmtId="0" fontId="2" fillId="0" borderId="7" xfId="0" applyFont="1" applyBorder="1" applyAlignment="1">
      <alignment horizontal="center" vertical="center"/>
    </xf>
    <xf numFmtId="0" fontId="19" fillId="0" borderId="7" xfId="0" applyFont="1" applyBorder="1" applyAlignment="1">
      <alignment horizontal="left" vertical="center"/>
    </xf>
    <xf numFmtId="0" fontId="7" fillId="0" borderId="7" xfId="0" applyFont="1" applyBorder="1" applyAlignment="1">
      <alignment horizontal="left" vertical="center"/>
    </xf>
    <xf numFmtId="0" fontId="2" fillId="0" borderId="7" xfId="0" applyFont="1" applyBorder="1" applyAlignment="1">
      <alignment horizontal="left" vertical="center"/>
    </xf>
    <xf numFmtId="0" fontId="20" fillId="0" borderId="7" xfId="0" applyFont="1" applyBorder="1" applyAlignment="1">
      <alignment horizontal="center" vertical="center"/>
    </xf>
    <xf numFmtId="0" fontId="21" fillId="0" borderId="7" xfId="0" applyFont="1" applyBorder="1" applyAlignment="1">
      <alignment vertical="center"/>
    </xf>
    <xf numFmtId="3" fontId="7" fillId="0" borderId="7" xfId="0" applyNumberFormat="1" applyFont="1" applyBorder="1" applyAlignment="1">
      <alignment horizontal="right" vertical="center"/>
    </xf>
    <xf numFmtId="0" fontId="18" fillId="0" borderId="7" xfId="0" applyFont="1" applyBorder="1" applyAlignment="1">
      <alignment vertical="center"/>
    </xf>
    <xf numFmtId="0" fontId="9" fillId="0" borderId="7" xfId="0" applyFont="1" applyBorder="1" applyAlignment="1">
      <alignment vertical="center"/>
    </xf>
    <xf numFmtId="3" fontId="22" fillId="0" borderId="7" xfId="2" applyNumberFormat="1" applyFont="1" applyBorder="1" applyAlignment="1">
      <alignment horizontal="center" vertical="center"/>
    </xf>
    <xf numFmtId="0" fontId="9" fillId="0" borderId="7" xfId="0" applyFont="1" applyBorder="1" applyAlignment="1">
      <alignment horizontal="left" vertical="center"/>
    </xf>
    <xf numFmtId="0" fontId="23" fillId="0" borderId="7" xfId="0" applyFont="1" applyBorder="1" applyAlignment="1">
      <alignment horizontal="left" vertical="center"/>
    </xf>
    <xf numFmtId="0" fontId="5" fillId="0" borderId="1" xfId="0" applyFont="1" applyBorder="1" applyAlignment="1">
      <alignment horizontal="center" vertical="center"/>
    </xf>
    <xf numFmtId="0" fontId="5" fillId="0" borderId="1" xfId="0" applyFont="1" applyBorder="1" applyAlignment="1">
      <alignment vertical="center" wrapText="1"/>
    </xf>
    <xf numFmtId="0" fontId="2" fillId="0" borderId="0" xfId="0" applyFont="1"/>
    <xf numFmtId="0" fontId="8" fillId="0" borderId="0" xfId="0" applyFont="1" applyAlignment="1">
      <alignment horizontal="right" vertical="center" wrapText="1"/>
    </xf>
    <xf numFmtId="0" fontId="5" fillId="3" borderId="1" xfId="0" applyFont="1" applyFill="1" applyBorder="1" applyAlignment="1">
      <alignment horizontal="center" vertical="center" wrapText="1"/>
    </xf>
    <xf numFmtId="3" fontId="5" fillId="2" borderId="1" xfId="0" applyNumberFormat="1" applyFont="1" applyFill="1" applyBorder="1" applyAlignment="1">
      <alignment horizontal="center" vertical="center"/>
    </xf>
    <xf numFmtId="3" fontId="5" fillId="2" borderId="2" xfId="0" applyNumberFormat="1" applyFont="1" applyFill="1" applyBorder="1" applyAlignment="1">
      <alignment horizontal="center" vertical="center"/>
    </xf>
    <xf numFmtId="3" fontId="5" fillId="2" borderId="3" xfId="0" applyNumberFormat="1" applyFont="1" applyFill="1" applyBorder="1" applyAlignment="1">
      <alignment horizontal="center" vertical="center"/>
    </xf>
    <xf numFmtId="3" fontId="5" fillId="2" borderId="4" xfId="0" applyNumberFormat="1" applyFont="1" applyFill="1" applyBorder="1" applyAlignment="1">
      <alignment horizontal="center" vertical="center"/>
    </xf>
    <xf numFmtId="0" fontId="18" fillId="0" borderId="7" xfId="0" applyFont="1" applyBorder="1" applyAlignment="1">
      <alignment horizontal="left" vertical="center"/>
    </xf>
    <xf numFmtId="0" fontId="7" fillId="0" borderId="7" xfId="0" applyFont="1" applyBorder="1" applyAlignment="1">
      <alignment horizontal="left" vertical="center" wrapText="1"/>
    </xf>
    <xf numFmtId="0" fontId="20" fillId="0" borderId="7" xfId="0" applyFont="1" applyBorder="1" applyAlignment="1">
      <alignment horizontal="left" vertical="center" wrapText="1"/>
    </xf>
    <xf numFmtId="0" fontId="4" fillId="3" borderId="16"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8" fillId="0" borderId="0" xfId="0" applyFont="1" applyAlignment="1">
      <alignment horizontal="left" vertical="center"/>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12" fillId="2" borderId="5" xfId="0" applyFont="1" applyFill="1" applyBorder="1" applyAlignment="1">
      <alignment horizontal="left" vertical="center" wrapText="1"/>
    </xf>
    <xf numFmtId="3" fontId="15" fillId="0" borderId="7" xfId="0" applyNumberFormat="1" applyFont="1" applyBorder="1" applyAlignment="1">
      <alignment horizontal="center" vertical="center"/>
    </xf>
    <xf numFmtId="0" fontId="17" fillId="0" borderId="7" xfId="0" applyFont="1" applyBorder="1" applyAlignment="1">
      <alignment horizontal="left" vertical="center" wrapText="1"/>
    </xf>
    <xf numFmtId="0" fontId="14" fillId="0" borderId="14" xfId="0" applyFont="1" applyBorder="1" applyAlignment="1">
      <alignment horizontal="right" vertical="top" wrapText="1"/>
    </xf>
    <xf numFmtId="0" fontId="14" fillId="0" borderId="0" xfId="0" applyFont="1" applyAlignment="1">
      <alignment horizontal="right" vertical="top" wrapText="1"/>
    </xf>
    <xf numFmtId="0" fontId="14" fillId="0" borderId="15" xfId="0" applyFont="1" applyBorder="1" applyAlignment="1">
      <alignment horizontal="right" vertical="top" wrapText="1"/>
    </xf>
    <xf numFmtId="0" fontId="14" fillId="0" borderId="11" xfId="0" applyFont="1" applyBorder="1" applyAlignment="1">
      <alignment horizontal="right" vertical="top" wrapText="1"/>
    </xf>
    <xf numFmtId="0" fontId="14" fillId="0" borderId="12" xfId="0" applyFont="1" applyBorder="1" applyAlignment="1">
      <alignment horizontal="right" vertical="top" wrapText="1"/>
    </xf>
    <xf numFmtId="0" fontId="14" fillId="0" borderId="13" xfId="0" applyFont="1" applyBorder="1" applyAlignment="1">
      <alignment horizontal="right" vertical="top"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7" fillId="0" borderId="11" xfId="0" applyFont="1" applyBorder="1" applyAlignment="1">
      <alignment horizontal="left" vertical="center" wrapText="1"/>
    </xf>
    <xf numFmtId="0" fontId="7" fillId="0" borderId="12" xfId="0" applyFont="1" applyBorder="1" applyAlignment="1">
      <alignment horizontal="left" vertical="center" wrapText="1"/>
    </xf>
  </cellXfs>
  <cellStyles count="3">
    <cellStyle name="Comma" xfId="2" builtinId="3"/>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120650</xdr:colOff>
      <xdr:row>0</xdr:row>
      <xdr:rowOff>63500</xdr:rowOff>
    </xdr:from>
    <xdr:to>
      <xdr:col>1</xdr:col>
      <xdr:colOff>1358900</xdr:colOff>
      <xdr:row>6</xdr:row>
      <xdr:rowOff>209550</xdr:rowOff>
    </xdr:to>
    <xdr:pic>
      <xdr:nvPicPr>
        <xdr:cNvPr id="2" name="Picture 1">
          <a:extLst>
            <a:ext uri="{FF2B5EF4-FFF2-40B4-BE49-F238E27FC236}">
              <a16:creationId xmlns:a16="http://schemas.microsoft.com/office/drawing/2014/main" id="{979844E6-6FC3-43FF-A0DF-5BE336DFA60D}"/>
            </a:ext>
          </a:extLst>
        </xdr:cNvPr>
        <xdr:cNvPicPr>
          <a:picLocks noChangeAspect="1"/>
        </xdr:cNvPicPr>
      </xdr:nvPicPr>
      <xdr:blipFill>
        <a:blip xmlns:r="http://schemas.openxmlformats.org/officeDocument/2006/relationships" r:embed="rId1"/>
        <a:stretch>
          <a:fillRect/>
        </a:stretch>
      </xdr:blipFill>
      <xdr:spPr>
        <a:xfrm>
          <a:off x="120650" y="63500"/>
          <a:ext cx="1727200" cy="14033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8"/>
  <sheetViews>
    <sheetView tabSelected="1" topLeftCell="A46" zoomScale="85" zoomScaleNormal="85" workbookViewId="0">
      <selection activeCell="D56" sqref="D56"/>
    </sheetView>
  </sheetViews>
  <sheetFormatPr defaultColWidth="8.83203125" defaultRowHeight="15.5" x14ac:dyDescent="0.3"/>
  <cols>
    <col min="1" max="1" width="6.4140625" style="1" customWidth="1"/>
    <col min="2" max="2" width="55.83203125" style="2" customWidth="1"/>
    <col min="3" max="3" width="13.4140625" style="9" customWidth="1"/>
    <col min="4" max="5" width="13.75" style="9" customWidth="1"/>
    <col min="6" max="6" width="22.25" style="9" customWidth="1"/>
    <col min="7" max="7" width="12.75" style="9" bestFit="1" customWidth="1"/>
    <col min="8" max="8" width="12.75" style="9" customWidth="1"/>
    <col min="9" max="9" width="12.75" style="9" bestFit="1" customWidth="1"/>
    <col min="10" max="16384" width="8.83203125" style="9"/>
  </cols>
  <sheetData>
    <row r="1" spans="1:12" s="35" customFormat="1" ht="16.5" customHeight="1" x14ac:dyDescent="0.3">
      <c r="A1" s="94" t="s">
        <v>72</v>
      </c>
      <c r="B1" s="95"/>
      <c r="C1" s="95"/>
      <c r="D1" s="95"/>
      <c r="E1" s="95"/>
      <c r="F1" s="96"/>
      <c r="G1" s="51"/>
    </row>
    <row r="2" spans="1:12" s="36" customFormat="1" ht="16.5" x14ac:dyDescent="0.3">
      <c r="A2" s="94"/>
      <c r="B2" s="95"/>
      <c r="C2" s="95"/>
      <c r="D2" s="95"/>
      <c r="E2" s="95"/>
      <c r="F2" s="96"/>
      <c r="G2" s="52"/>
    </row>
    <row r="3" spans="1:12" s="36" customFormat="1" ht="16.5" x14ac:dyDescent="0.3">
      <c r="A3" s="94"/>
      <c r="B3" s="95"/>
      <c r="C3" s="95"/>
      <c r="D3" s="95"/>
      <c r="E3" s="95"/>
      <c r="F3" s="96"/>
      <c r="G3" s="52"/>
    </row>
    <row r="4" spans="1:12" s="36" customFormat="1" ht="16.5" x14ac:dyDescent="0.3">
      <c r="A4" s="94"/>
      <c r="B4" s="95"/>
      <c r="C4" s="95"/>
      <c r="D4" s="95"/>
      <c r="E4" s="95"/>
      <c r="F4" s="96"/>
      <c r="G4" s="52"/>
    </row>
    <row r="5" spans="1:12" s="36" customFormat="1" ht="16.5" x14ac:dyDescent="0.3">
      <c r="A5" s="97"/>
      <c r="B5" s="98"/>
      <c r="C5" s="98"/>
      <c r="D5" s="98"/>
      <c r="E5" s="98"/>
      <c r="F5" s="99"/>
      <c r="G5" s="52"/>
    </row>
    <row r="6" spans="1:12" s="36" customFormat="1" ht="16.5" x14ac:dyDescent="0.3">
      <c r="A6" s="37"/>
      <c r="B6" s="38"/>
      <c r="C6" s="38"/>
      <c r="D6" s="38"/>
      <c r="E6" s="38"/>
      <c r="F6" s="39"/>
      <c r="G6" s="37"/>
    </row>
    <row r="7" spans="1:12" s="36" customFormat="1" ht="17.5" x14ac:dyDescent="0.3">
      <c r="A7" s="92" t="s">
        <v>73</v>
      </c>
      <c r="B7" s="92"/>
      <c r="C7" s="92"/>
      <c r="D7" s="92"/>
      <c r="E7" s="92"/>
      <c r="F7" s="92"/>
      <c r="G7" s="92"/>
      <c r="H7" s="40"/>
      <c r="I7" s="40"/>
      <c r="J7" s="40"/>
      <c r="K7" s="40"/>
      <c r="L7" s="40"/>
    </row>
    <row r="8" spans="1:12" s="36" customFormat="1" ht="16.5" x14ac:dyDescent="0.3">
      <c r="A8" s="41"/>
      <c r="B8" s="41"/>
      <c r="C8" s="41"/>
      <c r="D8" s="41"/>
      <c r="E8" s="41"/>
      <c r="F8" s="42"/>
      <c r="G8" s="41"/>
      <c r="H8" s="40"/>
      <c r="I8" s="40"/>
      <c r="J8" s="40"/>
      <c r="K8" s="40"/>
      <c r="L8" s="40"/>
    </row>
    <row r="9" spans="1:12" s="36" customFormat="1" ht="16.5" x14ac:dyDescent="0.3">
      <c r="A9" s="43"/>
      <c r="B9" s="93" t="s">
        <v>74</v>
      </c>
      <c r="C9" s="93"/>
      <c r="D9" s="93"/>
      <c r="E9" s="93"/>
      <c r="F9" s="93"/>
      <c r="G9" s="93"/>
      <c r="H9" s="44"/>
      <c r="I9" s="44"/>
      <c r="J9" s="44"/>
      <c r="K9" s="44"/>
    </row>
    <row r="10" spans="1:12" s="36" customFormat="1" ht="15.5" customHeight="1" x14ac:dyDescent="0.3">
      <c r="A10" s="100" t="s">
        <v>75</v>
      </c>
      <c r="B10" s="101"/>
      <c r="C10" s="101"/>
      <c r="D10" s="101"/>
      <c r="E10" s="101"/>
      <c r="F10" s="101"/>
      <c r="G10" s="53"/>
      <c r="H10" s="45"/>
      <c r="I10" s="45"/>
      <c r="J10" s="45"/>
      <c r="K10" s="45"/>
      <c r="L10" s="45"/>
    </row>
    <row r="11" spans="1:12" s="36" customFormat="1" ht="15.5" customHeight="1" x14ac:dyDescent="0.3">
      <c r="A11" s="102"/>
      <c r="B11" s="103"/>
      <c r="C11" s="103"/>
      <c r="D11" s="103"/>
      <c r="E11" s="103"/>
      <c r="F11" s="103"/>
      <c r="G11" s="54"/>
      <c r="H11" s="46"/>
      <c r="I11" s="46"/>
      <c r="J11" s="46"/>
      <c r="K11" s="46"/>
      <c r="L11" s="46"/>
    </row>
    <row r="12" spans="1:12" s="50" customFormat="1" ht="16.5" x14ac:dyDescent="0.3">
      <c r="A12" s="48"/>
      <c r="B12" s="48"/>
      <c r="C12" s="48"/>
      <c r="D12" s="48"/>
      <c r="E12" s="48"/>
      <c r="F12" s="48"/>
      <c r="G12" s="48"/>
      <c r="H12" s="49"/>
      <c r="I12" s="49"/>
      <c r="J12" s="49"/>
      <c r="K12" s="49"/>
      <c r="L12" s="49"/>
    </row>
    <row r="13" spans="1:12" s="27" customFormat="1" ht="22.9" customHeight="1" x14ac:dyDescent="0.35">
      <c r="A13" s="91" t="s">
        <v>50</v>
      </c>
      <c r="B13" s="91"/>
      <c r="C13" s="26"/>
      <c r="D13" s="26"/>
      <c r="E13" s="26"/>
      <c r="F13" s="26"/>
    </row>
    <row r="14" spans="1:12" ht="35.5" customHeight="1" x14ac:dyDescent="0.3">
      <c r="A14" s="3" t="s">
        <v>1</v>
      </c>
      <c r="B14" s="11" t="s">
        <v>2</v>
      </c>
      <c r="C14" s="13" t="s">
        <v>3</v>
      </c>
      <c r="D14" s="13" t="s">
        <v>77</v>
      </c>
      <c r="E14" s="13" t="s">
        <v>76</v>
      </c>
      <c r="F14" s="13" t="s">
        <v>57</v>
      </c>
    </row>
    <row r="15" spans="1:12" ht="23.5" customHeight="1" x14ac:dyDescent="0.3">
      <c r="A15" s="3" t="s">
        <v>52</v>
      </c>
      <c r="B15" s="11" t="s">
        <v>53</v>
      </c>
      <c r="C15" s="13"/>
      <c r="D15" s="20"/>
      <c r="E15" s="20"/>
      <c r="F15" s="20"/>
    </row>
    <row r="16" spans="1:12" ht="33" x14ac:dyDescent="0.3">
      <c r="A16" s="4">
        <v>1</v>
      </c>
      <c r="B16" s="5" t="s">
        <v>4</v>
      </c>
      <c r="C16" s="14">
        <f>72+12</f>
        <v>84</v>
      </c>
      <c r="D16" s="21" t="s">
        <v>70</v>
      </c>
      <c r="E16" s="21" t="s">
        <v>70</v>
      </c>
      <c r="F16" s="15">
        <v>0</v>
      </c>
    </row>
    <row r="17" spans="1:6" ht="39.65" customHeight="1" x14ac:dyDescent="0.3">
      <c r="A17" s="88">
        <v>2</v>
      </c>
      <c r="B17" s="5" t="s">
        <v>5</v>
      </c>
      <c r="C17" s="78">
        <v>84</v>
      </c>
      <c r="D17" s="78">
        <v>200000</v>
      </c>
      <c r="E17" s="78">
        <f>MROUND(D17*75%,1000)</f>
        <v>150000</v>
      </c>
      <c r="F17" s="78">
        <f>C17*E17</f>
        <v>12600000</v>
      </c>
    </row>
    <row r="18" spans="1:6" ht="24" customHeight="1" x14ac:dyDescent="0.3">
      <c r="A18" s="89"/>
      <c r="B18" s="7" t="s">
        <v>58</v>
      </c>
      <c r="C18" s="79"/>
      <c r="D18" s="79"/>
      <c r="E18" s="79"/>
      <c r="F18" s="79"/>
    </row>
    <row r="19" spans="1:6" ht="24" customHeight="1" x14ac:dyDescent="0.3">
      <c r="A19" s="89"/>
      <c r="B19" s="7" t="s">
        <v>64</v>
      </c>
      <c r="C19" s="79"/>
      <c r="D19" s="79"/>
      <c r="E19" s="79"/>
      <c r="F19" s="79"/>
    </row>
    <row r="20" spans="1:6" ht="24" customHeight="1" x14ac:dyDescent="0.3">
      <c r="A20" s="89"/>
      <c r="B20" s="7" t="s">
        <v>59</v>
      </c>
      <c r="C20" s="79"/>
      <c r="D20" s="79"/>
      <c r="E20" s="79"/>
      <c r="F20" s="79"/>
    </row>
    <row r="21" spans="1:6" ht="24" customHeight="1" x14ac:dyDescent="0.3">
      <c r="A21" s="89"/>
      <c r="B21" s="7" t="s">
        <v>60</v>
      </c>
      <c r="C21" s="79"/>
      <c r="D21" s="79"/>
      <c r="E21" s="79"/>
      <c r="F21" s="79"/>
    </row>
    <row r="22" spans="1:6" ht="24" customHeight="1" x14ac:dyDescent="0.3">
      <c r="A22" s="89"/>
      <c r="B22" s="7" t="s">
        <v>61</v>
      </c>
      <c r="C22" s="79"/>
      <c r="D22" s="79"/>
      <c r="E22" s="79"/>
      <c r="F22" s="79"/>
    </row>
    <row r="23" spans="1:6" ht="24" customHeight="1" x14ac:dyDescent="0.3">
      <c r="A23" s="89"/>
      <c r="B23" s="7" t="s">
        <v>62</v>
      </c>
      <c r="C23" s="79"/>
      <c r="D23" s="79"/>
      <c r="E23" s="79"/>
      <c r="F23" s="79"/>
    </row>
    <row r="24" spans="1:6" ht="24" customHeight="1" x14ac:dyDescent="0.3">
      <c r="A24" s="89"/>
      <c r="B24" s="7" t="s">
        <v>65</v>
      </c>
      <c r="C24" s="79"/>
      <c r="D24" s="79"/>
      <c r="E24" s="79"/>
      <c r="F24" s="79"/>
    </row>
    <row r="25" spans="1:6" ht="24" customHeight="1" x14ac:dyDescent="0.3">
      <c r="A25" s="90"/>
      <c r="B25" s="7" t="s">
        <v>63</v>
      </c>
      <c r="C25" s="80"/>
      <c r="D25" s="80"/>
      <c r="E25" s="80"/>
      <c r="F25" s="80"/>
    </row>
    <row r="26" spans="1:6" ht="28.9" customHeight="1" x14ac:dyDescent="0.3">
      <c r="A26" s="4">
        <v>3</v>
      </c>
      <c r="B26" s="5" t="s">
        <v>6</v>
      </c>
      <c r="C26" s="14">
        <f t="shared" ref="C26:C29" si="0">72+12</f>
        <v>84</v>
      </c>
      <c r="D26" s="29">
        <v>102000</v>
      </c>
      <c r="E26" s="29">
        <f>MROUND(D26*75%,1000)</f>
        <v>77000</v>
      </c>
      <c r="F26" s="14">
        <f>E26*C26</f>
        <v>6468000</v>
      </c>
    </row>
    <row r="27" spans="1:6" ht="28.9" customHeight="1" x14ac:dyDescent="0.3">
      <c r="A27" s="4">
        <v>4</v>
      </c>
      <c r="B27" s="5" t="s">
        <v>48</v>
      </c>
      <c r="C27" s="14">
        <f t="shared" si="0"/>
        <v>84</v>
      </c>
      <c r="D27" s="29">
        <v>230000</v>
      </c>
      <c r="E27" s="29">
        <f t="shared" ref="E27:E33" si="1">MROUND(D27*75%,1000)</f>
        <v>173000</v>
      </c>
      <c r="F27" s="14">
        <f t="shared" ref="F27:F56" si="2">E27*C27</f>
        <v>14532000</v>
      </c>
    </row>
    <row r="28" spans="1:6" ht="28.9" customHeight="1" x14ac:dyDescent="0.3">
      <c r="A28" s="4">
        <v>5</v>
      </c>
      <c r="B28" s="5" t="s">
        <v>0</v>
      </c>
      <c r="C28" s="14">
        <f t="shared" si="0"/>
        <v>84</v>
      </c>
      <c r="D28" s="29">
        <v>230000</v>
      </c>
      <c r="E28" s="29">
        <f t="shared" si="1"/>
        <v>173000</v>
      </c>
      <c r="F28" s="14">
        <f t="shared" si="2"/>
        <v>14532000</v>
      </c>
    </row>
    <row r="29" spans="1:6" ht="28.9" customHeight="1" x14ac:dyDescent="0.3">
      <c r="A29" s="4">
        <v>6</v>
      </c>
      <c r="B29" s="5" t="s">
        <v>7</v>
      </c>
      <c r="C29" s="14">
        <f t="shared" si="0"/>
        <v>84</v>
      </c>
      <c r="D29" s="29">
        <v>140000</v>
      </c>
      <c r="E29" s="29">
        <f t="shared" si="1"/>
        <v>105000</v>
      </c>
      <c r="F29" s="14">
        <f t="shared" si="2"/>
        <v>8820000</v>
      </c>
    </row>
    <row r="30" spans="1:6" ht="28.9" customHeight="1" x14ac:dyDescent="0.3">
      <c r="A30" s="4">
        <v>7</v>
      </c>
      <c r="B30" s="5" t="s">
        <v>23</v>
      </c>
      <c r="C30" s="15">
        <v>12</v>
      </c>
      <c r="D30" s="29">
        <v>165000</v>
      </c>
      <c r="E30" s="29">
        <f t="shared" si="1"/>
        <v>124000</v>
      </c>
      <c r="F30" s="14">
        <f t="shared" si="2"/>
        <v>1488000</v>
      </c>
    </row>
    <row r="31" spans="1:6" ht="28.9" customHeight="1" x14ac:dyDescent="0.3">
      <c r="A31" s="4">
        <v>8</v>
      </c>
      <c r="B31" s="5" t="s">
        <v>24</v>
      </c>
      <c r="C31" s="15">
        <v>12</v>
      </c>
      <c r="D31" s="29">
        <v>220000</v>
      </c>
      <c r="E31" s="29">
        <f t="shared" si="1"/>
        <v>165000</v>
      </c>
      <c r="F31" s="14">
        <f t="shared" si="2"/>
        <v>1980000</v>
      </c>
    </row>
    <row r="32" spans="1:6" ht="28.9" customHeight="1" x14ac:dyDescent="0.3">
      <c r="A32" s="4">
        <v>9</v>
      </c>
      <c r="B32" s="5" t="s">
        <v>26</v>
      </c>
      <c r="C32" s="15">
        <v>12</v>
      </c>
      <c r="D32" s="30">
        <v>88000</v>
      </c>
      <c r="E32" s="29">
        <f t="shared" si="1"/>
        <v>66000</v>
      </c>
      <c r="F32" s="14">
        <f t="shared" si="2"/>
        <v>792000</v>
      </c>
    </row>
    <row r="33" spans="1:6" ht="37.9" customHeight="1" x14ac:dyDescent="0.3">
      <c r="A33" s="4">
        <v>10</v>
      </c>
      <c r="B33" s="5" t="s">
        <v>49</v>
      </c>
      <c r="C33" s="15">
        <v>12</v>
      </c>
      <c r="D33" s="31">
        <v>187000</v>
      </c>
      <c r="E33" s="29">
        <f t="shared" si="1"/>
        <v>140000</v>
      </c>
      <c r="F33" s="14">
        <f t="shared" si="2"/>
        <v>1680000</v>
      </c>
    </row>
    <row r="34" spans="1:6" ht="28.9" customHeight="1" x14ac:dyDescent="0.3">
      <c r="A34" s="11" t="s">
        <v>54</v>
      </c>
      <c r="B34" s="11" t="s">
        <v>55</v>
      </c>
      <c r="C34" s="14"/>
      <c r="D34" s="16"/>
      <c r="E34" s="16"/>
      <c r="F34" s="14"/>
    </row>
    <row r="35" spans="1:6" ht="28.9" customHeight="1" x14ac:dyDescent="0.3">
      <c r="A35" s="4">
        <v>11</v>
      </c>
      <c r="B35" s="5" t="s">
        <v>8</v>
      </c>
      <c r="C35" s="14">
        <f t="shared" ref="C35:C49" si="3">72+12</f>
        <v>84</v>
      </c>
      <c r="D35" s="30">
        <v>174000</v>
      </c>
      <c r="E35" s="29">
        <f>MROUND(D35*80%,1000)</f>
        <v>139000</v>
      </c>
      <c r="F35" s="14">
        <f t="shared" si="2"/>
        <v>11676000</v>
      </c>
    </row>
    <row r="36" spans="1:6" ht="23.5" customHeight="1" x14ac:dyDescent="0.3">
      <c r="A36" s="4">
        <v>12</v>
      </c>
      <c r="B36" s="5" t="s">
        <v>9</v>
      </c>
      <c r="C36" s="14">
        <f t="shared" si="3"/>
        <v>84</v>
      </c>
      <c r="D36" s="29">
        <v>75000</v>
      </c>
      <c r="E36" s="29">
        <f t="shared" ref="E36:E53" si="4">MROUND(D36*80%,1000)</f>
        <v>60000</v>
      </c>
      <c r="F36" s="14">
        <f t="shared" si="2"/>
        <v>5040000</v>
      </c>
    </row>
    <row r="37" spans="1:6" ht="23.5" customHeight="1" x14ac:dyDescent="0.3">
      <c r="A37" s="4">
        <v>13</v>
      </c>
      <c r="B37" s="5" t="s">
        <v>10</v>
      </c>
      <c r="C37" s="14">
        <f t="shared" si="3"/>
        <v>84</v>
      </c>
      <c r="D37" s="29">
        <v>27000</v>
      </c>
      <c r="E37" s="29">
        <f t="shared" si="4"/>
        <v>22000</v>
      </c>
      <c r="F37" s="14">
        <f t="shared" si="2"/>
        <v>1848000</v>
      </c>
    </row>
    <row r="38" spans="1:6" ht="23.5" customHeight="1" x14ac:dyDescent="0.3">
      <c r="A38" s="4">
        <v>14</v>
      </c>
      <c r="B38" s="5" t="s">
        <v>11</v>
      </c>
      <c r="C38" s="14">
        <f t="shared" si="3"/>
        <v>84</v>
      </c>
      <c r="D38" s="29">
        <v>59000</v>
      </c>
      <c r="E38" s="29">
        <f t="shared" si="4"/>
        <v>47000</v>
      </c>
      <c r="F38" s="14">
        <f t="shared" si="2"/>
        <v>3948000</v>
      </c>
    </row>
    <row r="39" spans="1:6" ht="23.5" customHeight="1" x14ac:dyDescent="0.3">
      <c r="A39" s="4">
        <v>15</v>
      </c>
      <c r="B39" s="5" t="s">
        <v>12</v>
      </c>
      <c r="C39" s="14">
        <f t="shared" si="3"/>
        <v>84</v>
      </c>
      <c r="D39" s="32">
        <v>41000</v>
      </c>
      <c r="E39" s="29">
        <f t="shared" si="4"/>
        <v>33000</v>
      </c>
      <c r="F39" s="14">
        <f t="shared" si="2"/>
        <v>2772000</v>
      </c>
    </row>
    <row r="40" spans="1:6" ht="23.5" customHeight="1" x14ac:dyDescent="0.3">
      <c r="A40" s="4">
        <v>16</v>
      </c>
      <c r="B40" s="5" t="s">
        <v>13</v>
      </c>
      <c r="C40" s="14">
        <f t="shared" si="3"/>
        <v>84</v>
      </c>
      <c r="D40" s="33">
        <v>47000</v>
      </c>
      <c r="E40" s="29">
        <f t="shared" si="4"/>
        <v>38000</v>
      </c>
      <c r="F40" s="14">
        <f t="shared" si="2"/>
        <v>3192000</v>
      </c>
    </row>
    <row r="41" spans="1:6" ht="23.5" customHeight="1" x14ac:dyDescent="0.3">
      <c r="A41" s="4">
        <v>17</v>
      </c>
      <c r="B41" s="5" t="s">
        <v>14</v>
      </c>
      <c r="C41" s="14">
        <f t="shared" si="3"/>
        <v>84</v>
      </c>
      <c r="D41" s="33">
        <v>41000</v>
      </c>
      <c r="E41" s="29">
        <f t="shared" si="4"/>
        <v>33000</v>
      </c>
      <c r="F41" s="14">
        <f t="shared" si="2"/>
        <v>2772000</v>
      </c>
    </row>
    <row r="42" spans="1:6" ht="23.5" customHeight="1" x14ac:dyDescent="0.3">
      <c r="A42" s="4">
        <v>18</v>
      </c>
      <c r="B42" s="5" t="s">
        <v>15</v>
      </c>
      <c r="C42" s="14">
        <f t="shared" si="3"/>
        <v>84</v>
      </c>
      <c r="D42" s="33">
        <v>59000</v>
      </c>
      <c r="E42" s="29">
        <f t="shared" si="4"/>
        <v>47000</v>
      </c>
      <c r="F42" s="14">
        <f t="shared" si="2"/>
        <v>3948000</v>
      </c>
    </row>
    <row r="43" spans="1:6" ht="23.5" customHeight="1" x14ac:dyDescent="0.3">
      <c r="A43" s="4">
        <v>19</v>
      </c>
      <c r="B43" s="5" t="s">
        <v>16</v>
      </c>
      <c r="C43" s="14">
        <f t="shared" si="3"/>
        <v>84</v>
      </c>
      <c r="D43" s="33">
        <v>41000</v>
      </c>
      <c r="E43" s="29">
        <f t="shared" si="4"/>
        <v>33000</v>
      </c>
      <c r="F43" s="14">
        <f t="shared" si="2"/>
        <v>2772000</v>
      </c>
    </row>
    <row r="44" spans="1:6" ht="23.5" customHeight="1" x14ac:dyDescent="0.3">
      <c r="A44" s="4">
        <v>20</v>
      </c>
      <c r="B44" s="5" t="s">
        <v>17</v>
      </c>
      <c r="C44" s="14">
        <f t="shared" si="3"/>
        <v>84</v>
      </c>
      <c r="D44" s="33">
        <v>41000</v>
      </c>
      <c r="E44" s="29">
        <f t="shared" si="4"/>
        <v>33000</v>
      </c>
      <c r="F44" s="14">
        <f t="shared" si="2"/>
        <v>2772000</v>
      </c>
    </row>
    <row r="45" spans="1:6" ht="23.5" customHeight="1" x14ac:dyDescent="0.3">
      <c r="A45" s="4">
        <v>21</v>
      </c>
      <c r="B45" s="5" t="s">
        <v>18</v>
      </c>
      <c r="C45" s="14">
        <f t="shared" si="3"/>
        <v>84</v>
      </c>
      <c r="D45" s="31">
        <v>41000</v>
      </c>
      <c r="E45" s="29">
        <f t="shared" si="4"/>
        <v>33000</v>
      </c>
      <c r="F45" s="14">
        <f t="shared" si="2"/>
        <v>2772000</v>
      </c>
    </row>
    <row r="46" spans="1:6" ht="23.5" customHeight="1" x14ac:dyDescent="0.3">
      <c r="A46" s="4">
        <v>22</v>
      </c>
      <c r="B46" s="5" t="s">
        <v>19</v>
      </c>
      <c r="C46" s="14">
        <f t="shared" si="3"/>
        <v>84</v>
      </c>
      <c r="D46" s="14">
        <v>30000</v>
      </c>
      <c r="E46" s="29">
        <f t="shared" si="4"/>
        <v>24000</v>
      </c>
      <c r="F46" s="14">
        <f t="shared" si="2"/>
        <v>2016000</v>
      </c>
    </row>
    <row r="47" spans="1:6" ht="23.5" customHeight="1" x14ac:dyDescent="0.3">
      <c r="A47" s="4">
        <v>23</v>
      </c>
      <c r="B47" s="5" t="s">
        <v>20</v>
      </c>
      <c r="C47" s="14">
        <f t="shared" si="3"/>
        <v>84</v>
      </c>
      <c r="D47" s="14">
        <v>30000</v>
      </c>
      <c r="E47" s="29">
        <f t="shared" si="4"/>
        <v>24000</v>
      </c>
      <c r="F47" s="14">
        <f t="shared" si="2"/>
        <v>2016000</v>
      </c>
    </row>
    <row r="48" spans="1:6" ht="23.5" customHeight="1" x14ac:dyDescent="0.3">
      <c r="A48" s="4">
        <v>24</v>
      </c>
      <c r="B48" s="5" t="s">
        <v>21</v>
      </c>
      <c r="C48" s="14">
        <f t="shared" si="3"/>
        <v>84</v>
      </c>
      <c r="D48" s="31">
        <v>41000</v>
      </c>
      <c r="E48" s="29">
        <f t="shared" si="4"/>
        <v>33000</v>
      </c>
      <c r="F48" s="14">
        <f t="shared" si="2"/>
        <v>2772000</v>
      </c>
    </row>
    <row r="49" spans="1:6" ht="23.5" customHeight="1" x14ac:dyDescent="0.3">
      <c r="A49" s="4">
        <v>25</v>
      </c>
      <c r="B49" s="5" t="s">
        <v>22</v>
      </c>
      <c r="C49" s="14">
        <f t="shared" si="3"/>
        <v>84</v>
      </c>
      <c r="D49" s="30">
        <v>123000</v>
      </c>
      <c r="E49" s="29">
        <f t="shared" si="4"/>
        <v>98000</v>
      </c>
      <c r="F49" s="14">
        <f t="shared" si="2"/>
        <v>8232000</v>
      </c>
    </row>
    <row r="50" spans="1:6" ht="23.5" customHeight="1" x14ac:dyDescent="0.3">
      <c r="A50" s="4">
        <v>26</v>
      </c>
      <c r="B50" s="5" t="s">
        <v>25</v>
      </c>
      <c r="C50" s="15">
        <v>12</v>
      </c>
      <c r="D50" s="32">
        <v>72000</v>
      </c>
      <c r="E50" s="29">
        <f t="shared" si="4"/>
        <v>58000</v>
      </c>
      <c r="F50" s="14">
        <f t="shared" si="2"/>
        <v>696000</v>
      </c>
    </row>
    <row r="51" spans="1:6" ht="23.5" customHeight="1" x14ac:dyDescent="0.3">
      <c r="A51" s="4">
        <v>27</v>
      </c>
      <c r="B51" s="5" t="s">
        <v>27</v>
      </c>
      <c r="C51" s="15">
        <v>12</v>
      </c>
      <c r="D51" s="14">
        <v>50000</v>
      </c>
      <c r="E51" s="29">
        <f t="shared" si="4"/>
        <v>40000</v>
      </c>
      <c r="F51" s="14">
        <f t="shared" si="2"/>
        <v>480000</v>
      </c>
    </row>
    <row r="52" spans="1:6" ht="23.5" customHeight="1" x14ac:dyDescent="0.3">
      <c r="A52" s="4">
        <v>28</v>
      </c>
      <c r="B52" s="5" t="s">
        <v>28</v>
      </c>
      <c r="C52" s="15">
        <v>12</v>
      </c>
      <c r="D52" s="14">
        <v>329000</v>
      </c>
      <c r="E52" s="29">
        <f t="shared" si="4"/>
        <v>263000</v>
      </c>
      <c r="F52" s="14">
        <f t="shared" si="2"/>
        <v>3156000</v>
      </c>
    </row>
    <row r="53" spans="1:6" ht="23.5" customHeight="1" x14ac:dyDescent="0.3">
      <c r="A53" s="4">
        <v>29</v>
      </c>
      <c r="B53" s="5" t="s">
        <v>29</v>
      </c>
      <c r="C53" s="15">
        <v>12</v>
      </c>
      <c r="D53" s="33">
        <v>231000</v>
      </c>
      <c r="E53" s="29">
        <f t="shared" si="4"/>
        <v>185000</v>
      </c>
      <c r="F53" s="14">
        <f t="shared" si="2"/>
        <v>2220000</v>
      </c>
    </row>
    <row r="54" spans="1:6" s="10" customFormat="1" ht="28.15" customHeight="1" x14ac:dyDescent="0.3">
      <c r="A54" s="11" t="s">
        <v>69</v>
      </c>
      <c r="B54" s="8" t="s">
        <v>66</v>
      </c>
      <c r="C54" s="18"/>
      <c r="D54" s="19"/>
      <c r="E54" s="19"/>
      <c r="F54" s="19"/>
    </row>
    <row r="55" spans="1:6" ht="28.15" customHeight="1" x14ac:dyDescent="0.3">
      <c r="A55" s="4">
        <v>30</v>
      </c>
      <c r="B55" s="5" t="s">
        <v>67</v>
      </c>
      <c r="C55" s="14">
        <f t="shared" ref="C55:C56" si="5">72+12</f>
        <v>84</v>
      </c>
      <c r="D55" s="34">
        <v>121000</v>
      </c>
      <c r="E55" s="29">
        <f t="shared" ref="E55:E56" si="6">MROUND(D55*80%,1000)</f>
        <v>97000</v>
      </c>
      <c r="F55" s="14">
        <f t="shared" si="2"/>
        <v>8148000</v>
      </c>
    </row>
    <row r="56" spans="1:6" ht="28.15" customHeight="1" x14ac:dyDescent="0.3">
      <c r="A56" s="4">
        <v>31</v>
      </c>
      <c r="B56" s="5" t="s">
        <v>68</v>
      </c>
      <c r="C56" s="14">
        <f t="shared" si="5"/>
        <v>84</v>
      </c>
      <c r="D56" s="29">
        <v>173000</v>
      </c>
      <c r="E56" s="29">
        <f t="shared" si="6"/>
        <v>138000</v>
      </c>
      <c r="F56" s="14">
        <f t="shared" si="2"/>
        <v>11592000</v>
      </c>
    </row>
    <row r="57" spans="1:6" ht="38.5" customHeight="1" x14ac:dyDescent="0.3">
      <c r="A57" s="84" t="s">
        <v>71</v>
      </c>
      <c r="B57" s="85"/>
      <c r="C57" s="86"/>
      <c r="D57" s="19">
        <f>SUM(D16:D56)</f>
        <v>3408000</v>
      </c>
      <c r="E57" s="19">
        <f>SUM(E16:E56)</f>
        <v>2651000</v>
      </c>
      <c r="F57" s="19">
        <f>SUM(F16:F56)</f>
        <v>147732000</v>
      </c>
    </row>
    <row r="58" spans="1:6" ht="6" customHeight="1" x14ac:dyDescent="0.3">
      <c r="A58" s="24"/>
      <c r="B58" s="24"/>
      <c r="C58" s="24"/>
      <c r="D58" s="24"/>
      <c r="E58" s="24"/>
      <c r="F58" s="25"/>
    </row>
    <row r="59" spans="1:6" ht="20.5" customHeight="1" x14ac:dyDescent="0.3">
      <c r="A59" s="87" t="s">
        <v>51</v>
      </c>
      <c r="B59" s="87"/>
    </row>
    <row r="60" spans="1:6" ht="34.15" customHeight="1" x14ac:dyDescent="0.3">
      <c r="A60" s="3" t="s">
        <v>1</v>
      </c>
      <c r="B60" s="11" t="s">
        <v>2</v>
      </c>
      <c r="C60" s="11" t="s">
        <v>3</v>
      </c>
      <c r="D60" s="11" t="s">
        <v>30</v>
      </c>
      <c r="E60" s="11" t="s">
        <v>30</v>
      </c>
      <c r="F60" s="11" t="s">
        <v>31</v>
      </c>
    </row>
    <row r="61" spans="1:6" ht="27.65" customHeight="1" x14ac:dyDescent="0.3">
      <c r="A61" s="3" t="s">
        <v>56</v>
      </c>
      <c r="B61" s="11" t="s">
        <v>53</v>
      </c>
      <c r="C61" s="13"/>
      <c r="D61" s="20"/>
      <c r="E61" s="20"/>
      <c r="F61" s="20"/>
    </row>
    <row r="62" spans="1:6" ht="48.75" customHeight="1" x14ac:dyDescent="0.3">
      <c r="A62" s="4">
        <v>1</v>
      </c>
      <c r="B62" s="5" t="s">
        <v>32</v>
      </c>
      <c r="C62" s="14">
        <v>75</v>
      </c>
      <c r="D62" s="21" t="s">
        <v>70</v>
      </c>
      <c r="E62" s="21" t="s">
        <v>70</v>
      </c>
      <c r="F62" s="14">
        <v>0</v>
      </c>
    </row>
    <row r="63" spans="1:6" ht="39" customHeight="1" x14ac:dyDescent="0.3">
      <c r="A63" s="76">
        <v>2</v>
      </c>
      <c r="B63" s="5" t="s">
        <v>5</v>
      </c>
      <c r="C63" s="77">
        <v>75</v>
      </c>
      <c r="D63" s="78">
        <v>200000</v>
      </c>
      <c r="E63" s="78">
        <f>MROUND(D63*75%,1000)</f>
        <v>150000</v>
      </c>
      <c r="F63" s="78">
        <f>C63*E63</f>
        <v>11250000</v>
      </c>
    </row>
    <row r="64" spans="1:6" ht="19.149999999999999" customHeight="1" x14ac:dyDescent="0.3">
      <c r="A64" s="76"/>
      <c r="B64" s="7" t="s">
        <v>58</v>
      </c>
      <c r="C64" s="77"/>
      <c r="D64" s="79"/>
      <c r="E64" s="79"/>
      <c r="F64" s="79"/>
    </row>
    <row r="65" spans="1:6" ht="19.149999999999999" customHeight="1" x14ac:dyDescent="0.3">
      <c r="A65" s="76"/>
      <c r="B65" s="7" t="s">
        <v>64</v>
      </c>
      <c r="C65" s="77"/>
      <c r="D65" s="79"/>
      <c r="E65" s="79"/>
      <c r="F65" s="79"/>
    </row>
    <row r="66" spans="1:6" ht="19.149999999999999" customHeight="1" x14ac:dyDescent="0.3">
      <c r="A66" s="76"/>
      <c r="B66" s="7" t="s">
        <v>59</v>
      </c>
      <c r="C66" s="77"/>
      <c r="D66" s="79"/>
      <c r="E66" s="79"/>
      <c r="F66" s="79"/>
    </row>
    <row r="67" spans="1:6" ht="19.149999999999999" customHeight="1" x14ac:dyDescent="0.3">
      <c r="A67" s="76"/>
      <c r="B67" s="7" t="s">
        <v>60</v>
      </c>
      <c r="C67" s="77"/>
      <c r="D67" s="79"/>
      <c r="E67" s="79"/>
      <c r="F67" s="79"/>
    </row>
    <row r="68" spans="1:6" ht="19.149999999999999" customHeight="1" x14ac:dyDescent="0.3">
      <c r="A68" s="76"/>
      <c r="B68" s="7" t="s">
        <v>61</v>
      </c>
      <c r="C68" s="77"/>
      <c r="D68" s="79"/>
      <c r="E68" s="79"/>
      <c r="F68" s="79"/>
    </row>
    <row r="69" spans="1:6" ht="19.149999999999999" customHeight="1" x14ac:dyDescent="0.3">
      <c r="A69" s="76"/>
      <c r="B69" s="7" t="s">
        <v>62</v>
      </c>
      <c r="C69" s="77"/>
      <c r="D69" s="79"/>
      <c r="E69" s="79"/>
      <c r="F69" s="79"/>
    </row>
    <row r="70" spans="1:6" ht="19.149999999999999" customHeight="1" x14ac:dyDescent="0.3">
      <c r="A70" s="76"/>
      <c r="B70" s="7" t="s">
        <v>65</v>
      </c>
      <c r="C70" s="77"/>
      <c r="D70" s="79"/>
      <c r="E70" s="79"/>
      <c r="F70" s="79"/>
    </row>
    <row r="71" spans="1:6" ht="19.149999999999999" customHeight="1" x14ac:dyDescent="0.3">
      <c r="A71" s="76"/>
      <c r="B71" s="7" t="s">
        <v>63</v>
      </c>
      <c r="C71" s="77"/>
      <c r="D71" s="80"/>
      <c r="E71" s="80"/>
      <c r="F71" s="80"/>
    </row>
    <row r="72" spans="1:6" ht="33" customHeight="1" x14ac:dyDescent="0.3">
      <c r="A72" s="4">
        <v>3</v>
      </c>
      <c r="B72" s="5" t="s">
        <v>33</v>
      </c>
      <c r="C72" s="14">
        <v>75</v>
      </c>
      <c r="D72" s="14">
        <v>230000</v>
      </c>
      <c r="E72" s="29">
        <f>MROUND(D72*75%,1000)</f>
        <v>173000</v>
      </c>
      <c r="F72" s="14">
        <f t="shared" ref="F72:F103" si="7">E72*C72</f>
        <v>12975000</v>
      </c>
    </row>
    <row r="73" spans="1:6" ht="33" customHeight="1" x14ac:dyDescent="0.3">
      <c r="A73" s="4">
        <v>4</v>
      </c>
      <c r="B73" s="5" t="s">
        <v>0</v>
      </c>
      <c r="C73" s="14">
        <v>75</v>
      </c>
      <c r="D73" s="14">
        <v>230000</v>
      </c>
      <c r="E73" s="29">
        <f t="shared" ref="E73:E78" si="8">MROUND(D73*75%,1000)</f>
        <v>173000</v>
      </c>
      <c r="F73" s="14">
        <f t="shared" si="7"/>
        <v>12975000</v>
      </c>
    </row>
    <row r="74" spans="1:6" ht="33" customHeight="1" x14ac:dyDescent="0.3">
      <c r="A74" s="4">
        <v>5</v>
      </c>
      <c r="B74" s="5" t="s">
        <v>7</v>
      </c>
      <c r="C74" s="14">
        <v>75</v>
      </c>
      <c r="D74" s="14">
        <v>140000</v>
      </c>
      <c r="E74" s="29">
        <f t="shared" si="8"/>
        <v>105000</v>
      </c>
      <c r="F74" s="14">
        <f t="shared" si="7"/>
        <v>7875000</v>
      </c>
    </row>
    <row r="75" spans="1:6" ht="33" customHeight="1" x14ac:dyDescent="0.3">
      <c r="A75" s="4">
        <v>6</v>
      </c>
      <c r="B75" s="5" t="s">
        <v>23</v>
      </c>
      <c r="C75" s="15">
        <v>1</v>
      </c>
      <c r="D75" s="14">
        <v>165000</v>
      </c>
      <c r="E75" s="29">
        <f t="shared" si="8"/>
        <v>124000</v>
      </c>
      <c r="F75" s="14">
        <f t="shared" si="7"/>
        <v>124000</v>
      </c>
    </row>
    <row r="76" spans="1:6" ht="33" customHeight="1" x14ac:dyDescent="0.3">
      <c r="A76" s="4">
        <v>7</v>
      </c>
      <c r="B76" s="5" t="s">
        <v>42</v>
      </c>
      <c r="C76" s="21">
        <v>1</v>
      </c>
      <c r="D76" s="14">
        <v>88000</v>
      </c>
      <c r="E76" s="29">
        <f t="shared" si="8"/>
        <v>66000</v>
      </c>
      <c r="F76" s="14">
        <f t="shared" si="7"/>
        <v>66000</v>
      </c>
    </row>
    <row r="77" spans="1:6" ht="33" customHeight="1" x14ac:dyDescent="0.3">
      <c r="A77" s="4">
        <v>8</v>
      </c>
      <c r="B77" s="5" t="s">
        <v>43</v>
      </c>
      <c r="C77" s="21">
        <v>1</v>
      </c>
      <c r="D77" s="14">
        <v>220000</v>
      </c>
      <c r="E77" s="29">
        <f t="shared" si="8"/>
        <v>165000</v>
      </c>
      <c r="F77" s="14">
        <f t="shared" si="7"/>
        <v>165000</v>
      </c>
    </row>
    <row r="78" spans="1:6" ht="33" customHeight="1" x14ac:dyDescent="0.3">
      <c r="A78" s="4">
        <v>9</v>
      </c>
      <c r="B78" s="5" t="s">
        <v>46</v>
      </c>
      <c r="C78" s="15">
        <v>1</v>
      </c>
      <c r="D78" s="31">
        <v>187000</v>
      </c>
      <c r="E78" s="29">
        <f t="shared" si="8"/>
        <v>140000</v>
      </c>
      <c r="F78" s="14">
        <f t="shared" si="7"/>
        <v>140000</v>
      </c>
    </row>
    <row r="79" spans="1:6" ht="33" customHeight="1" x14ac:dyDescent="0.3">
      <c r="A79" s="11" t="s">
        <v>54</v>
      </c>
      <c r="B79" s="11" t="s">
        <v>55</v>
      </c>
      <c r="C79" s="14"/>
      <c r="D79" s="16"/>
      <c r="E79" s="16"/>
      <c r="F79" s="14"/>
    </row>
    <row r="80" spans="1:6" ht="33" customHeight="1" x14ac:dyDescent="0.3">
      <c r="A80" s="4">
        <v>10</v>
      </c>
      <c r="B80" s="5" t="s">
        <v>34</v>
      </c>
      <c r="C80" s="14">
        <v>75</v>
      </c>
      <c r="D80" s="29">
        <v>75000</v>
      </c>
      <c r="E80" s="29">
        <f>MROUND(D80*80%,1000)</f>
        <v>60000</v>
      </c>
      <c r="F80" s="14">
        <f t="shared" si="7"/>
        <v>4500000</v>
      </c>
    </row>
    <row r="81" spans="1:6" ht="33" customHeight="1" x14ac:dyDescent="0.3">
      <c r="A81" s="4">
        <v>11</v>
      </c>
      <c r="B81" s="5" t="s">
        <v>10</v>
      </c>
      <c r="C81" s="14">
        <v>75</v>
      </c>
      <c r="D81" s="29">
        <v>27000</v>
      </c>
      <c r="E81" s="29">
        <f t="shared" ref="E81:E100" si="9">MROUND(D81*80%,1000)</f>
        <v>22000</v>
      </c>
      <c r="F81" s="14">
        <f t="shared" si="7"/>
        <v>1650000</v>
      </c>
    </row>
    <row r="82" spans="1:6" ht="33" customHeight="1" x14ac:dyDescent="0.3">
      <c r="A82" s="4">
        <v>12</v>
      </c>
      <c r="B82" s="5" t="s">
        <v>35</v>
      </c>
      <c r="C82" s="14">
        <v>75</v>
      </c>
      <c r="D82" s="29">
        <v>59000</v>
      </c>
      <c r="E82" s="29">
        <f t="shared" si="9"/>
        <v>47000</v>
      </c>
      <c r="F82" s="14">
        <f t="shared" si="7"/>
        <v>3525000</v>
      </c>
    </row>
    <row r="83" spans="1:6" ht="33" customHeight="1" x14ac:dyDescent="0.3">
      <c r="A83" s="4">
        <v>13</v>
      </c>
      <c r="B83" s="5" t="s">
        <v>12</v>
      </c>
      <c r="C83" s="14">
        <v>75</v>
      </c>
      <c r="D83" s="32">
        <v>41000</v>
      </c>
      <c r="E83" s="29">
        <f t="shared" si="9"/>
        <v>33000</v>
      </c>
      <c r="F83" s="14">
        <f t="shared" si="7"/>
        <v>2475000</v>
      </c>
    </row>
    <row r="84" spans="1:6" ht="33" customHeight="1" x14ac:dyDescent="0.3">
      <c r="A84" s="4">
        <v>14</v>
      </c>
      <c r="B84" s="5" t="s">
        <v>36</v>
      </c>
      <c r="C84" s="14">
        <v>75</v>
      </c>
      <c r="D84" s="33">
        <v>47000</v>
      </c>
      <c r="E84" s="29">
        <f t="shared" si="9"/>
        <v>38000</v>
      </c>
      <c r="F84" s="14">
        <f t="shared" si="7"/>
        <v>2850000</v>
      </c>
    </row>
    <row r="85" spans="1:6" ht="33" customHeight="1" x14ac:dyDescent="0.3">
      <c r="A85" s="4">
        <v>15</v>
      </c>
      <c r="B85" s="5" t="s">
        <v>37</v>
      </c>
      <c r="C85" s="14">
        <v>75</v>
      </c>
      <c r="D85" s="33">
        <v>41000</v>
      </c>
      <c r="E85" s="29">
        <f t="shared" si="9"/>
        <v>33000</v>
      </c>
      <c r="F85" s="14">
        <f t="shared" si="7"/>
        <v>2475000</v>
      </c>
    </row>
    <row r="86" spans="1:6" ht="33" customHeight="1" x14ac:dyDescent="0.3">
      <c r="A86" s="4">
        <v>16</v>
      </c>
      <c r="B86" s="5" t="s">
        <v>38</v>
      </c>
      <c r="C86" s="14">
        <v>75</v>
      </c>
      <c r="D86" s="33">
        <v>59000</v>
      </c>
      <c r="E86" s="29">
        <f t="shared" si="9"/>
        <v>47000</v>
      </c>
      <c r="F86" s="14">
        <f t="shared" si="7"/>
        <v>3525000</v>
      </c>
    </row>
    <row r="87" spans="1:6" ht="33" customHeight="1" x14ac:dyDescent="0.3">
      <c r="A87" s="4">
        <v>17</v>
      </c>
      <c r="B87" s="5" t="s">
        <v>16</v>
      </c>
      <c r="C87" s="14">
        <v>75</v>
      </c>
      <c r="D87" s="33">
        <v>41000</v>
      </c>
      <c r="E87" s="29">
        <f t="shared" si="9"/>
        <v>33000</v>
      </c>
      <c r="F87" s="14">
        <f t="shared" si="7"/>
        <v>2475000</v>
      </c>
    </row>
    <row r="88" spans="1:6" ht="33" customHeight="1" x14ac:dyDescent="0.3">
      <c r="A88" s="4">
        <v>18</v>
      </c>
      <c r="B88" s="5" t="s">
        <v>39</v>
      </c>
      <c r="C88" s="14">
        <v>75</v>
      </c>
      <c r="D88" s="33">
        <v>41000</v>
      </c>
      <c r="E88" s="29">
        <f t="shared" si="9"/>
        <v>33000</v>
      </c>
      <c r="F88" s="14">
        <f t="shared" si="7"/>
        <v>2475000</v>
      </c>
    </row>
    <row r="89" spans="1:6" ht="33" customHeight="1" x14ac:dyDescent="0.3">
      <c r="A89" s="4">
        <v>19</v>
      </c>
      <c r="B89" s="5" t="s">
        <v>18</v>
      </c>
      <c r="C89" s="14">
        <v>75</v>
      </c>
      <c r="D89" s="31">
        <v>41000</v>
      </c>
      <c r="E89" s="29">
        <f t="shared" si="9"/>
        <v>33000</v>
      </c>
      <c r="F89" s="14">
        <f t="shared" si="7"/>
        <v>2475000</v>
      </c>
    </row>
    <row r="90" spans="1:6" ht="33" customHeight="1" x14ac:dyDescent="0.3">
      <c r="A90" s="4">
        <v>20</v>
      </c>
      <c r="B90" s="5" t="s">
        <v>19</v>
      </c>
      <c r="C90" s="14">
        <v>75</v>
      </c>
      <c r="D90" s="14">
        <v>30000</v>
      </c>
      <c r="E90" s="29">
        <f t="shared" si="9"/>
        <v>24000</v>
      </c>
      <c r="F90" s="14">
        <f t="shared" si="7"/>
        <v>1800000</v>
      </c>
    </row>
    <row r="91" spans="1:6" ht="33" customHeight="1" x14ac:dyDescent="0.3">
      <c r="A91" s="4">
        <v>21</v>
      </c>
      <c r="B91" s="5" t="s">
        <v>40</v>
      </c>
      <c r="C91" s="14">
        <v>75</v>
      </c>
      <c r="D91" s="14">
        <v>30000</v>
      </c>
      <c r="E91" s="29">
        <f t="shared" si="9"/>
        <v>24000</v>
      </c>
      <c r="F91" s="14">
        <f t="shared" si="7"/>
        <v>1800000</v>
      </c>
    </row>
    <row r="92" spans="1:6" ht="33" customHeight="1" x14ac:dyDescent="0.3">
      <c r="A92" s="4">
        <v>22</v>
      </c>
      <c r="B92" s="6" t="s">
        <v>21</v>
      </c>
      <c r="C92" s="14">
        <v>75</v>
      </c>
      <c r="D92" s="33">
        <v>41000</v>
      </c>
      <c r="E92" s="29">
        <f t="shared" si="9"/>
        <v>33000</v>
      </c>
      <c r="F92" s="14">
        <f t="shared" si="7"/>
        <v>2475000</v>
      </c>
    </row>
    <row r="93" spans="1:6" ht="33" customHeight="1" x14ac:dyDescent="0.3">
      <c r="A93" s="4">
        <v>23</v>
      </c>
      <c r="B93" s="5" t="s">
        <v>41</v>
      </c>
      <c r="C93" s="14">
        <v>75</v>
      </c>
      <c r="D93" s="17">
        <v>123000</v>
      </c>
      <c r="E93" s="29">
        <f t="shared" si="9"/>
        <v>98000</v>
      </c>
      <c r="F93" s="14">
        <f t="shared" si="7"/>
        <v>7350000</v>
      </c>
    </row>
    <row r="94" spans="1:6" ht="33" customHeight="1" x14ac:dyDescent="0.3">
      <c r="A94" s="4">
        <v>24</v>
      </c>
      <c r="B94" s="5" t="s">
        <v>44</v>
      </c>
      <c r="C94" s="15">
        <v>1</v>
      </c>
      <c r="D94" s="32">
        <v>72000</v>
      </c>
      <c r="E94" s="29">
        <f t="shared" si="9"/>
        <v>58000</v>
      </c>
      <c r="F94" s="14">
        <f t="shared" si="7"/>
        <v>58000</v>
      </c>
    </row>
    <row r="95" spans="1:6" ht="33" customHeight="1" x14ac:dyDescent="0.3">
      <c r="A95" s="4">
        <v>25</v>
      </c>
      <c r="B95" s="5" t="s">
        <v>45</v>
      </c>
      <c r="C95" s="15">
        <v>1</v>
      </c>
      <c r="D95" s="14">
        <v>50000</v>
      </c>
      <c r="E95" s="29">
        <f t="shared" si="9"/>
        <v>40000</v>
      </c>
      <c r="F95" s="14">
        <f t="shared" si="7"/>
        <v>40000</v>
      </c>
    </row>
    <row r="96" spans="1:6" ht="33" customHeight="1" x14ac:dyDescent="0.3">
      <c r="A96" s="4">
        <v>26</v>
      </c>
      <c r="B96" s="5" t="s">
        <v>28</v>
      </c>
      <c r="C96" s="15">
        <v>1</v>
      </c>
      <c r="D96" s="14">
        <v>329000</v>
      </c>
      <c r="E96" s="29">
        <f t="shared" si="9"/>
        <v>263000</v>
      </c>
      <c r="F96" s="14">
        <f t="shared" si="7"/>
        <v>263000</v>
      </c>
    </row>
    <row r="97" spans="1:7" ht="33" customHeight="1" x14ac:dyDescent="0.3">
      <c r="A97" s="4">
        <v>27</v>
      </c>
      <c r="B97" s="5" t="s">
        <v>47</v>
      </c>
      <c r="C97" s="15">
        <v>1</v>
      </c>
      <c r="D97" s="14">
        <v>231000</v>
      </c>
      <c r="E97" s="29">
        <f t="shared" si="9"/>
        <v>185000</v>
      </c>
      <c r="F97" s="14">
        <f t="shared" si="7"/>
        <v>185000</v>
      </c>
    </row>
    <row r="98" spans="1:7" s="10" customFormat="1" ht="33" customHeight="1" x14ac:dyDescent="0.3">
      <c r="A98" s="11" t="s">
        <v>69</v>
      </c>
      <c r="B98" s="8" t="s">
        <v>66</v>
      </c>
      <c r="C98" s="18"/>
      <c r="D98" s="19"/>
      <c r="E98" s="19"/>
      <c r="F98" s="14"/>
    </row>
    <row r="99" spans="1:7" ht="33" customHeight="1" x14ac:dyDescent="0.3">
      <c r="A99" s="4">
        <v>28</v>
      </c>
      <c r="B99" s="5" t="s">
        <v>67</v>
      </c>
      <c r="C99" s="14">
        <v>75</v>
      </c>
      <c r="D99" s="34">
        <v>121000</v>
      </c>
      <c r="E99" s="29">
        <f t="shared" si="9"/>
        <v>97000</v>
      </c>
      <c r="F99" s="14">
        <f t="shared" si="7"/>
        <v>7275000</v>
      </c>
    </row>
    <row r="100" spans="1:7" ht="33" customHeight="1" x14ac:dyDescent="0.3">
      <c r="A100" s="4">
        <v>29</v>
      </c>
      <c r="B100" s="5" t="s">
        <v>68</v>
      </c>
      <c r="C100" s="14">
        <v>75</v>
      </c>
      <c r="D100" s="29">
        <v>173000</v>
      </c>
      <c r="E100" s="29">
        <f t="shared" si="9"/>
        <v>138000</v>
      </c>
      <c r="F100" s="14">
        <f t="shared" si="7"/>
        <v>10350000</v>
      </c>
      <c r="G100" s="12"/>
    </row>
    <row r="101" spans="1:7" s="10" customFormat="1" ht="33" customHeight="1" x14ac:dyDescent="0.3">
      <c r="A101" s="11" t="s">
        <v>69</v>
      </c>
      <c r="B101" s="8" t="s">
        <v>90</v>
      </c>
      <c r="C101" s="18"/>
      <c r="D101" s="19"/>
      <c r="E101" s="19"/>
      <c r="F101" s="14"/>
    </row>
    <row r="102" spans="1:7" s="74" customFormat="1" ht="33" x14ac:dyDescent="0.35">
      <c r="A102" s="72">
        <v>30</v>
      </c>
      <c r="B102" s="73" t="s">
        <v>91</v>
      </c>
      <c r="C102" s="14">
        <v>2</v>
      </c>
      <c r="D102" s="30">
        <v>178000</v>
      </c>
      <c r="E102" s="30">
        <v>178000</v>
      </c>
      <c r="F102" s="14">
        <f t="shared" si="7"/>
        <v>356000</v>
      </c>
    </row>
    <row r="103" spans="1:7" s="74" customFormat="1" ht="33" x14ac:dyDescent="0.35">
      <c r="A103" s="72">
        <v>31</v>
      </c>
      <c r="B103" s="73" t="s">
        <v>92</v>
      </c>
      <c r="C103" s="14">
        <v>2</v>
      </c>
      <c r="D103" s="30">
        <v>127000</v>
      </c>
      <c r="E103" s="30">
        <v>127000</v>
      </c>
      <c r="F103" s="14">
        <f t="shared" si="7"/>
        <v>254000</v>
      </c>
    </row>
    <row r="104" spans="1:7" ht="38.5" customHeight="1" x14ac:dyDescent="0.3">
      <c r="A104" s="84" t="s">
        <v>71</v>
      </c>
      <c r="B104" s="85"/>
      <c r="C104" s="86"/>
      <c r="D104" s="19">
        <f>SUM(D62:D103)</f>
        <v>3437000</v>
      </c>
      <c r="E104" s="19">
        <f>SUM(E62:E103)</f>
        <v>2740000</v>
      </c>
      <c r="F104" s="19">
        <f>SUM(F62:F103)</f>
        <v>106201000</v>
      </c>
    </row>
    <row r="105" spans="1:7" s="47" customFormat="1" ht="16.5" x14ac:dyDescent="0.35">
      <c r="A105" s="55"/>
      <c r="B105" s="56"/>
      <c r="C105" s="55"/>
      <c r="D105" s="55"/>
      <c r="E105" s="57"/>
      <c r="F105" s="58"/>
    </row>
    <row r="106" spans="1:7" s="60" customFormat="1" ht="16.5" x14ac:dyDescent="0.3">
      <c r="A106" s="81" t="s">
        <v>78</v>
      </c>
      <c r="B106" s="81"/>
      <c r="C106" s="81"/>
      <c r="D106" s="81"/>
      <c r="E106" s="39"/>
      <c r="F106" s="59"/>
    </row>
    <row r="107" spans="1:7" s="60" customFormat="1" ht="16.5" x14ac:dyDescent="0.3">
      <c r="A107" s="61"/>
      <c r="B107" s="82" t="s">
        <v>79</v>
      </c>
      <c r="C107" s="82"/>
      <c r="D107" s="82"/>
      <c r="E107" s="82"/>
      <c r="F107" s="82"/>
    </row>
    <row r="108" spans="1:7" s="60" customFormat="1" ht="16.5" x14ac:dyDescent="0.3">
      <c r="A108" s="61"/>
      <c r="B108" s="82" t="s">
        <v>80</v>
      </c>
      <c r="C108" s="82"/>
      <c r="D108" s="82"/>
      <c r="E108" s="82"/>
      <c r="F108" s="82"/>
    </row>
    <row r="109" spans="1:7" s="63" customFormat="1" ht="37" customHeight="1" x14ac:dyDescent="0.3">
      <c r="A109" s="62"/>
      <c r="B109" s="82" t="s">
        <v>81</v>
      </c>
      <c r="C109" s="82"/>
      <c r="D109" s="82"/>
      <c r="E109" s="82"/>
      <c r="F109" s="82"/>
    </row>
    <row r="110" spans="1:7" s="65" customFormat="1" ht="32.25" customHeight="1" x14ac:dyDescent="0.3">
      <c r="A110" s="64"/>
      <c r="B110" s="83" t="s">
        <v>82</v>
      </c>
      <c r="C110" s="83"/>
      <c r="D110" s="83"/>
      <c r="E110" s="83"/>
      <c r="F110" s="83"/>
    </row>
    <row r="111" spans="1:7" s="36" customFormat="1" ht="17.25" customHeight="1" x14ac:dyDescent="0.3">
      <c r="A111" s="59"/>
      <c r="B111" s="82" t="s">
        <v>83</v>
      </c>
      <c r="C111" s="82"/>
      <c r="D111" s="82"/>
      <c r="E111" s="82"/>
      <c r="F111" s="82"/>
    </row>
    <row r="112" spans="1:7" s="36" customFormat="1" ht="16.5" x14ac:dyDescent="0.3">
      <c r="A112" s="59"/>
      <c r="B112" s="62" t="s">
        <v>84</v>
      </c>
      <c r="C112" s="62"/>
      <c r="D112" s="66"/>
      <c r="E112" s="39"/>
      <c r="F112" s="37"/>
    </row>
    <row r="113" spans="1:9" s="36" customFormat="1" ht="16.5" x14ac:dyDescent="0.3">
      <c r="A113" s="59"/>
      <c r="B113" s="62" t="s">
        <v>85</v>
      </c>
      <c r="C113" s="62"/>
      <c r="D113" s="66"/>
      <c r="E113" s="39"/>
      <c r="F113" s="37"/>
    </row>
    <row r="114" spans="1:9" s="71" customFormat="1" ht="16.5" x14ac:dyDescent="0.3">
      <c r="A114" s="67" t="s">
        <v>86</v>
      </c>
      <c r="B114" s="68"/>
      <c r="C114" s="68"/>
      <c r="D114" s="68"/>
      <c r="E114" s="69"/>
      <c r="F114" s="70"/>
    </row>
    <row r="115" spans="1:9" s="36" customFormat="1" ht="16.5" x14ac:dyDescent="0.3">
      <c r="A115" s="59"/>
      <c r="B115" s="37" t="s">
        <v>87</v>
      </c>
      <c r="C115" s="37"/>
      <c r="D115" s="66"/>
      <c r="E115" s="42"/>
      <c r="F115" s="37"/>
    </row>
    <row r="116" spans="1:9" s="36" customFormat="1" ht="16.5" x14ac:dyDescent="0.3">
      <c r="A116" s="59"/>
      <c r="B116" s="37" t="s">
        <v>88</v>
      </c>
      <c r="C116" s="37"/>
      <c r="D116" s="66"/>
      <c r="E116" s="42"/>
      <c r="F116" s="37"/>
    </row>
    <row r="117" spans="1:9" s="36" customFormat="1" ht="16.5" x14ac:dyDescent="0.3">
      <c r="A117" s="59"/>
      <c r="B117" s="37" t="s">
        <v>89</v>
      </c>
      <c r="C117" s="37"/>
      <c r="D117" s="66"/>
      <c r="E117" s="42"/>
      <c r="F117" s="37"/>
    </row>
    <row r="118" spans="1:9" s="23" customFormat="1" ht="20.5" customHeight="1" x14ac:dyDescent="0.3">
      <c r="A118" s="22"/>
      <c r="B118" s="75"/>
      <c r="C118" s="75"/>
      <c r="D118" s="75"/>
      <c r="E118" s="75"/>
      <c r="F118" s="75"/>
      <c r="I118" s="28"/>
    </row>
  </sheetData>
  <mergeCells count="25">
    <mergeCell ref="A7:G7"/>
    <mergeCell ref="B9:G9"/>
    <mergeCell ref="D17:D25"/>
    <mergeCell ref="A1:F5"/>
    <mergeCell ref="A10:F11"/>
    <mergeCell ref="F17:F25"/>
    <mergeCell ref="A59:B59"/>
    <mergeCell ref="A17:A25"/>
    <mergeCell ref="C17:C25"/>
    <mergeCell ref="A13:B13"/>
    <mergeCell ref="E17:E25"/>
    <mergeCell ref="A57:C57"/>
    <mergeCell ref="B118:F118"/>
    <mergeCell ref="A63:A71"/>
    <mergeCell ref="C63:C71"/>
    <mergeCell ref="E63:E71"/>
    <mergeCell ref="F63:F71"/>
    <mergeCell ref="A106:D106"/>
    <mergeCell ref="B107:F107"/>
    <mergeCell ref="B108:F108"/>
    <mergeCell ref="B109:F109"/>
    <mergeCell ref="B110:F110"/>
    <mergeCell ref="B111:F111"/>
    <mergeCell ref="A104:C104"/>
    <mergeCell ref="D63:D71"/>
  </mergeCells>
  <pageMargins left="0.45" right="0.45" top="0.24" bottom="0.09" header="0.3" footer="0.3"/>
  <pageSetup scale="85" orientation="portrait" r:id="rId1"/>
  <rowBreaks count="1" manualBreakCount="1">
    <brk id="35" max="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 1</vt:lpstr>
      <vt:lpstr>'sheet 1'!Print_Area</vt:lpstr>
      <vt:lpstr>'sheet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2025-04-22T04:20:09Z</dcterms:modified>
</cp:coreProperties>
</file>