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ƯƠNG 2025\1. KSK DOANH NGHIỆP 2025\T4\GIAO NHẬN VẬN CHUYỂN QUỐC TẾ-39 Thái\"/>
    </mc:Choice>
  </mc:AlternateContent>
  <xr:revisionPtr revIDLastSave="0" documentId="13_ncr:1_{EC70DAF0-E30F-4AFC-90BC-516E86EB7EC6}" xr6:coauthVersionLast="44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M " sheetId="7" r:id="rId1"/>
    <sheet name="Sheet1" sheetId="9" r:id="rId2"/>
  </sheets>
  <definedNames>
    <definedName name="_xlnm._FilterDatabase" localSheetId="0" hidden="1">'DM '!$A$3:$AE$19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I6" i="7" l="1"/>
  <c r="AI5" i="7"/>
  <c r="AI7" i="7"/>
  <c r="AH8" i="7"/>
  <c r="AF6" i="7" l="1"/>
  <c r="AF7" i="7"/>
  <c r="AF8" i="7"/>
  <c r="AI8" i="7" s="1"/>
  <c r="AF9" i="7"/>
  <c r="AI9" i="7" s="1"/>
  <c r="AF10" i="7"/>
  <c r="AI10" i="7" s="1"/>
  <c r="AF11" i="7"/>
  <c r="AI11" i="7" s="1"/>
  <c r="AF12" i="7"/>
  <c r="AI12" i="7" s="1"/>
  <c r="AF13" i="7"/>
  <c r="AI13" i="7" s="1"/>
  <c r="AF14" i="7"/>
  <c r="AI14" i="7" s="1"/>
  <c r="AF15" i="7"/>
  <c r="AI15" i="7" s="1"/>
  <c r="AF16" i="7"/>
  <c r="AI16" i="7" s="1"/>
  <c r="AF17" i="7"/>
  <c r="AI17" i="7" s="1"/>
  <c r="AF18" i="7"/>
  <c r="AI18" i="7" s="1"/>
  <c r="AF19" i="7"/>
  <c r="AI19" i="7" s="1"/>
  <c r="AF5" i="7"/>
</calcChain>
</file>

<file path=xl/sharedStrings.xml><?xml version="1.0" encoding="utf-8"?>
<sst xmlns="http://schemas.openxmlformats.org/spreadsheetml/2006/main" count="516" uniqueCount="105">
  <si>
    <t>Định lượng Can xi ion tự do trong máu</t>
  </si>
  <si>
    <t xml:space="preserve">Soi tươi (Soi trực tiếp nhuộm gram): Dịch âm đạo </t>
  </si>
  <si>
    <t>Xét nghiệm tầm soát ung thư cổ tử cung bằng phương pháp Pap Smear</t>
  </si>
  <si>
    <t>STT</t>
  </si>
  <si>
    <t>Urea</t>
  </si>
  <si>
    <t>Nam</t>
  </si>
  <si>
    <t>Khám vú</t>
  </si>
  <si>
    <t>Khám phụ khoa</t>
  </si>
  <si>
    <t>Khám Tổng Quát</t>
  </si>
  <si>
    <t>Chụp X-Quang tim phổi kỹ thuật số</t>
  </si>
  <si>
    <t>Nước tiểu 10 thông số.</t>
  </si>
  <si>
    <t>Tổng phân tích tế bào máu bằng máy Laser.</t>
  </si>
  <si>
    <t>Định lượng GLUCOSE máu.</t>
  </si>
  <si>
    <t xml:space="preserve">AST ( SGOT ) </t>
  </si>
  <si>
    <t>ALT ( SGPT )</t>
  </si>
  <si>
    <t xml:space="preserve">Gamma GT </t>
  </si>
  <si>
    <t xml:space="preserve">Định lượng CREATINIE máu </t>
  </si>
  <si>
    <t xml:space="preserve">HDL-cholesterol </t>
  </si>
  <si>
    <t xml:space="preserve">LDL-cholesterol  </t>
  </si>
  <si>
    <t xml:space="preserve">Cholesterol TP </t>
  </si>
  <si>
    <t xml:space="preserve">Triglycerid </t>
  </si>
  <si>
    <t xml:space="preserve">Định lượng ACID URIC máu </t>
  </si>
  <si>
    <t>Total PSA và Free PSA  trong máu</t>
  </si>
  <si>
    <t xml:space="preserve">Xét nghiệm HBsAg (ELISA) </t>
  </si>
  <si>
    <t xml:space="preserve">Anti HBs </t>
  </si>
  <si>
    <t xml:space="preserve">Chụp XQ cột sống thắt lưng thẳng nghiêng kỹ thuật sô </t>
  </si>
  <si>
    <t xml:space="preserve">Điện tâm đồ. (Đo điện tim) 12 kênh </t>
  </si>
  <si>
    <t>Siêu âm màu Bụng - Tổng Quát</t>
  </si>
  <si>
    <t xml:space="preserve">Siêu âm màu tuyến vú </t>
  </si>
  <si>
    <t>Họ và tên</t>
  </si>
  <si>
    <t>Năm sinh</t>
  </si>
  <si>
    <t>Trần Đình Bắc</t>
  </si>
  <si>
    <t>Võ Văn Khiêm</t>
  </si>
  <si>
    <t>Nguyễn Thị Thanh Lâm</t>
  </si>
  <si>
    <t>Trần Thị Thảo</t>
  </si>
  <si>
    <t>Đào Thị Luân</t>
  </si>
  <si>
    <t>Huỳnh Văn Bảy</t>
  </si>
  <si>
    <t>Võ Văn Cước</t>
  </si>
  <si>
    <t>Lê Thị Thanh Thảo</t>
  </si>
  <si>
    <t>Trần Quang Huy</t>
  </si>
  <si>
    <t>Nguyễn Thanh Trà</t>
  </si>
  <si>
    <t>Ngô Minh Trác</t>
  </si>
  <si>
    <t>Phạm Khánh Đoan</t>
  </si>
  <si>
    <t>Nguyễn Phan Thu Thủy</t>
  </si>
  <si>
    <t>Trần Thị Thu Thảo</t>
  </si>
  <si>
    <t>Đặng Thị Như Quỳnh</t>
  </si>
  <si>
    <t>QT11</t>
  </si>
  <si>
    <t>QT14</t>
  </si>
  <si>
    <t>QT15</t>
  </si>
  <si>
    <t>GN01</t>
  </si>
  <si>
    <t>GN02</t>
  </si>
  <si>
    <t>GN03</t>
  </si>
  <si>
    <t>GN04</t>
  </si>
  <si>
    <t>GN05</t>
  </si>
  <si>
    <t>GN06</t>
  </si>
  <si>
    <t>GN07</t>
  </si>
  <si>
    <t>GN08</t>
  </si>
  <si>
    <t>GN09</t>
  </si>
  <si>
    <t>GN10</t>
  </si>
  <si>
    <t>GN12</t>
  </si>
  <si>
    <t>GN13</t>
  </si>
  <si>
    <t>Nữ</t>
  </si>
  <si>
    <t>Giới tính</t>
  </si>
  <si>
    <t>x</t>
  </si>
  <si>
    <t>Chi phí</t>
  </si>
  <si>
    <t>Nữ độc thân</t>
  </si>
  <si>
    <t>Thông tin khách hàng</t>
  </si>
  <si>
    <t>Phát sinh</t>
  </si>
  <si>
    <t>Thực hiện</t>
  </si>
  <si>
    <t>Thanh toán</t>
  </si>
  <si>
    <t>Ngày sinh</t>
  </si>
  <si>
    <t>Mã nhân viên</t>
  </si>
  <si>
    <t>Công ty thanh toán</t>
  </si>
  <si>
    <t>Khách tự thanh toán</t>
  </si>
  <si>
    <t>Tổng cộng</t>
  </si>
  <si>
    <t>Đã thực hiện</t>
  </si>
  <si>
    <t>Chưa thực hiện</t>
  </si>
  <si>
    <t>Đã thanh toán</t>
  </si>
  <si>
    <t>Chưa thanh toán</t>
  </si>
  <si>
    <t>Thực thu</t>
  </si>
  <si>
    <t>Ghi chú</t>
  </si>
  <si>
    <t>15/01/1956</t>
  </si>
  <si>
    <t>1.450.000</t>
  </si>
  <si>
    <t>1.809.100</t>
  </si>
  <si>
    <t>1.332.000</t>
  </si>
  <si>
    <t>1.691.100</t>
  </si>
  <si>
    <t>Ko xn HBsAg</t>
  </si>
  <si>
    <t>2.326.600</t>
  </si>
  <si>
    <t>Chỉ khám 5ck</t>
  </si>
  <si>
    <t>1.600.000</t>
  </si>
  <si>
    <t>2.499.100</t>
  </si>
  <si>
    <t>1.482.000</t>
  </si>
  <si>
    <t>2.381.100</t>
  </si>
  <si>
    <t>2.240.800</t>
  </si>
  <si>
    <t>2.122.800</t>
  </si>
  <si>
    <t>1.442.700</t>
  </si>
  <si>
    <t>29/09/1999</t>
  </si>
  <si>
    <t>2.506.300</t>
  </si>
  <si>
    <t>1.375.000</t>
  </si>
  <si>
    <t>1.363.000</t>
  </si>
  <si>
    <t>Ko ECG + ko pap</t>
  </si>
  <si>
    <t>20.137.000</t>
  </si>
  <si>
    <t>xem lại sổ thực tế có khám ko</t>
  </si>
  <si>
    <t>ktoan</t>
  </si>
  <si>
    <t>lệch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</si>
</sst>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b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164" fontId="2" fillId="0" borderId="1" xfId="1" applyNumberFormat="1" applyFont="1" applyBorder="1"/>
    <xf numFmtId="164" fontId="2" fillId="0" borderId="1" xfId="1" applyNumberFormat="1" applyFont="1" applyBorder="1" applyAlignment="1">
      <alignment vertical="top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6" fillId="2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7" fillId="2" borderId="1" xfId="0" applyFont="1" applyFill="1" applyBorder="1" applyAlignment="1">
      <alignment horizontal="center" vertical="top" wrapText="1"/>
    </xf>
    <xf numFmtId="0" fontId="6" fillId="2" borderId="1" xfId="0" applyFont="1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vertical="top"/>
    </xf>
    <xf numFmtId="164" fontId="1" fillId="0" borderId="1" xfId="1" applyNumberFormat="1" applyFont="1" applyBorder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 wrapText="1"/>
    </xf>
    <xf numFmtId="0" fontId="4" fillId="0" borderId="1" xfId="0" applyFont="1" applyBorder="1" applyAlignment="1">
      <alignment vertical="center" wrapText="1"/>
    </xf>
    <xf numFmtId="164" fontId="5" fillId="0" borderId="1" xfId="1" applyNumberFormat="1" applyFont="1" applyBorder="1" applyAlignment="1">
      <alignment vertical="center" wrapText="1"/>
    </xf>
    <xf numFmtId="164" fontId="4" fillId="0" borderId="1" xfId="1" applyNumberFormat="1" applyFont="1" applyBorder="1" applyAlignment="1">
      <alignment horizontal="right" vertical="center" wrapText="1"/>
    </xf>
    <xf numFmtId="164" fontId="9" fillId="4" borderId="1" xfId="1" applyNumberFormat="1" applyFont="1" applyFill="1" applyBorder="1" applyAlignment="1">
      <alignment horizontal="right" vertical="center" wrapText="1"/>
    </xf>
    <xf numFmtId="164" fontId="0" fillId="0" borderId="0" xfId="1" applyNumberFormat="1" applyFont="1"/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vertical="center" wrapText="1"/>
    </xf>
    <xf numFmtId="164" fontId="1" fillId="5" borderId="1" xfId="1" applyNumberFormat="1" applyFont="1" applyFill="1" applyBorder="1"/>
    <xf numFmtId="0" fontId="2" fillId="5" borderId="0" xfId="0" applyFont="1" applyFill="1"/>
    <xf numFmtId="0" fontId="2" fillId="0" borderId="0" xfId="0" applyFont="1" applyAlignment="1">
      <alignment wrapText="1"/>
    </xf>
    <xf numFmtId="164" fontId="2" fillId="0" borderId="0" xfId="1" applyNumberFormat="1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 applyAlignment="1">
      <alignment wrapText="1"/>
    </xf>
    <xf numFmtId="164" fontId="2" fillId="0" borderId="1" xfId="0" applyNumberFormat="1" applyFont="1" applyBorder="1"/>
    <xf numFmtId="0" fontId="2" fillId="5" borderId="1" xfId="0" applyFont="1" applyFill="1" applyBorder="1" applyAlignment="1">
      <alignment wrapText="1"/>
    </xf>
    <xf numFmtId="164" fontId="2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horizontal="center" vertical="center"/>
    </xf>
    <xf numFmtId="164" fontId="8" fillId="0" borderId="1" xfId="1" applyNumberFormat="1" applyFont="1" applyBorder="1" applyAlignment="1">
      <alignment horizontal="center" vertical="center"/>
    </xf>
    <xf numFmtId="164" fontId="1" fillId="0" borderId="1" xfId="1" applyNumberFormat="1" applyFont="1" applyBorder="1" applyAlignment="1">
      <alignment vertical="center"/>
    </xf>
    <xf numFmtId="164" fontId="2" fillId="0" borderId="1" xfId="1" applyNumberFormat="1" applyFont="1" applyBorder="1" applyAlignment="1">
      <alignment vertical="center" wrapText="1"/>
    </xf>
    <xf numFmtId="164" fontId="2" fillId="0" borderId="0" xfId="1" applyNumberFormat="1" applyFont="1" applyAlignment="1">
      <alignment vertical="center"/>
    </xf>
    <xf numFmtId="165" fontId="5" fillId="0" borderId="1" xfId="1" applyNumberFormat="1" applyFont="1" applyBorder="1" applyAlignment="1">
      <alignment vertical="center" wrapText="1"/>
    </xf>
    <xf numFmtId="165" fontId="4" fillId="0" borderId="1" xfId="1" applyNumberFormat="1" applyFont="1" applyBorder="1" applyAlignment="1">
      <alignment horizontal="right" vertical="center" wrapText="1"/>
    </xf>
    <xf numFmtId="165" fontId="4" fillId="0" borderId="1" xfId="1" applyNumberFormat="1" applyFont="1" applyBorder="1" applyAlignment="1">
      <alignment vertical="center" wrapText="1"/>
    </xf>
    <xf numFmtId="165" fontId="0" fillId="0" borderId="1" xfId="1" applyNumberFormat="1" applyFont="1" applyBorder="1" applyAlignment="1">
      <alignment wrapText="1"/>
    </xf>
    <xf numFmtId="165" fontId="0" fillId="0" borderId="1" xfId="1" applyNumberFormat="1" applyFont="1" applyBorder="1"/>
    <xf numFmtId="165" fontId="0" fillId="0" borderId="0" xfId="1" applyNumberFormat="1" applyFont="1"/>
    <xf numFmtId="0" fontId="2" fillId="3" borderId="1" xfId="0" applyFont="1" applyFill="1" applyBorder="1" applyAlignment="1">
      <alignment horizontal="center"/>
    </xf>
    <xf numFmtId="164" fontId="1" fillId="3" borderId="1" xfId="1" applyNumberFormat="1" applyFont="1" applyFill="1" applyBorder="1"/>
    <xf numFmtId="164" fontId="2" fillId="3" borderId="1" xfId="0" applyNumberFormat="1" applyFont="1" applyFill="1" applyBorder="1" applyAlignment="1">
      <alignment wrapText="1"/>
    </xf>
    <xf numFmtId="164" fontId="2" fillId="3" borderId="1" xfId="1" applyNumberFormat="1" applyFont="1" applyFill="1" applyBorder="1"/>
    <xf numFmtId="164" fontId="2" fillId="3" borderId="1" xfId="0" applyNumberFormat="1" applyFont="1" applyFill="1" applyBorder="1"/>
    <xf numFmtId="0" fontId="2" fillId="3" borderId="0" xfId="0" applyFont="1" applyFill="1"/>
    <xf numFmtId="0" fontId="2" fillId="3" borderId="1" xfId="0" applyFont="1" applyFill="1" applyBorder="1" applyAlignment="1">
      <alignment wrapText="1"/>
    </xf>
    <xf numFmtId="0" fontId="2" fillId="3" borderId="0" xfId="0" applyFont="1" applyFill="1" applyAlignment="1"/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1" fillId="3" borderId="0" xfId="0" applyFont="1" applyFill="1"/>
    <xf numFmtId="0" fontId="2" fillId="3" borderId="0" xfId="0" applyFont="1" applyFill="1" applyAlignment="1">
      <alignment wrapText="1"/>
    </xf>
    <xf numFmtId="164" fontId="2" fillId="3" borderId="0" xfId="1" applyNumberFormat="1" applyFont="1" applyFill="1"/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DC138-7B35-4700-8C33-F1758E5FD19D}">
  <dimension ref="A3:AI20"/>
  <sheetViews>
    <sheetView topLeftCell="I1" zoomScale="85" zoomScaleNormal="85" workbookViewId="0">
      <selection activeCell="R15" sqref="R15"/>
    </sheetView>
  </sheetViews>
  <sheetFormatPr defaultRowHeight="15.75" x14ac:dyDescent="0.25"/>
  <cols>
    <col min="1" max="1" width="9.140625" style="8"/>
    <col min="2" max="2" width="24.7109375" style="9" bestFit="1" customWidth="1"/>
    <col min="3" max="3" width="10.42578125" style="8" customWidth="1"/>
    <col min="4" max="4" width="15.7109375" style="10" bestFit="1" customWidth="1"/>
    <col min="5" max="5" width="14.140625" style="17" bestFit="1" customWidth="1"/>
    <col min="6" max="10" width="10.5703125" style="17" bestFit="1" customWidth="1"/>
    <col min="11" max="11" width="9.140625" style="17"/>
    <col min="12" max="19" width="10.5703125" style="17" bestFit="1" customWidth="1"/>
    <col min="20" max="20" width="11.5703125" style="17" bestFit="1" customWidth="1"/>
    <col min="21" max="21" width="10.7109375" style="17" customWidth="1"/>
    <col min="22" max="23" width="9.140625" style="17"/>
    <col min="24" max="25" width="10.5703125" style="17" bestFit="1" customWidth="1"/>
    <col min="26" max="27" width="11.5703125" style="17" bestFit="1" customWidth="1"/>
    <col min="28" max="29" width="9.140625" style="17"/>
    <col min="30" max="30" width="10.5703125" style="17" bestFit="1" customWidth="1"/>
    <col min="31" max="31" width="15.5703125" style="17" customWidth="1"/>
    <col min="32" max="32" width="13.140625" style="22" bestFit="1" customWidth="1"/>
    <col min="33" max="33" width="21" style="37" customWidth="1"/>
    <col min="34" max="34" width="15.5703125" style="38" bestFit="1" customWidth="1"/>
    <col min="35" max="35" width="12.42578125" style="8" bestFit="1" customWidth="1"/>
    <col min="36" max="16384" width="9.140625" style="8"/>
  </cols>
  <sheetData>
    <row r="3" spans="1:35" s="13" customFormat="1" ht="94.5" x14ac:dyDescent="0.25">
      <c r="A3" s="11" t="s">
        <v>3</v>
      </c>
      <c r="B3" s="1" t="s">
        <v>29</v>
      </c>
      <c r="C3" s="1" t="s">
        <v>30</v>
      </c>
      <c r="D3" s="1" t="s">
        <v>62</v>
      </c>
      <c r="E3" s="18" t="s">
        <v>8</v>
      </c>
      <c r="F3" s="19" t="s">
        <v>9</v>
      </c>
      <c r="G3" s="19" t="s">
        <v>10</v>
      </c>
      <c r="H3" s="19" t="s">
        <v>11</v>
      </c>
      <c r="I3" s="19" t="s">
        <v>12</v>
      </c>
      <c r="J3" s="19" t="s">
        <v>13</v>
      </c>
      <c r="K3" s="19" t="s">
        <v>14</v>
      </c>
      <c r="L3" s="19" t="s">
        <v>15</v>
      </c>
      <c r="M3" s="19" t="s">
        <v>16</v>
      </c>
      <c r="N3" s="19" t="s">
        <v>4</v>
      </c>
      <c r="O3" s="3" t="s">
        <v>17</v>
      </c>
      <c r="P3" s="19" t="s">
        <v>18</v>
      </c>
      <c r="Q3" s="19" t="s">
        <v>19</v>
      </c>
      <c r="R3" s="19" t="s">
        <v>20</v>
      </c>
      <c r="S3" s="19" t="s">
        <v>21</v>
      </c>
      <c r="T3" s="20" t="s">
        <v>22</v>
      </c>
      <c r="U3" s="18" t="s">
        <v>23</v>
      </c>
      <c r="V3" s="18" t="s">
        <v>24</v>
      </c>
      <c r="W3" s="18" t="s">
        <v>0</v>
      </c>
      <c r="X3" s="18" t="s">
        <v>25</v>
      </c>
      <c r="Y3" s="20" t="s">
        <v>26</v>
      </c>
      <c r="Z3" s="20" t="s">
        <v>27</v>
      </c>
      <c r="AA3" s="20" t="s">
        <v>28</v>
      </c>
      <c r="AB3" s="21" t="s">
        <v>6</v>
      </c>
      <c r="AC3" s="21" t="s">
        <v>7</v>
      </c>
      <c r="AD3" s="20" t="s">
        <v>1</v>
      </c>
      <c r="AE3" s="20" t="s">
        <v>2</v>
      </c>
      <c r="AF3" s="23" t="s">
        <v>64</v>
      </c>
      <c r="AG3" s="39"/>
      <c r="AH3" s="15" t="s">
        <v>103</v>
      </c>
      <c r="AI3" s="12" t="s">
        <v>104</v>
      </c>
    </row>
    <row r="4" spans="1:35" s="48" customFormat="1" ht="47.25" customHeight="1" x14ac:dyDescent="0.25">
      <c r="A4" s="43"/>
      <c r="B4" s="43"/>
      <c r="C4" s="43"/>
      <c r="D4" s="43"/>
      <c r="E4" s="44">
        <v>150000</v>
      </c>
      <c r="F4" s="44">
        <v>82000</v>
      </c>
      <c r="G4" s="44">
        <v>50000</v>
      </c>
      <c r="H4" s="44">
        <v>64000</v>
      </c>
      <c r="I4" s="44">
        <v>23000</v>
      </c>
      <c r="J4" s="44">
        <v>51000</v>
      </c>
      <c r="K4" s="44"/>
      <c r="L4" s="44">
        <v>35000</v>
      </c>
      <c r="M4" s="44">
        <v>35000</v>
      </c>
      <c r="N4" s="44">
        <v>35000</v>
      </c>
      <c r="O4" s="44">
        <v>35000</v>
      </c>
      <c r="P4" s="44">
        <v>50000</v>
      </c>
      <c r="Q4" s="44">
        <v>40000</v>
      </c>
      <c r="R4" s="44">
        <v>35000</v>
      </c>
      <c r="S4" s="45">
        <v>35000</v>
      </c>
      <c r="T4" s="44">
        <v>230000</v>
      </c>
      <c r="U4" s="44">
        <v>118000</v>
      </c>
      <c r="V4" s="44"/>
      <c r="W4" s="44"/>
      <c r="X4" s="44">
        <v>80000</v>
      </c>
      <c r="Y4" s="44">
        <v>70000</v>
      </c>
      <c r="Z4" s="44">
        <v>155000</v>
      </c>
      <c r="AA4" s="44">
        <v>155000</v>
      </c>
      <c r="AB4" s="44"/>
      <c r="AC4" s="44"/>
      <c r="AD4" s="44">
        <v>58000</v>
      </c>
      <c r="AE4" s="44">
        <v>167000</v>
      </c>
      <c r="AF4" s="46"/>
      <c r="AG4" s="47"/>
      <c r="AH4" s="43"/>
      <c r="AI4" s="43"/>
    </row>
    <row r="5" spans="1:35" x14ac:dyDescent="0.25">
      <c r="A5" s="16">
        <v>1</v>
      </c>
      <c r="B5" s="4" t="s">
        <v>31</v>
      </c>
      <c r="C5" s="16">
        <v>1956</v>
      </c>
      <c r="D5" s="16" t="s">
        <v>5</v>
      </c>
      <c r="E5" s="16" t="s">
        <v>63</v>
      </c>
      <c r="F5" s="16" t="s">
        <v>63</v>
      </c>
      <c r="G5" s="16" t="s">
        <v>63</v>
      </c>
      <c r="H5" s="16" t="s">
        <v>63</v>
      </c>
      <c r="I5" s="16" t="s">
        <v>63</v>
      </c>
      <c r="J5" s="16" t="s">
        <v>63</v>
      </c>
      <c r="K5" s="16" t="s">
        <v>63</v>
      </c>
      <c r="L5" s="16" t="s">
        <v>63</v>
      </c>
      <c r="M5" s="16" t="s">
        <v>63</v>
      </c>
      <c r="N5" s="16" t="s">
        <v>63</v>
      </c>
      <c r="O5" s="16" t="s">
        <v>63</v>
      </c>
      <c r="P5" s="16" t="s">
        <v>63</v>
      </c>
      <c r="Q5" s="16" t="s">
        <v>63</v>
      </c>
      <c r="R5" s="16" t="s">
        <v>63</v>
      </c>
      <c r="S5" s="16" t="s">
        <v>63</v>
      </c>
      <c r="T5" s="16" t="s">
        <v>63</v>
      </c>
      <c r="U5" s="16" t="s">
        <v>63</v>
      </c>
      <c r="V5" s="16"/>
      <c r="W5" s="16" t="s">
        <v>63</v>
      </c>
      <c r="X5" s="16" t="s">
        <v>63</v>
      </c>
      <c r="Y5" s="16" t="s">
        <v>63</v>
      </c>
      <c r="Z5" s="16" t="s">
        <v>63</v>
      </c>
      <c r="AA5" s="16"/>
      <c r="AB5" s="16"/>
      <c r="AC5" s="16"/>
      <c r="AD5" s="16"/>
      <c r="AE5" s="16"/>
      <c r="AF5" s="24">
        <f>SUMIF(E5:AE5,"x",E4:$AE$4)</f>
        <v>1373000</v>
      </c>
      <c r="AG5" s="40"/>
      <c r="AH5" s="14">
        <v>1332000</v>
      </c>
      <c r="AI5" s="41">
        <f>AF5-AH5</f>
        <v>41000</v>
      </c>
    </row>
    <row r="6" spans="1:35" x14ac:dyDescent="0.25">
      <c r="A6" s="16">
        <v>2</v>
      </c>
      <c r="B6" s="4" t="s">
        <v>32</v>
      </c>
      <c r="C6" s="16">
        <v>1988</v>
      </c>
      <c r="D6" s="16" t="s">
        <v>5</v>
      </c>
      <c r="E6" s="16" t="s">
        <v>63</v>
      </c>
      <c r="F6" s="16" t="s">
        <v>63</v>
      </c>
      <c r="G6" s="16" t="s">
        <v>63</v>
      </c>
      <c r="H6" s="16" t="s">
        <v>63</v>
      </c>
      <c r="I6" s="16" t="s">
        <v>63</v>
      </c>
      <c r="J6" s="16" t="s">
        <v>63</v>
      </c>
      <c r="K6" s="16" t="s">
        <v>63</v>
      </c>
      <c r="L6" s="16" t="s">
        <v>63</v>
      </c>
      <c r="M6" s="16" t="s">
        <v>63</v>
      </c>
      <c r="N6" s="16" t="s">
        <v>63</v>
      </c>
      <c r="O6" s="16" t="s">
        <v>63</v>
      </c>
      <c r="P6" s="16" t="s">
        <v>63</v>
      </c>
      <c r="Q6" s="16" t="s">
        <v>63</v>
      </c>
      <c r="R6" s="16" t="s">
        <v>63</v>
      </c>
      <c r="S6" s="16" t="s">
        <v>63</v>
      </c>
      <c r="T6" s="16" t="s">
        <v>63</v>
      </c>
      <c r="U6" s="16" t="s">
        <v>63</v>
      </c>
      <c r="V6" s="16"/>
      <c r="W6" s="16" t="s">
        <v>63</v>
      </c>
      <c r="X6" s="16" t="s">
        <v>63</v>
      </c>
      <c r="Y6" s="16" t="s">
        <v>63</v>
      </c>
      <c r="Z6" s="16" t="s">
        <v>63</v>
      </c>
      <c r="AA6" s="16"/>
      <c r="AB6" s="16"/>
      <c r="AC6" s="16"/>
      <c r="AD6" s="16"/>
      <c r="AE6" s="16"/>
      <c r="AF6" s="24">
        <f>SUMIF(E6:AE6,"x",E$4:$AE5)</f>
        <v>1373000</v>
      </c>
      <c r="AG6" s="40"/>
      <c r="AH6" s="14">
        <v>1450000</v>
      </c>
      <c r="AI6" s="41">
        <f t="shared" ref="AI6:AI19" si="0">AF6-AH6</f>
        <v>-77000</v>
      </c>
    </row>
    <row r="7" spans="1:35" x14ac:dyDescent="0.25">
      <c r="A7" s="16">
        <v>3</v>
      </c>
      <c r="B7" s="4" t="s">
        <v>33</v>
      </c>
      <c r="C7" s="16">
        <v>1975</v>
      </c>
      <c r="D7" s="16" t="s">
        <v>61</v>
      </c>
      <c r="E7" s="16" t="s">
        <v>63</v>
      </c>
      <c r="F7" s="16" t="s">
        <v>63</v>
      </c>
      <c r="G7" s="16" t="s">
        <v>63</v>
      </c>
      <c r="H7" s="16" t="s">
        <v>63</v>
      </c>
      <c r="I7" s="16" t="s">
        <v>63</v>
      </c>
      <c r="J7" s="16" t="s">
        <v>63</v>
      </c>
      <c r="K7" s="16" t="s">
        <v>63</v>
      </c>
      <c r="L7" s="16" t="s">
        <v>63</v>
      </c>
      <c r="M7" s="16" t="s">
        <v>63</v>
      </c>
      <c r="N7" s="16" t="s">
        <v>63</v>
      </c>
      <c r="O7" s="16" t="s">
        <v>63</v>
      </c>
      <c r="P7" s="16" t="s">
        <v>63</v>
      </c>
      <c r="Q7" s="16" t="s">
        <v>63</v>
      </c>
      <c r="R7" s="16" t="s">
        <v>63</v>
      </c>
      <c r="S7" s="16" t="s">
        <v>63</v>
      </c>
      <c r="T7" s="16"/>
      <c r="U7" s="16" t="s">
        <v>63</v>
      </c>
      <c r="V7" s="16"/>
      <c r="W7" s="16" t="s">
        <v>63</v>
      </c>
      <c r="X7" s="16" t="s">
        <v>63</v>
      </c>
      <c r="Y7" s="16" t="s">
        <v>63</v>
      </c>
      <c r="Z7" s="16" t="s">
        <v>63</v>
      </c>
      <c r="AA7" s="16" t="s">
        <v>63</v>
      </c>
      <c r="AB7" s="16" t="s">
        <v>63</v>
      </c>
      <c r="AC7" s="16" t="s">
        <v>63</v>
      </c>
      <c r="AD7" s="16" t="s">
        <v>63</v>
      </c>
      <c r="AE7" s="16" t="s">
        <v>63</v>
      </c>
      <c r="AF7" s="24">
        <f>SUMIF(E7:AE7,"x",E$4:$AE6)</f>
        <v>1523000</v>
      </c>
      <c r="AG7" s="40"/>
      <c r="AH7" s="14">
        <v>1600000</v>
      </c>
      <c r="AI7" s="41">
        <f t="shared" si="0"/>
        <v>-77000</v>
      </c>
    </row>
    <row r="8" spans="1:35" s="36" customFormat="1" ht="31.5" x14ac:dyDescent="0.25">
      <c r="A8" s="33">
        <v>4</v>
      </c>
      <c r="B8" s="34" t="s">
        <v>34</v>
      </c>
      <c r="C8" s="33">
        <v>1990</v>
      </c>
      <c r="D8" s="33" t="s">
        <v>61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5">
        <f>SUMIF(E8:AE8,"x",E$4:$AE7)</f>
        <v>0</v>
      </c>
      <c r="AG8" s="42" t="s">
        <v>102</v>
      </c>
      <c r="AH8" s="14">
        <f>VLOOKUP(B8,Sheet1!B3:I17,8,FALSE)</f>
        <v>0</v>
      </c>
      <c r="AI8" s="41">
        <f t="shared" si="0"/>
        <v>0</v>
      </c>
    </row>
    <row r="9" spans="1:35" x14ac:dyDescent="0.25">
      <c r="A9" s="16">
        <v>5</v>
      </c>
      <c r="B9" s="4" t="s">
        <v>35</v>
      </c>
      <c r="C9" s="16">
        <v>1960</v>
      </c>
      <c r="D9" s="16" t="s">
        <v>61</v>
      </c>
      <c r="E9" s="16" t="s">
        <v>63</v>
      </c>
      <c r="F9" s="16" t="s">
        <v>63</v>
      </c>
      <c r="G9" s="16" t="s">
        <v>63</v>
      </c>
      <c r="H9" s="16" t="s">
        <v>63</v>
      </c>
      <c r="I9" s="16" t="s">
        <v>63</v>
      </c>
      <c r="J9" s="16" t="s">
        <v>63</v>
      </c>
      <c r="K9" s="16" t="s">
        <v>63</v>
      </c>
      <c r="L9" s="16" t="s">
        <v>63</v>
      </c>
      <c r="M9" s="16" t="s">
        <v>63</v>
      </c>
      <c r="N9" s="16" t="s">
        <v>63</v>
      </c>
      <c r="O9" s="16" t="s">
        <v>63</v>
      </c>
      <c r="P9" s="16" t="s">
        <v>63</v>
      </c>
      <c r="Q9" s="16" t="s">
        <v>63</v>
      </c>
      <c r="R9" s="16" t="s">
        <v>63</v>
      </c>
      <c r="S9" s="16" t="s">
        <v>63</v>
      </c>
      <c r="T9" s="16"/>
      <c r="U9" s="16" t="s">
        <v>63</v>
      </c>
      <c r="V9" s="16"/>
      <c r="W9" s="16" t="s">
        <v>63</v>
      </c>
      <c r="X9" s="16" t="s">
        <v>63</v>
      </c>
      <c r="Y9" s="16" t="s">
        <v>63</v>
      </c>
      <c r="Z9" s="16" t="s">
        <v>63</v>
      </c>
      <c r="AA9" s="16" t="s">
        <v>63</v>
      </c>
      <c r="AB9" s="16" t="s">
        <v>63</v>
      </c>
      <c r="AC9" s="16" t="s">
        <v>63</v>
      </c>
      <c r="AD9" s="16" t="s">
        <v>63</v>
      </c>
      <c r="AE9" s="16" t="s">
        <v>63</v>
      </c>
      <c r="AF9" s="24">
        <f>SUMIF(E9:AE9,"x",E$4:$AE8)</f>
        <v>1523000</v>
      </c>
      <c r="AG9" s="40"/>
      <c r="AH9" s="14">
        <v>1523000</v>
      </c>
      <c r="AI9" s="41">
        <f t="shared" si="0"/>
        <v>0</v>
      </c>
    </row>
    <row r="10" spans="1:35" x14ac:dyDescent="0.25">
      <c r="A10" s="16">
        <v>6</v>
      </c>
      <c r="B10" s="4" t="s">
        <v>36</v>
      </c>
      <c r="C10" s="16">
        <v>1971</v>
      </c>
      <c r="D10" s="16" t="s">
        <v>5</v>
      </c>
      <c r="E10" s="16" t="s">
        <v>63</v>
      </c>
      <c r="F10" s="16" t="s">
        <v>63</v>
      </c>
      <c r="G10" s="16" t="s">
        <v>63</v>
      </c>
      <c r="H10" s="16" t="s">
        <v>63</v>
      </c>
      <c r="I10" s="16" t="s">
        <v>63</v>
      </c>
      <c r="J10" s="16" t="s">
        <v>63</v>
      </c>
      <c r="K10" s="16" t="s">
        <v>63</v>
      </c>
      <c r="L10" s="16" t="s">
        <v>63</v>
      </c>
      <c r="M10" s="16" t="s">
        <v>63</v>
      </c>
      <c r="N10" s="16" t="s">
        <v>63</v>
      </c>
      <c r="O10" s="16" t="s">
        <v>63</v>
      </c>
      <c r="P10" s="16" t="s">
        <v>63</v>
      </c>
      <c r="Q10" s="16" t="s">
        <v>63</v>
      </c>
      <c r="R10" s="16" t="s">
        <v>63</v>
      </c>
      <c r="S10" s="16" t="s">
        <v>63</v>
      </c>
      <c r="T10" s="16" t="s">
        <v>63</v>
      </c>
      <c r="U10" s="16" t="s">
        <v>63</v>
      </c>
      <c r="V10" s="16"/>
      <c r="W10" s="16" t="s">
        <v>63</v>
      </c>
      <c r="X10" s="16" t="s">
        <v>63</v>
      </c>
      <c r="Y10" s="16" t="s">
        <v>63</v>
      </c>
      <c r="Z10" s="16" t="s">
        <v>63</v>
      </c>
      <c r="AA10" s="16"/>
      <c r="AB10" s="16"/>
      <c r="AC10" s="16"/>
      <c r="AD10" s="16"/>
      <c r="AE10" s="16"/>
      <c r="AF10" s="24">
        <f>SUMIF(E10:AE10,"x",E$4:$AE9)</f>
        <v>1373000</v>
      </c>
      <c r="AG10" s="40"/>
      <c r="AH10" s="14">
        <v>1373000</v>
      </c>
      <c r="AI10" s="41">
        <f t="shared" si="0"/>
        <v>0</v>
      </c>
    </row>
    <row r="11" spans="1:35" x14ac:dyDescent="0.25">
      <c r="A11" s="16">
        <v>7</v>
      </c>
      <c r="B11" s="4" t="s">
        <v>37</v>
      </c>
      <c r="C11" s="16">
        <v>1983</v>
      </c>
      <c r="D11" s="16" t="s">
        <v>5</v>
      </c>
      <c r="E11" s="16" t="s">
        <v>63</v>
      </c>
      <c r="F11" s="16" t="s">
        <v>63</v>
      </c>
      <c r="G11" s="16" t="s">
        <v>63</v>
      </c>
      <c r="H11" s="16" t="s">
        <v>63</v>
      </c>
      <c r="I11" s="16" t="s">
        <v>63</v>
      </c>
      <c r="J11" s="16" t="s">
        <v>63</v>
      </c>
      <c r="K11" s="16" t="s">
        <v>63</v>
      </c>
      <c r="L11" s="16" t="s">
        <v>63</v>
      </c>
      <c r="M11" s="16" t="s">
        <v>63</v>
      </c>
      <c r="N11" s="16" t="s">
        <v>63</v>
      </c>
      <c r="O11" s="16" t="s">
        <v>63</v>
      </c>
      <c r="P11" s="16" t="s">
        <v>63</v>
      </c>
      <c r="Q11" s="16" t="s">
        <v>63</v>
      </c>
      <c r="R11" s="16" t="s">
        <v>63</v>
      </c>
      <c r="S11" s="16" t="s">
        <v>63</v>
      </c>
      <c r="T11" s="16" t="s">
        <v>63</v>
      </c>
      <c r="U11" s="16" t="s">
        <v>63</v>
      </c>
      <c r="V11" s="16"/>
      <c r="W11" s="16" t="s">
        <v>63</v>
      </c>
      <c r="X11" s="16" t="s">
        <v>63</v>
      </c>
      <c r="Y11" s="16" t="s">
        <v>63</v>
      </c>
      <c r="Z11" s="16" t="s">
        <v>63</v>
      </c>
      <c r="AA11" s="16"/>
      <c r="AB11" s="16"/>
      <c r="AC11" s="16"/>
      <c r="AD11" s="16"/>
      <c r="AE11" s="16"/>
      <c r="AF11" s="24">
        <f>SUMIF(E11:AE11,"x",E$4:$AE10)</f>
        <v>1373000</v>
      </c>
      <c r="AG11" s="40"/>
      <c r="AH11" s="14">
        <v>1332000</v>
      </c>
      <c r="AI11" s="41">
        <f t="shared" si="0"/>
        <v>41000</v>
      </c>
    </row>
    <row r="12" spans="1:35" x14ac:dyDescent="0.25">
      <c r="A12" s="16">
        <v>8</v>
      </c>
      <c r="B12" s="4" t="s">
        <v>38</v>
      </c>
      <c r="C12" s="16">
        <v>1990</v>
      </c>
      <c r="D12" s="16" t="s">
        <v>61</v>
      </c>
      <c r="E12" s="16" t="s">
        <v>63</v>
      </c>
      <c r="F12" s="16" t="s">
        <v>63</v>
      </c>
      <c r="G12" s="16" t="s">
        <v>63</v>
      </c>
      <c r="H12" s="16" t="s">
        <v>63</v>
      </c>
      <c r="I12" s="16" t="s">
        <v>63</v>
      </c>
      <c r="J12" s="16" t="s">
        <v>63</v>
      </c>
      <c r="K12" s="16" t="s">
        <v>63</v>
      </c>
      <c r="L12" s="16" t="s">
        <v>63</v>
      </c>
      <c r="M12" s="16" t="s">
        <v>63</v>
      </c>
      <c r="N12" s="16" t="s">
        <v>63</v>
      </c>
      <c r="O12" s="16" t="s">
        <v>63</v>
      </c>
      <c r="P12" s="16" t="s">
        <v>63</v>
      </c>
      <c r="Q12" s="16" t="s">
        <v>63</v>
      </c>
      <c r="R12" s="16" t="s">
        <v>63</v>
      </c>
      <c r="S12" s="16" t="s">
        <v>63</v>
      </c>
      <c r="T12" s="16"/>
      <c r="U12" s="16" t="s">
        <v>63</v>
      </c>
      <c r="V12" s="16"/>
      <c r="W12" s="16" t="s">
        <v>63</v>
      </c>
      <c r="X12" s="16" t="s">
        <v>63</v>
      </c>
      <c r="Y12" s="16" t="s">
        <v>63</v>
      </c>
      <c r="Z12" s="16" t="s">
        <v>63</v>
      </c>
      <c r="AA12" s="16" t="s">
        <v>63</v>
      </c>
      <c r="AB12" s="16" t="s">
        <v>63</v>
      </c>
      <c r="AC12" s="16" t="s">
        <v>63</v>
      </c>
      <c r="AD12" s="16" t="s">
        <v>63</v>
      </c>
      <c r="AE12" s="16" t="s">
        <v>63</v>
      </c>
      <c r="AF12" s="24">
        <f>SUMIF(E12:AE12,"x",E$4:$AE11)</f>
        <v>1523000</v>
      </c>
      <c r="AG12" s="40"/>
      <c r="AH12" s="14">
        <v>1482000</v>
      </c>
      <c r="AI12" s="41">
        <f t="shared" si="0"/>
        <v>41000</v>
      </c>
    </row>
    <row r="13" spans="1:35" x14ac:dyDescent="0.25">
      <c r="A13" s="16">
        <v>9</v>
      </c>
      <c r="B13" s="4" t="s">
        <v>39</v>
      </c>
      <c r="C13" s="16">
        <v>1995</v>
      </c>
      <c r="D13" s="16" t="s">
        <v>5</v>
      </c>
      <c r="E13" s="16" t="s">
        <v>63</v>
      </c>
      <c r="F13" s="16" t="s">
        <v>63</v>
      </c>
      <c r="G13" s="16" t="s">
        <v>63</v>
      </c>
      <c r="H13" s="16" t="s">
        <v>63</v>
      </c>
      <c r="I13" s="16" t="s">
        <v>63</v>
      </c>
      <c r="J13" s="16" t="s">
        <v>63</v>
      </c>
      <c r="K13" s="16" t="s">
        <v>63</v>
      </c>
      <c r="L13" s="16" t="s">
        <v>63</v>
      </c>
      <c r="M13" s="16" t="s">
        <v>63</v>
      </c>
      <c r="N13" s="16" t="s">
        <v>63</v>
      </c>
      <c r="O13" s="16" t="s">
        <v>63</v>
      </c>
      <c r="P13" s="16" t="s">
        <v>63</v>
      </c>
      <c r="Q13" s="16" t="s">
        <v>63</v>
      </c>
      <c r="R13" s="16" t="s">
        <v>63</v>
      </c>
      <c r="S13" s="16" t="s">
        <v>63</v>
      </c>
      <c r="T13" s="16" t="s">
        <v>63</v>
      </c>
      <c r="U13" s="16" t="s">
        <v>63</v>
      </c>
      <c r="V13" s="16"/>
      <c r="W13" s="16" t="s">
        <v>63</v>
      </c>
      <c r="X13" s="16" t="s">
        <v>63</v>
      </c>
      <c r="Y13" s="16" t="s">
        <v>63</v>
      </c>
      <c r="Z13" s="16" t="s">
        <v>63</v>
      </c>
      <c r="AA13" s="16"/>
      <c r="AB13" s="16"/>
      <c r="AC13" s="16"/>
      <c r="AD13" s="16"/>
      <c r="AE13" s="16"/>
      <c r="AF13" s="24">
        <f>SUMIF(E13:AE13,"x",E$4:$AE12)</f>
        <v>1373000</v>
      </c>
      <c r="AG13" s="40"/>
      <c r="AH13" s="14">
        <v>1332000</v>
      </c>
      <c r="AI13" s="41">
        <f t="shared" si="0"/>
        <v>41000</v>
      </c>
    </row>
    <row r="14" spans="1:35" x14ac:dyDescent="0.25">
      <c r="A14" s="16">
        <v>10</v>
      </c>
      <c r="B14" s="4" t="s">
        <v>40</v>
      </c>
      <c r="C14" s="16">
        <v>1999</v>
      </c>
      <c r="D14" s="16" t="s">
        <v>61</v>
      </c>
      <c r="E14" s="16" t="s">
        <v>63</v>
      </c>
      <c r="F14" s="16" t="s">
        <v>63</v>
      </c>
      <c r="G14" s="16" t="s">
        <v>63</v>
      </c>
      <c r="H14" s="16" t="s">
        <v>63</v>
      </c>
      <c r="I14" s="16" t="s">
        <v>63</v>
      </c>
      <c r="J14" s="16" t="s">
        <v>63</v>
      </c>
      <c r="K14" s="16" t="s">
        <v>63</v>
      </c>
      <c r="L14" s="16" t="s">
        <v>63</v>
      </c>
      <c r="M14" s="16" t="s">
        <v>63</v>
      </c>
      <c r="N14" s="16" t="s">
        <v>63</v>
      </c>
      <c r="O14" s="16" t="s">
        <v>63</v>
      </c>
      <c r="P14" s="16" t="s">
        <v>63</v>
      </c>
      <c r="Q14" s="16" t="s">
        <v>63</v>
      </c>
      <c r="R14" s="16" t="s">
        <v>63</v>
      </c>
      <c r="S14" s="16" t="s">
        <v>63</v>
      </c>
      <c r="T14" s="16"/>
      <c r="U14" s="16" t="s">
        <v>63</v>
      </c>
      <c r="V14" s="16"/>
      <c r="W14" s="16" t="s">
        <v>63</v>
      </c>
      <c r="X14" s="16" t="s">
        <v>63</v>
      </c>
      <c r="Y14" s="16" t="s">
        <v>63</v>
      </c>
      <c r="Z14" s="16" t="s">
        <v>63</v>
      </c>
      <c r="AA14" s="16" t="s">
        <v>63</v>
      </c>
      <c r="AB14" s="16" t="s">
        <v>63</v>
      </c>
      <c r="AC14" s="16" t="s">
        <v>63</v>
      </c>
      <c r="AD14" s="16" t="s">
        <v>63</v>
      </c>
      <c r="AE14" s="16" t="s">
        <v>63</v>
      </c>
      <c r="AF14" s="24">
        <f>SUMIF(E14:AE14,"x",E$4:$AE13)</f>
        <v>1523000</v>
      </c>
      <c r="AG14" s="40"/>
      <c r="AH14" s="14">
        <v>1600000</v>
      </c>
      <c r="AI14" s="41">
        <f t="shared" si="0"/>
        <v>-77000</v>
      </c>
    </row>
    <row r="15" spans="1:35" x14ac:dyDescent="0.25">
      <c r="A15" s="16">
        <v>11</v>
      </c>
      <c r="B15" s="4" t="s">
        <v>41</v>
      </c>
      <c r="C15" s="16">
        <v>2022</v>
      </c>
      <c r="D15" s="16" t="s">
        <v>5</v>
      </c>
      <c r="E15" s="16" t="s">
        <v>63</v>
      </c>
      <c r="F15" s="16" t="s">
        <v>63</v>
      </c>
      <c r="G15" s="16" t="s">
        <v>63</v>
      </c>
      <c r="H15" s="16" t="s">
        <v>63</v>
      </c>
      <c r="I15" s="16" t="s">
        <v>63</v>
      </c>
      <c r="J15" s="16" t="s">
        <v>63</v>
      </c>
      <c r="K15" s="16" t="s">
        <v>63</v>
      </c>
      <c r="L15" s="16" t="s">
        <v>63</v>
      </c>
      <c r="M15" s="16" t="s">
        <v>63</v>
      </c>
      <c r="N15" s="16" t="s">
        <v>63</v>
      </c>
      <c r="O15" s="16" t="s">
        <v>63</v>
      </c>
      <c r="P15" s="16" t="s">
        <v>63</v>
      </c>
      <c r="Q15" s="16" t="s">
        <v>63</v>
      </c>
      <c r="R15" s="16" t="s">
        <v>63</v>
      </c>
      <c r="S15" s="16" t="s">
        <v>63</v>
      </c>
      <c r="T15" s="16" t="s">
        <v>63</v>
      </c>
      <c r="U15" s="16" t="s">
        <v>63</v>
      </c>
      <c r="V15" s="16"/>
      <c r="W15" s="16" t="s">
        <v>63</v>
      </c>
      <c r="X15" s="16" t="s">
        <v>63</v>
      </c>
      <c r="Y15" s="16" t="s">
        <v>63</v>
      </c>
      <c r="Z15" s="16" t="s">
        <v>63</v>
      </c>
      <c r="AA15" s="16"/>
      <c r="AB15" s="16"/>
      <c r="AC15" s="16"/>
      <c r="AD15" s="16"/>
      <c r="AE15" s="16"/>
      <c r="AF15" s="24">
        <f>SUMIF(E15:AE15,"x",E$4:$AE14)</f>
        <v>1373000</v>
      </c>
      <c r="AG15" s="40"/>
      <c r="AH15" s="14">
        <v>1332000</v>
      </c>
      <c r="AI15" s="41">
        <f t="shared" si="0"/>
        <v>41000</v>
      </c>
    </row>
    <row r="16" spans="1:35" s="60" customFormat="1" x14ac:dyDescent="0.25">
      <c r="A16" s="55">
        <v>12</v>
      </c>
      <c r="B16" s="5" t="s">
        <v>42</v>
      </c>
      <c r="C16" s="55">
        <v>2001</v>
      </c>
      <c r="D16" s="55" t="s">
        <v>65</v>
      </c>
      <c r="E16" s="55" t="s">
        <v>63</v>
      </c>
      <c r="F16" s="55" t="s">
        <v>63</v>
      </c>
      <c r="G16" s="55" t="s">
        <v>63</v>
      </c>
      <c r="H16" s="55" t="s">
        <v>63</v>
      </c>
      <c r="I16" s="55" t="s">
        <v>63</v>
      </c>
      <c r="J16" s="55" t="s">
        <v>63</v>
      </c>
      <c r="K16" s="55" t="s">
        <v>63</v>
      </c>
      <c r="L16" s="55" t="s">
        <v>63</v>
      </c>
      <c r="M16" s="55" t="s">
        <v>63</v>
      </c>
      <c r="N16" s="55" t="s">
        <v>63</v>
      </c>
      <c r="O16" s="55" t="s">
        <v>63</v>
      </c>
      <c r="P16" s="55" t="s">
        <v>63</v>
      </c>
      <c r="Q16" s="55" t="s">
        <v>63</v>
      </c>
      <c r="R16" s="55" t="s">
        <v>63</v>
      </c>
      <c r="S16" s="55" t="s">
        <v>63</v>
      </c>
      <c r="T16" s="55"/>
      <c r="U16" s="55" t="s">
        <v>63</v>
      </c>
      <c r="V16" s="55"/>
      <c r="W16" s="55" t="s">
        <v>63</v>
      </c>
      <c r="X16" s="55" t="s">
        <v>63</v>
      </c>
      <c r="Y16" s="55" t="s">
        <v>63</v>
      </c>
      <c r="Z16" s="55" t="s">
        <v>63</v>
      </c>
      <c r="AA16" s="55" t="s">
        <v>63</v>
      </c>
      <c r="AB16" s="55" t="s">
        <v>63</v>
      </c>
      <c r="AC16" s="55" t="s">
        <v>63</v>
      </c>
      <c r="AD16" s="55"/>
      <c r="AE16" s="55"/>
      <c r="AF16" s="56">
        <f>SUMIF(E16:AE16,"x",E$4:$AE15)</f>
        <v>1298000</v>
      </c>
      <c r="AG16" s="57"/>
      <c r="AH16" s="58">
        <v>1375000</v>
      </c>
      <c r="AI16" s="59">
        <f t="shared" si="0"/>
        <v>-77000</v>
      </c>
    </row>
    <row r="17" spans="1:35" s="60" customFormat="1" x14ac:dyDescent="0.25">
      <c r="A17" s="55">
        <v>13</v>
      </c>
      <c r="B17" s="5" t="s">
        <v>43</v>
      </c>
      <c r="C17" s="55">
        <v>1981</v>
      </c>
      <c r="D17" s="55" t="s">
        <v>61</v>
      </c>
      <c r="E17" s="55" t="s">
        <v>63</v>
      </c>
      <c r="F17" s="55" t="s">
        <v>63</v>
      </c>
      <c r="G17" s="55" t="s">
        <v>63</v>
      </c>
      <c r="H17" s="55" t="s">
        <v>63</v>
      </c>
      <c r="I17" s="55" t="s">
        <v>63</v>
      </c>
      <c r="J17" s="55" t="s">
        <v>63</v>
      </c>
      <c r="K17" s="55" t="s">
        <v>63</v>
      </c>
      <c r="L17" s="55" t="s">
        <v>63</v>
      </c>
      <c r="M17" s="55" t="s">
        <v>63</v>
      </c>
      <c r="N17" s="55" t="s">
        <v>63</v>
      </c>
      <c r="O17" s="55" t="s">
        <v>63</v>
      </c>
      <c r="P17" s="55" t="s">
        <v>63</v>
      </c>
      <c r="Q17" s="55" t="s">
        <v>63</v>
      </c>
      <c r="R17" s="55" t="s">
        <v>63</v>
      </c>
      <c r="S17" s="55" t="s">
        <v>63</v>
      </c>
      <c r="T17" s="55"/>
      <c r="U17" s="55" t="s">
        <v>63</v>
      </c>
      <c r="V17" s="55"/>
      <c r="W17" s="55" t="s">
        <v>63</v>
      </c>
      <c r="X17" s="55" t="s">
        <v>63</v>
      </c>
      <c r="Y17" s="55" t="s">
        <v>63</v>
      </c>
      <c r="Z17" s="55" t="s">
        <v>63</v>
      </c>
      <c r="AA17" s="55" t="s">
        <v>63</v>
      </c>
      <c r="AB17" s="55" t="s">
        <v>63</v>
      </c>
      <c r="AC17" s="55" t="s">
        <v>63</v>
      </c>
      <c r="AD17" s="55" t="s">
        <v>63</v>
      </c>
      <c r="AE17" s="55" t="s">
        <v>63</v>
      </c>
      <c r="AF17" s="56">
        <f>SUMIF(E17:AE17,"x",E$4:$AE16)</f>
        <v>1523000</v>
      </c>
      <c r="AG17" s="61"/>
      <c r="AH17" s="58">
        <v>1482000</v>
      </c>
      <c r="AI17" s="59">
        <f t="shared" si="0"/>
        <v>41000</v>
      </c>
    </row>
    <row r="18" spans="1:35" s="60" customFormat="1" x14ac:dyDescent="0.25">
      <c r="A18" s="55">
        <v>14</v>
      </c>
      <c r="B18" s="5" t="s">
        <v>44</v>
      </c>
      <c r="C18" s="55">
        <v>1997</v>
      </c>
      <c r="D18" s="55" t="s">
        <v>61</v>
      </c>
      <c r="E18" s="55" t="s">
        <v>63</v>
      </c>
      <c r="F18" s="55" t="s">
        <v>63</v>
      </c>
      <c r="G18" s="55" t="s">
        <v>63</v>
      </c>
      <c r="H18" s="55" t="s">
        <v>63</v>
      </c>
      <c r="I18" s="55" t="s">
        <v>63</v>
      </c>
      <c r="J18" s="55" t="s">
        <v>63</v>
      </c>
      <c r="K18" s="55" t="s">
        <v>63</v>
      </c>
      <c r="L18" s="55" t="s">
        <v>63</v>
      </c>
      <c r="M18" s="55" t="s">
        <v>63</v>
      </c>
      <c r="N18" s="55" t="s">
        <v>63</v>
      </c>
      <c r="O18" s="55" t="s">
        <v>63</v>
      </c>
      <c r="P18" s="55" t="s">
        <v>63</v>
      </c>
      <c r="Q18" s="55" t="s">
        <v>63</v>
      </c>
      <c r="R18" s="55" t="s">
        <v>63</v>
      </c>
      <c r="S18" s="55" t="s">
        <v>63</v>
      </c>
      <c r="T18" s="55"/>
      <c r="U18" s="55" t="s">
        <v>63</v>
      </c>
      <c r="V18" s="55"/>
      <c r="W18" s="55" t="s">
        <v>63</v>
      </c>
      <c r="X18" s="55" t="s">
        <v>63</v>
      </c>
      <c r="Y18" s="55" t="s">
        <v>63</v>
      </c>
      <c r="Z18" s="55" t="s">
        <v>63</v>
      </c>
      <c r="AA18" s="55" t="s">
        <v>63</v>
      </c>
      <c r="AB18" s="55" t="s">
        <v>63</v>
      </c>
      <c r="AC18" s="55" t="s">
        <v>63</v>
      </c>
      <c r="AD18" s="55" t="s">
        <v>63</v>
      </c>
      <c r="AE18" s="55" t="s">
        <v>63</v>
      </c>
      <c r="AF18" s="56">
        <f>SUMIF(E18:AE18,"x",E$4:$AE17)</f>
        <v>1523000</v>
      </c>
      <c r="AG18" s="61"/>
      <c r="AH18" s="58">
        <v>1363000</v>
      </c>
      <c r="AI18" s="59">
        <f t="shared" si="0"/>
        <v>160000</v>
      </c>
    </row>
    <row r="19" spans="1:35" s="60" customFormat="1" x14ac:dyDescent="0.25">
      <c r="A19" s="55">
        <v>15</v>
      </c>
      <c r="B19" s="5" t="s">
        <v>45</v>
      </c>
      <c r="C19" s="55">
        <v>2002</v>
      </c>
      <c r="D19" s="55" t="s">
        <v>65</v>
      </c>
      <c r="E19" s="55" t="s">
        <v>63</v>
      </c>
      <c r="F19" s="55" t="s">
        <v>63</v>
      </c>
      <c r="G19" s="55" t="s">
        <v>63</v>
      </c>
      <c r="H19" s="55" t="s">
        <v>63</v>
      </c>
      <c r="I19" s="55" t="s">
        <v>63</v>
      </c>
      <c r="J19" s="55" t="s">
        <v>63</v>
      </c>
      <c r="K19" s="55" t="s">
        <v>63</v>
      </c>
      <c r="L19" s="55" t="s">
        <v>63</v>
      </c>
      <c r="M19" s="55" t="s">
        <v>63</v>
      </c>
      <c r="N19" s="55" t="s">
        <v>63</v>
      </c>
      <c r="O19" s="55" t="s">
        <v>63</v>
      </c>
      <c r="P19" s="55" t="s">
        <v>63</v>
      </c>
      <c r="Q19" s="55" t="s">
        <v>63</v>
      </c>
      <c r="R19" s="55" t="s">
        <v>63</v>
      </c>
      <c r="S19" s="55" t="s">
        <v>63</v>
      </c>
      <c r="T19" s="55"/>
      <c r="U19" s="55" t="s">
        <v>63</v>
      </c>
      <c r="V19" s="55"/>
      <c r="W19" s="55" t="s">
        <v>63</v>
      </c>
      <c r="X19" s="55" t="s">
        <v>63</v>
      </c>
      <c r="Y19" s="55" t="s">
        <v>63</v>
      </c>
      <c r="Z19" s="55" t="s">
        <v>63</v>
      </c>
      <c r="AA19" s="55" t="s">
        <v>63</v>
      </c>
      <c r="AB19" s="55" t="s">
        <v>63</v>
      </c>
      <c r="AC19" s="55" t="s">
        <v>63</v>
      </c>
      <c r="AD19" s="55"/>
      <c r="AE19" s="55"/>
      <c r="AF19" s="56">
        <f>SUMIF(E19:AE19,"x",E$4:$AE18)</f>
        <v>1298000</v>
      </c>
      <c r="AG19" s="61"/>
      <c r="AH19" s="58">
        <v>1375000</v>
      </c>
      <c r="AI19" s="59">
        <f t="shared" si="0"/>
        <v>-77000</v>
      </c>
    </row>
    <row r="20" spans="1:35" s="60" customFormat="1" x14ac:dyDescent="0.25">
      <c r="B20" s="62"/>
      <c r="D20" s="63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  <c r="Y20" s="64"/>
      <c r="Z20" s="64"/>
      <c r="AA20" s="64"/>
      <c r="AB20" s="64"/>
      <c r="AC20" s="64"/>
      <c r="AD20" s="64"/>
      <c r="AE20" s="64"/>
      <c r="AF20" s="65"/>
      <c r="AG20" s="66"/>
      <c r="AH20" s="67"/>
    </row>
  </sheetData>
  <autoFilter ref="A3:AE19" xr:uid="{0C84930F-FB28-40DD-A233-485B4AC6B5C1}"/>
  <conditionalFormatting sqref="E3:AE3">
    <cfRule type="duplicateValues" dxfId="1" priority="2"/>
  </conditionalFormatting>
  <conditionalFormatting sqref="C3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ADE49-3DFE-4FE4-9AAC-AEE2B2ED2C9B}">
  <dimension ref="A1:O19"/>
  <sheetViews>
    <sheetView tabSelected="1" workbookViewId="0">
      <selection activeCell="Q16" sqref="Q16"/>
    </sheetView>
  </sheetViews>
  <sheetFormatPr defaultRowHeight="15" x14ac:dyDescent="0.25"/>
  <cols>
    <col min="1" max="1" width="5" bestFit="1" customWidth="1"/>
    <col min="2" max="2" width="21.5703125" bestFit="1" customWidth="1"/>
    <col min="3" max="3" width="12.7109375" customWidth="1"/>
    <col min="4" max="4" width="9" bestFit="1" customWidth="1"/>
    <col min="5" max="5" width="13.5703125" style="73" customWidth="1"/>
    <col min="7" max="7" width="11.28515625" customWidth="1"/>
    <col min="8" max="8" width="14.28515625" customWidth="1"/>
    <col min="9" max="9" width="15" style="32" customWidth="1"/>
    <col min="10" max="11" width="11.28515625" style="54" customWidth="1"/>
    <col min="12" max="13" width="11.28515625" customWidth="1"/>
    <col min="14" max="14" width="16.28515625" bestFit="1" customWidth="1"/>
  </cols>
  <sheetData>
    <row r="1" spans="1:15" x14ac:dyDescent="0.25">
      <c r="A1" s="68" t="s">
        <v>66</v>
      </c>
      <c r="B1" s="68"/>
      <c r="C1" s="68"/>
      <c r="D1" s="68"/>
      <c r="E1" s="68"/>
      <c r="F1" s="68" t="s">
        <v>67</v>
      </c>
      <c r="G1" s="68"/>
      <c r="H1" s="68"/>
      <c r="I1" s="68" t="s">
        <v>68</v>
      </c>
      <c r="J1" s="68"/>
      <c r="K1" s="68" t="s">
        <v>69</v>
      </c>
      <c r="L1" s="68"/>
      <c r="M1" s="68"/>
      <c r="N1" s="25"/>
      <c r="O1" s="25"/>
    </row>
    <row r="2" spans="1:15" ht="42.75" x14ac:dyDescent="0.25">
      <c r="A2" s="26" t="s">
        <v>3</v>
      </c>
      <c r="B2" s="26" t="s">
        <v>29</v>
      </c>
      <c r="C2" s="26" t="s">
        <v>70</v>
      </c>
      <c r="D2" s="26" t="s">
        <v>62</v>
      </c>
      <c r="E2" s="69" t="s">
        <v>71</v>
      </c>
      <c r="F2" s="26" t="s">
        <v>72</v>
      </c>
      <c r="G2" s="26" t="s">
        <v>73</v>
      </c>
      <c r="H2" s="26" t="s">
        <v>74</v>
      </c>
      <c r="I2" s="29" t="s">
        <v>75</v>
      </c>
      <c r="J2" s="49" t="s">
        <v>76</v>
      </c>
      <c r="K2" s="49" t="s">
        <v>77</v>
      </c>
      <c r="L2" s="26" t="s">
        <v>78</v>
      </c>
      <c r="M2" s="26" t="s">
        <v>79</v>
      </c>
      <c r="N2" s="26" t="s">
        <v>80</v>
      </c>
      <c r="O2" s="25"/>
    </row>
    <row r="3" spans="1:15" x14ac:dyDescent="0.25">
      <c r="A3" s="27">
        <v>1</v>
      </c>
      <c r="B3" s="28" t="s">
        <v>31</v>
      </c>
      <c r="C3" s="28" t="s">
        <v>81</v>
      </c>
      <c r="D3" s="28" t="s">
        <v>5</v>
      </c>
      <c r="E3" s="70" t="s">
        <v>49</v>
      </c>
      <c r="F3" s="27" t="s">
        <v>82</v>
      </c>
      <c r="G3" s="27">
        <v>359.1</v>
      </c>
      <c r="H3" s="27" t="s">
        <v>83</v>
      </c>
      <c r="I3" s="30" t="s">
        <v>84</v>
      </c>
      <c r="J3" s="50">
        <v>118</v>
      </c>
      <c r="K3" s="50">
        <v>359.1</v>
      </c>
      <c r="L3" s="28"/>
      <c r="M3" s="27" t="s">
        <v>85</v>
      </c>
      <c r="N3" s="28" t="s">
        <v>86</v>
      </c>
      <c r="O3" s="25"/>
    </row>
    <row r="4" spans="1:15" x14ac:dyDescent="0.25">
      <c r="A4" s="27">
        <v>2</v>
      </c>
      <c r="B4" s="28" t="s">
        <v>32</v>
      </c>
      <c r="C4" s="28">
        <v>1988</v>
      </c>
      <c r="D4" s="28" t="s">
        <v>5</v>
      </c>
      <c r="E4" s="70" t="s">
        <v>50</v>
      </c>
      <c r="F4" s="27" t="s">
        <v>82</v>
      </c>
      <c r="G4" s="27">
        <v>876.6</v>
      </c>
      <c r="H4" s="27" t="s">
        <v>87</v>
      </c>
      <c r="I4" s="30" t="s">
        <v>82</v>
      </c>
      <c r="J4" s="51"/>
      <c r="K4" s="50">
        <v>876.6</v>
      </c>
      <c r="L4" s="28"/>
      <c r="M4" s="27" t="s">
        <v>87</v>
      </c>
      <c r="N4" s="28"/>
      <c r="O4" s="25"/>
    </row>
    <row r="5" spans="1:15" x14ac:dyDescent="0.25">
      <c r="A5" s="27">
        <v>3</v>
      </c>
      <c r="B5" s="28" t="s">
        <v>34</v>
      </c>
      <c r="C5" s="28">
        <v>1990</v>
      </c>
      <c r="D5" s="28" t="s">
        <v>61</v>
      </c>
      <c r="E5" s="70" t="s">
        <v>52</v>
      </c>
      <c r="F5" s="27">
        <v>150</v>
      </c>
      <c r="G5" s="28"/>
      <c r="H5" s="27">
        <v>150</v>
      </c>
      <c r="I5" s="30"/>
      <c r="J5" s="51"/>
      <c r="K5" s="51"/>
      <c r="L5" s="28"/>
      <c r="M5" s="27">
        <v>150</v>
      </c>
      <c r="N5" s="28" t="s">
        <v>88</v>
      </c>
      <c r="O5" s="25"/>
    </row>
    <row r="6" spans="1:15" x14ac:dyDescent="0.25">
      <c r="A6" s="27">
        <v>4</v>
      </c>
      <c r="B6" s="28" t="s">
        <v>35</v>
      </c>
      <c r="C6" s="28">
        <v>1960</v>
      </c>
      <c r="D6" s="28" t="s">
        <v>61</v>
      </c>
      <c r="E6" s="70" t="s">
        <v>53</v>
      </c>
      <c r="F6" s="27" t="s">
        <v>89</v>
      </c>
      <c r="G6" s="27">
        <v>899.1</v>
      </c>
      <c r="H6" s="27" t="s">
        <v>90</v>
      </c>
      <c r="I6" s="30" t="s">
        <v>91</v>
      </c>
      <c r="J6" s="50">
        <v>118</v>
      </c>
      <c r="K6" s="50">
        <v>899.1</v>
      </c>
      <c r="L6" s="28"/>
      <c r="M6" s="27" t="s">
        <v>92</v>
      </c>
      <c r="N6" s="28" t="s">
        <v>86</v>
      </c>
      <c r="O6" s="25"/>
    </row>
    <row r="7" spans="1:15" x14ac:dyDescent="0.25">
      <c r="A7" s="27">
        <v>5</v>
      </c>
      <c r="B7" s="28" t="s">
        <v>36</v>
      </c>
      <c r="C7" s="28">
        <v>1971</v>
      </c>
      <c r="D7" s="28" t="s">
        <v>5</v>
      </c>
      <c r="E7" s="70" t="s">
        <v>54</v>
      </c>
      <c r="F7" s="27" t="s">
        <v>82</v>
      </c>
      <c r="G7" s="28"/>
      <c r="H7" s="27" t="s">
        <v>82</v>
      </c>
      <c r="I7" s="30" t="s">
        <v>82</v>
      </c>
      <c r="J7" s="51"/>
      <c r="K7" s="51"/>
      <c r="L7" s="28"/>
      <c r="M7" s="27" t="s">
        <v>82</v>
      </c>
      <c r="N7" s="28"/>
      <c r="O7" s="25"/>
    </row>
    <row r="8" spans="1:15" x14ac:dyDescent="0.25">
      <c r="A8" s="27">
        <v>6</v>
      </c>
      <c r="B8" s="28" t="s">
        <v>37</v>
      </c>
      <c r="C8" s="28">
        <v>1983</v>
      </c>
      <c r="D8" s="28" t="s">
        <v>5</v>
      </c>
      <c r="E8" s="70" t="s">
        <v>55</v>
      </c>
      <c r="F8" s="27" t="s">
        <v>82</v>
      </c>
      <c r="G8" s="28"/>
      <c r="H8" s="27" t="s">
        <v>82</v>
      </c>
      <c r="I8" s="30" t="s">
        <v>84</v>
      </c>
      <c r="J8" s="50">
        <v>118</v>
      </c>
      <c r="K8" s="51"/>
      <c r="L8" s="28"/>
      <c r="M8" s="27" t="s">
        <v>84</v>
      </c>
      <c r="N8" s="28" t="s">
        <v>86</v>
      </c>
      <c r="O8" s="25"/>
    </row>
    <row r="9" spans="1:15" x14ac:dyDescent="0.25">
      <c r="A9" s="27">
        <v>7</v>
      </c>
      <c r="B9" s="28" t="s">
        <v>38</v>
      </c>
      <c r="C9" s="28">
        <v>1990</v>
      </c>
      <c r="D9" s="28" t="s">
        <v>61</v>
      </c>
      <c r="E9" s="70" t="s">
        <v>56</v>
      </c>
      <c r="F9" s="27" t="s">
        <v>89</v>
      </c>
      <c r="G9" s="27">
        <v>640.79999999999995</v>
      </c>
      <c r="H9" s="27" t="s">
        <v>93</v>
      </c>
      <c r="I9" s="30" t="s">
        <v>91</v>
      </c>
      <c r="J9" s="50">
        <v>118</v>
      </c>
      <c r="K9" s="50">
        <v>640.79999999999995</v>
      </c>
      <c r="L9" s="28"/>
      <c r="M9" s="27" t="s">
        <v>94</v>
      </c>
      <c r="N9" s="28" t="s">
        <v>86</v>
      </c>
      <c r="O9" s="25"/>
    </row>
    <row r="10" spans="1:15" x14ac:dyDescent="0.25">
      <c r="A10" s="27">
        <v>8</v>
      </c>
      <c r="B10" s="28" t="s">
        <v>39</v>
      </c>
      <c r="C10" s="28">
        <v>1995</v>
      </c>
      <c r="D10" s="28" t="s">
        <v>5</v>
      </c>
      <c r="E10" s="70" t="s">
        <v>57</v>
      </c>
      <c r="F10" s="27" t="s">
        <v>84</v>
      </c>
      <c r="G10" s="27">
        <v>110.7</v>
      </c>
      <c r="H10" s="27" t="s">
        <v>95</v>
      </c>
      <c r="I10" s="30" t="s">
        <v>84</v>
      </c>
      <c r="J10" s="51"/>
      <c r="K10" s="50">
        <v>110.7</v>
      </c>
      <c r="L10" s="28"/>
      <c r="M10" s="27" t="s">
        <v>95</v>
      </c>
      <c r="N10" s="28"/>
      <c r="O10" s="25"/>
    </row>
    <row r="11" spans="1:15" x14ac:dyDescent="0.25">
      <c r="A11" s="27">
        <v>9</v>
      </c>
      <c r="B11" s="28" t="s">
        <v>40</v>
      </c>
      <c r="C11" s="28" t="s">
        <v>96</v>
      </c>
      <c r="D11" s="28" t="s">
        <v>61</v>
      </c>
      <c r="E11" s="70" t="s">
        <v>58</v>
      </c>
      <c r="F11" s="27" t="s">
        <v>89</v>
      </c>
      <c r="G11" s="27">
        <v>906.3</v>
      </c>
      <c r="H11" s="27" t="s">
        <v>97</v>
      </c>
      <c r="I11" s="30" t="s">
        <v>89</v>
      </c>
      <c r="J11" s="51"/>
      <c r="K11" s="50">
        <v>906.3</v>
      </c>
      <c r="L11" s="28"/>
      <c r="M11" s="27" t="s">
        <v>97</v>
      </c>
      <c r="N11" s="28"/>
      <c r="O11" s="25"/>
    </row>
    <row r="12" spans="1:15" x14ac:dyDescent="0.25">
      <c r="A12" s="27">
        <v>10</v>
      </c>
      <c r="B12" s="28" t="s">
        <v>41</v>
      </c>
      <c r="C12" s="28">
        <v>2002</v>
      </c>
      <c r="D12" s="28" t="s">
        <v>5</v>
      </c>
      <c r="E12" s="70" t="s">
        <v>46</v>
      </c>
      <c r="F12" s="27" t="s">
        <v>82</v>
      </c>
      <c r="G12" s="28"/>
      <c r="H12" s="27" t="s">
        <v>82</v>
      </c>
      <c r="I12" s="30" t="s">
        <v>84</v>
      </c>
      <c r="J12" s="50">
        <v>118</v>
      </c>
      <c r="K12" s="51"/>
      <c r="L12" s="28"/>
      <c r="M12" s="27" t="s">
        <v>84</v>
      </c>
      <c r="N12" s="28" t="s">
        <v>86</v>
      </c>
      <c r="O12" s="25"/>
    </row>
    <row r="13" spans="1:15" x14ac:dyDescent="0.25">
      <c r="A13" s="27">
        <v>11</v>
      </c>
      <c r="B13" s="28" t="s">
        <v>42</v>
      </c>
      <c r="C13" s="28">
        <v>2001</v>
      </c>
      <c r="D13" s="28" t="s">
        <v>61</v>
      </c>
      <c r="E13" s="70" t="s">
        <v>59</v>
      </c>
      <c r="F13" s="27" t="s">
        <v>98</v>
      </c>
      <c r="G13" s="28"/>
      <c r="H13" s="27" t="s">
        <v>98</v>
      </c>
      <c r="I13" s="30" t="s">
        <v>98</v>
      </c>
      <c r="J13" s="51"/>
      <c r="K13" s="51"/>
      <c r="L13" s="28"/>
      <c r="M13" s="27" t="s">
        <v>98</v>
      </c>
      <c r="N13" s="28"/>
      <c r="O13" s="25"/>
    </row>
    <row r="14" spans="1:15" x14ac:dyDescent="0.25">
      <c r="A14" s="27">
        <v>12</v>
      </c>
      <c r="B14" s="28" t="s">
        <v>43</v>
      </c>
      <c r="C14" s="28">
        <v>1981</v>
      </c>
      <c r="D14" s="28" t="s">
        <v>61</v>
      </c>
      <c r="E14" s="70" t="s">
        <v>60</v>
      </c>
      <c r="F14" s="27" t="s">
        <v>91</v>
      </c>
      <c r="G14" s="28"/>
      <c r="H14" s="27" t="s">
        <v>91</v>
      </c>
      <c r="I14" s="30" t="s">
        <v>91</v>
      </c>
      <c r="J14" s="51"/>
      <c r="K14" s="51"/>
      <c r="L14" s="28"/>
      <c r="M14" s="27" t="s">
        <v>91</v>
      </c>
      <c r="N14" s="28"/>
      <c r="O14" s="25"/>
    </row>
    <row r="15" spans="1:15" x14ac:dyDescent="0.25">
      <c r="A15" s="27">
        <v>13</v>
      </c>
      <c r="B15" s="28" t="s">
        <v>44</v>
      </c>
      <c r="C15" s="28">
        <v>1997</v>
      </c>
      <c r="D15" s="28" t="s">
        <v>61</v>
      </c>
      <c r="E15" s="70" t="s">
        <v>47</v>
      </c>
      <c r="F15" s="27" t="s">
        <v>89</v>
      </c>
      <c r="G15" s="28"/>
      <c r="H15" s="27" t="s">
        <v>89</v>
      </c>
      <c r="I15" s="30" t="s">
        <v>99</v>
      </c>
      <c r="J15" s="50">
        <v>237</v>
      </c>
      <c r="K15" s="51"/>
      <c r="L15" s="28"/>
      <c r="M15" s="27" t="s">
        <v>99</v>
      </c>
      <c r="N15" s="28" t="s">
        <v>100</v>
      </c>
      <c r="O15" s="25"/>
    </row>
    <row r="16" spans="1:15" x14ac:dyDescent="0.25">
      <c r="A16" s="27">
        <v>14</v>
      </c>
      <c r="B16" s="28" t="s">
        <v>45</v>
      </c>
      <c r="C16" s="28">
        <v>2002</v>
      </c>
      <c r="D16" s="28" t="s">
        <v>61</v>
      </c>
      <c r="E16" s="70" t="s">
        <v>48</v>
      </c>
      <c r="F16" s="27" t="s">
        <v>98</v>
      </c>
      <c r="G16" s="28"/>
      <c r="H16" s="27" t="s">
        <v>98</v>
      </c>
      <c r="I16" s="30" t="s">
        <v>98</v>
      </c>
      <c r="J16" s="51"/>
      <c r="K16" s="51"/>
      <c r="L16" s="28"/>
      <c r="M16" s="27" t="s">
        <v>98</v>
      </c>
      <c r="N16" s="28"/>
      <c r="O16" s="25"/>
    </row>
    <row r="17" spans="1:15" x14ac:dyDescent="0.25">
      <c r="A17" s="27">
        <v>15</v>
      </c>
      <c r="B17" s="28" t="s">
        <v>33</v>
      </c>
      <c r="C17" s="28">
        <v>1975</v>
      </c>
      <c r="D17" s="28" t="s">
        <v>61</v>
      </c>
      <c r="E17" s="70" t="s">
        <v>51</v>
      </c>
      <c r="F17" s="27" t="s">
        <v>89</v>
      </c>
      <c r="G17" s="28"/>
      <c r="H17" s="27" t="s">
        <v>89</v>
      </c>
      <c r="I17" s="30" t="s">
        <v>89</v>
      </c>
      <c r="J17" s="51"/>
      <c r="K17" s="51"/>
      <c r="L17" s="28"/>
      <c r="M17" s="27" t="s">
        <v>89</v>
      </c>
      <c r="N17" s="28"/>
      <c r="O17" s="25"/>
    </row>
    <row r="18" spans="1:15" x14ac:dyDescent="0.25">
      <c r="A18" s="25"/>
      <c r="B18" s="25"/>
      <c r="C18" s="25"/>
      <c r="D18" s="25"/>
      <c r="E18" s="71"/>
      <c r="F18" s="25"/>
      <c r="G18" s="25"/>
      <c r="H18" s="25"/>
      <c r="I18" s="31" t="s">
        <v>101</v>
      </c>
      <c r="J18" s="52"/>
      <c r="K18" s="52"/>
      <c r="L18" s="25"/>
      <c r="M18" s="25"/>
      <c r="N18" s="25"/>
      <c r="O18" s="25"/>
    </row>
    <row r="19" spans="1:15" x14ac:dyDescent="0.25">
      <c r="A19" s="6"/>
      <c r="B19" s="2"/>
      <c r="C19" s="2"/>
      <c r="D19" s="2"/>
      <c r="E19" s="72"/>
      <c r="F19" s="2"/>
      <c r="G19" s="2"/>
      <c r="H19" s="2"/>
      <c r="I19" s="7"/>
      <c r="J19" s="53"/>
      <c r="K19" s="53"/>
      <c r="L19" s="2"/>
      <c r="M19" s="2"/>
      <c r="N19" s="2"/>
      <c r="O19" s="2"/>
    </row>
  </sheetData>
  <mergeCells count="4">
    <mergeCell ref="A1:E1"/>
    <mergeCell ref="F1:H1"/>
    <mergeCell ref="I1:J1"/>
    <mergeCell ref="K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 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 QUANG CHUNG</dc:creator>
  <cp:lastModifiedBy>Administrator</cp:lastModifiedBy>
  <cp:lastPrinted>2024-05-09T02:52:14Z</cp:lastPrinted>
  <dcterms:created xsi:type="dcterms:W3CDTF">2022-03-17T08:23:25Z</dcterms:created>
  <dcterms:modified xsi:type="dcterms:W3CDTF">2025-04-22T10:40:51Z</dcterms:modified>
</cp:coreProperties>
</file>