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DỊCH VỤ ĐIỆN LỰC MIỀN TRUNG\DỊCH VỤ ĐIỆN\2024\"/>
    </mc:Choice>
  </mc:AlternateContent>
  <xr:revisionPtr revIDLastSave="0" documentId="13_ncr:1_{7665BC59-7337-4824-9DC8-57F4A6FF4C3A}" xr6:coauthVersionLast="47" xr6:coauthVersionMax="47" xr10:uidLastSave="{00000000-0000-0000-0000-000000000000}"/>
  <bookViews>
    <workbookView xWindow="-120" yWindow="-120" windowWidth="20730" windowHeight="11160" firstSheet="1" activeTab="1" xr2:uid="{00000000-000D-0000-FFFF-FFFF00000000}"/>
  </bookViews>
  <sheets>
    <sheet name="TN" sheetId="3" state="hidden" r:id="rId1"/>
    <sheet name="TN (2)" sheetId="4" r:id="rId2"/>
    <sheet name="Sheet1" sheetId="8" r:id="rId3"/>
    <sheet name="TP" sheetId="5" r:id="rId4"/>
    <sheet name="HK" sheetId="6" r:id="rId5"/>
    <sheet name="199" sheetId="7" r:id="rId6"/>
  </sheets>
  <externalReferences>
    <externalReference r:id="rId7"/>
  </externalReferences>
  <definedNames>
    <definedName name="_xlnm.Print_Area" localSheetId="5">'199'!$A$1:$E$40</definedName>
    <definedName name="_xlnm.Print_Area" localSheetId="4">HK!$A$1:$E$36</definedName>
    <definedName name="_xlnm.Print_Area" localSheetId="0">TN!$A$1:$I$65</definedName>
    <definedName name="_xlnm.Print_Area" localSheetId="1">'TN (2)'!$A$1:$H$65</definedName>
    <definedName name="_xlnm.Print_Area" localSheetId="3">TP!$A$1:$E$36</definedName>
    <definedName name="_xlnm.Print_Titles" localSheetId="1">'TN (2)'!$14:$15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 i="8" l="1"/>
  <c r="E42" i="8"/>
  <c r="E43" i="8"/>
  <c r="E44" i="8"/>
  <c r="E40" i="8"/>
  <c r="E15" i="8"/>
  <c r="E16" i="8"/>
  <c r="E17" i="8"/>
  <c r="E18" i="8"/>
  <c r="E19" i="8"/>
  <c r="E20" i="8"/>
  <c r="E21" i="8"/>
  <c r="E22" i="8"/>
  <c r="E23" i="8"/>
  <c r="E24" i="8"/>
  <c r="E25" i="8"/>
  <c r="E26" i="8"/>
  <c r="E27" i="8"/>
  <c r="E28" i="8"/>
  <c r="E29" i="8"/>
  <c r="E30" i="8"/>
  <c r="E31" i="8"/>
  <c r="E32" i="8"/>
  <c r="E33" i="8"/>
  <c r="E34" i="8"/>
  <c r="E35" i="8"/>
  <c r="E36" i="8"/>
  <c r="E37" i="8"/>
  <c r="E14" i="8"/>
  <c r="E45" i="8" l="1"/>
  <c r="E46" i="8" s="1"/>
  <c r="E38" i="8"/>
  <c r="E7" i="8" l="1"/>
  <c r="E8" i="8" s="1"/>
  <c r="G52" i="4" l="1"/>
  <c r="C4" i="8" s="1"/>
  <c r="E4" i="8" s="1"/>
  <c r="F52" i="4"/>
  <c r="C3" i="8" s="1"/>
  <c r="E3" i="8" s="1"/>
  <c r="E5" i="8" s="1"/>
  <c r="E9" i="8" s="1"/>
  <c r="E10" i="8"/>
  <c r="E35" i="7" l="1"/>
  <c r="D35" i="7"/>
  <c r="C35" i="7"/>
  <c r="E33" i="6"/>
  <c r="D33" i="6"/>
  <c r="C33" i="6"/>
  <c r="E33" i="5" l="1"/>
  <c r="D33" i="5" l="1"/>
  <c r="E52" i="4" l="1"/>
  <c r="C33" i="5" l="1"/>
  <c r="I47" i="3" l="1"/>
  <c r="I48" i="3"/>
  <c r="I49" i="3"/>
  <c r="I50" i="3"/>
  <c r="I46" i="3"/>
  <c r="I52" i="3" s="1"/>
  <c r="H52" i="3"/>
  <c r="G52" i="3"/>
  <c r="F52" i="3"/>
  <c r="E52" i="3"/>
</calcChain>
</file>

<file path=xl/sharedStrings.xml><?xml version="1.0" encoding="utf-8"?>
<sst xmlns="http://schemas.openxmlformats.org/spreadsheetml/2006/main" count="615" uniqueCount="199">
  <si>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</si>
  <si>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</si>
  <si>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</si>
  <si>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</si>
  <si>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</si>
  <si>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</si>
  <si>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</si>
  <si>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</si>
  <si>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</si>
  <si>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</si>
  <si>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</si>
  <si>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</si>
  <si>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</si>
  <si>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</si>
  <si>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</si>
  <si>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</si>
  <si>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</si>
  <si>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</si>
  <si>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</si>
  <si>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</si>
  <si>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</si>
  <si>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</si>
  <si>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</si>
  <si>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</si>
  <si>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</si>
  <si>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</si>
  <si>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</si>
  <si>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</si>
  <si>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</si>
  <si>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</si>
  <si>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</si>
  <si>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</si>
  <si>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</si>
  <si>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</si>
  <si>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</si>
  <si>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</si>
  <si>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</si>
  <si>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</si>
  <si>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</si>
  <si>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</si>
  <si>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</si>
  <si>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</si>
  <si>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</si>
  <si>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</si>
  <si>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</si>
  <si>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</si>
  <si>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</si>
  <si>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</si>
  <si>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</si>
  <si>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</si>
  <si>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</si>
  <si>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</si>
  <si>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</si>
  <si>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</si>
  <si>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</si>
  <si>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</si>
  <si>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</si>
  <si>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</si>
  <si>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</si>
  <si>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</si>
  <si>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</si>
  <si>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</si>
  <si>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</si>
  <si>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</si>
  <si>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</si>
  <si>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</si>
  <si>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</si>
  <si>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</si>
  <si>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AFP  trong máu (Hãng Roche - Thụy sỹ - Hóa chất chính hãng)</t>
  </si>
  <si>
    <t>Cyfra 21-1  trong máu (Hãng Roche - Thụy sỹ - Hóa chất chính hãng)</t>
  </si>
  <si>
    <t xml:space="preserve">Chỉ điểm ung thư phổi tế bào lớn </t>
  </si>
  <si>
    <t>Ca 72-4  trong máu (Hãng Roche - Thụy sỹ - Hóa chất chính hãng)</t>
  </si>
  <si>
    <t xml:space="preserve">Chỉ điểm ung thư dạ dày </t>
  </si>
  <si>
    <t>Ca 15-3  trong máu (Hãng Roche - Thụy sỹ - Hóa chất chính hãng)</t>
  </si>
  <si>
    <t xml:space="preserve">Chỉ điểm ung thư vú </t>
  </si>
  <si>
    <t>Viên gan B</t>
  </si>
  <si>
    <t>Xét nghiệm HBsAg (ELISA) (Hãng Roche - Thụy sỹ - Hóa chất chính hãng)</t>
  </si>
  <si>
    <t>Phát hiện có nhiễm viêm gan B hay không? (Định lượng - Nồng độ khánh nguyên bề mặt của Virut).</t>
  </si>
  <si>
    <t>Anti HCV (ELISA) (Hãng Roche - Thụy sỹ - Hóa chất chính hãng)</t>
  </si>
  <si>
    <t>Phát hiện định lượng kháng thể virus viêm gan C (Cho biết tình trạng đã nhiễm Virut)</t>
  </si>
  <si>
    <t>Nhóm máu</t>
  </si>
  <si>
    <t>Định nhóm máu ABO, Rh (D) bằng phương pháp Gelcard</t>
  </si>
  <si>
    <t xml:space="preserve">Xác định nhóm máu </t>
  </si>
  <si>
    <t>Điện tâm đồ. (Đo điện tim) 12 kênh (Hãng GE - Mỹ)</t>
  </si>
  <si>
    <t>Phát hiện sớm các bệnh lý thiếu máu cơ tim, rối loạn nhịp tim</t>
  </si>
  <si>
    <t>Xét nghiệm tầm soát ung thư cổ tử cung bằng phương pháp Pap Smear</t>
  </si>
  <si>
    <t>Phát hiện tế bào ung thư cổ tử cung</t>
  </si>
  <si>
    <t xml:space="preserve">Soi Cổ Tử Cung </t>
  </si>
  <si>
    <t>Phát hiện bệnh lý cổ tử cung về mặt hình thể</t>
  </si>
  <si>
    <t>STT</t>
  </si>
  <si>
    <t>Chỉ điểm ung thư</t>
  </si>
  <si>
    <t xml:space="preserve">     . Đơn giá trên đã bao gồm hóa đơn tài chính (không chịu thuế VAT).</t>
  </si>
  <si>
    <t>Urea</t>
  </si>
  <si>
    <t>Định lượng nồng độ Urea Nitrogen có trong máu</t>
  </si>
  <si>
    <t xml:space="preserve">Chỉ điểm ung thư gan </t>
  </si>
  <si>
    <t>Chỉ điểm ung thư tiền liệt tuyến</t>
  </si>
  <si>
    <t xml:space="preserve">CÔNG TY CỔ PHẦN BỆNH VIỆN THIỆN NHÂN ĐÀ NẴNG 
Số 276-278-280 Đống Đa - P Thanh Bình -Thành Phố Đà Nẵng 
Điện Thoại : 0236.828489 - 0236. 568988 
Email : Thiennhanhospital@gmail.com
</t>
  </si>
  <si>
    <t>. Ms Diệp ( PGĐ.KD) : 0937 334 583</t>
  </si>
  <si>
    <t>Siêu âm màu Bụng - Tổng Quát  (Máy Siemens Sequoia 2022- Đức hiện đại nhất )</t>
  </si>
  <si>
    <t>Siêu âm Tuyến giáp  (Máy Siemens Sequoia 2022- Đức hiện đại nhất )</t>
  </si>
  <si>
    <t>Phát hiện các bệnh lý sơ bộ da liễu</t>
  </si>
  <si>
    <t>Phát hiện sớm, chính xác các bệnh lý về tuyến giáp (u tuyến giáp...).</t>
  </si>
  <si>
    <t>Phát hiện bệnh lý phổi: u phổi, viêm phổi…</t>
  </si>
  <si>
    <t>Nên làm cùng Creatinin để được đánh giá toàn diện</t>
  </si>
  <si>
    <t>Phải làm cả hai để đánh giá được tình trạng viêm gan</t>
  </si>
  <si>
    <t xml:space="preserve">     . Báo giá này có hiệu lực kể từ ngày báo giá cho đến hết năm 2024</t>
  </si>
  <si>
    <t>Đơn giá 2023</t>
  </si>
  <si>
    <t>Viên gan C</t>
  </si>
  <si>
    <t>Lao động Nam</t>
  </si>
  <si>
    <t>Lao động Nữ</t>
  </si>
  <si>
    <t>x</t>
  </si>
  <si>
    <t>Kính gửi:  Công ty Dịch Vụ Điện lực Miền Trung</t>
  </si>
  <si>
    <t>Khám chuyên khoa Nội tổng quát, Chuyên khoa TMH, Chuyên Khoa RMH, Chuyên khoa mắt, chuyên khoa da liễu, cân đo, huyết áp,….</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</si>
  <si>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</si>
  <si>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 xml:space="preserve">HẠNG MỤC ĐẶC THÙ CỦA NỮ </t>
  </si>
  <si>
    <t>Đối với NLĐ mới</t>
  </si>
  <si>
    <t>PHÒNG KHÁM THIỆN PHƯỚC ĐÀ NẴNG
 Số nhà 82 Quang Trung, P. Thạch Thang, Q. Hải Châu, Tp. Đà Nẵng
Điện thoại: 0236 3866 577</t>
  </si>
  <si>
    <t>Đà Nẵng, ngày      tháng       năm 2024</t>
  </si>
  <si>
    <t>Chúng tôi xin trân trọng gửi đến quý Công ty bảng chào giá một số danh mục khám bệnh được đề nghị như sau:</t>
  </si>
  <si>
    <t>Nội dung khám</t>
  </si>
  <si>
    <t xml:space="preserve"> Đơn giá (đồng) </t>
  </si>
  <si>
    <t>Khám tổng quát (các khoa: Nội, ngoại, RHM, TMH, mắt)</t>
  </si>
  <si>
    <t xml:space="preserve">Siêu âm bụng </t>
  </si>
  <si>
    <t>Siêu âm tuyến giáp</t>
  </si>
  <si>
    <t>Đo Điện tim đồ</t>
  </si>
  <si>
    <t>Chụp X Quang phổi</t>
  </si>
  <si>
    <t>Xét nghiệm công thức máu</t>
  </si>
  <si>
    <t>Xét nghiệm bộ mỡ trong máu (HDL, LDL, VLDL, Cholesterol Triglycerides)</t>
  </si>
  <si>
    <t>Xét nghiệm Chức năng gan (SGOT - SGPT - Gamma GT)</t>
  </si>
  <si>
    <t>Xét nghiệm Chức năng thận (Creatine - Urê)</t>
  </si>
  <si>
    <t>Xét nghiệm viêm gan B (HbsAg)</t>
  </si>
  <si>
    <t>Xét nghiệm viêm gan C (HCV)</t>
  </si>
  <si>
    <t>Xét nghiệm nước tiểu 10 thông số</t>
  </si>
  <si>
    <t xml:space="preserve">Xét nghiệm Acid Uric </t>
  </si>
  <si>
    <t>Định lượng AFP (TS ung thư Gan)</t>
  </si>
  <si>
    <t>Định lượng CEA (TS ung thư Đại trực tràng)</t>
  </si>
  <si>
    <t>Định lượng CA 72-4 (TS ung thư Dạ dày)</t>
  </si>
  <si>
    <t>Định lượng PSA (TS ung thư Tiền liệt tuyến)</t>
  </si>
  <si>
    <t>Khám phụ khoa</t>
  </si>
  <si>
    <t>Siêu âm tuyến vú</t>
  </si>
  <si>
    <t>Soi cổ tử cung</t>
  </si>
  <si>
    <t>Xét nghiệm Pap Smear</t>
  </si>
  <si>
    <t>Định lượng Ca 15-3 ( Ung thư vú)</t>
  </si>
  <si>
    <t xml:space="preserve">     . Hân hạnh được phục vụ Quý Công ty!</t>
  </si>
  <si>
    <t>Xét nghiệm đường máu GLUCOSE</t>
  </si>
  <si>
    <t>Kính gửi: CÔNG TY DỊCH VỤ ĐIỆN LỰC MIỀN TRUNG</t>
  </si>
  <si>
    <t>Định lượng Cyfra 21-1 (TS ung thư Phổi)</t>
  </si>
  <si>
    <t>Phòng khám Đa khoa Hòa Khánh xin gửi đến Quý Công ty/Đơn vị bảng báo giá các danh mục khám (Bao gồm các hạng mục khám bệnh và các xét nghiệm) của gói khám sức khỏe tổng quát định kỳ như sau:</t>
  </si>
  <si>
    <t xml:space="preserve">     . Đơn giá trên đã bao gồm hóa đơn tài chính (VAT 0%).</t>
  </si>
  <si>
    <t>Kính gửi:  CÔNG TY DỊCH VỤ ĐIỆN LỰC MIỀN TRUNG</t>
  </si>
  <si>
    <t>TỔNG CỘNG</t>
  </si>
  <si>
    <t>TỔNG</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</si>
  <si>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</si>
  <si>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BỆNH VIỆN 199</t>
  </si>
  <si>
    <t>216 Nguyễn Công Trứ, Sơn Trà, Đà Nẵng</t>
  </si>
  <si>
    <t>Hotline: 1900 986868 - Email: cskh@benhvien199.vn</t>
  </si>
  <si>
    <t>Chúng tôi xin trân trọng gửi đến  quý Công ty bảng chào giá một số danh mục khám bệnh được đề nghị như sau:</t>
  </si>
  <si>
    <t xml:space="preserve">     . Đơn giá trên đã bao gồm hóa đơn VAT (0%).</t>
  </si>
  <si>
    <r>
      <t xml:space="preserve">Phòng khám Đa khoa Hòa Khánh
</t>
    </r>
    <r>
      <rPr>
        <i/>
        <sz val="12"/>
        <rFont val="Arial"/>
        <family val="2"/>
      </rPr>
      <t>Địa chỉ: 643 Tôn Đức Thắng, Hoà Khánh Nam, Liên Chiểu, Đà Nẵng</t>
    </r>
    <r>
      <rPr>
        <b/>
        <sz val="12"/>
        <rFont val="Arial"/>
        <family val="2"/>
      </rPr>
      <t xml:space="preserve">
</t>
    </r>
  </si>
  <si>
    <t xml:space="preserve"> TỔNG CỘNG</t>
  </si>
  <si>
    <t>Định lượng Cyfra 21-1(TS ung thư Phổi)</t>
  </si>
  <si>
    <t>GÓI KHÁM</t>
  </si>
  <si>
    <t>ĐƠN GIÁ</t>
  </si>
  <si>
    <t>SỐ LƯỢNG</t>
  </si>
  <si>
    <t>THÀNH TIỀN</t>
  </si>
  <si>
    <t>GÓI NAM</t>
  </si>
  <si>
    <t>GÓI NỮ</t>
  </si>
  <si>
    <t xml:space="preserve">Khám sức khỏe định kỳ đợt 1/2024 </t>
  </si>
  <si>
    <t>TỔNG CỘNG CHI PHÍ KSK ĐỢT 1 (A)</t>
  </si>
  <si>
    <t>TỔNG CỘNG CHI PHÍ KSK ĐỢT 2 (B)</t>
  </si>
  <si>
    <t>Khám sức khỏe định kỳ đợt 2/2024</t>
  </si>
  <si>
    <t xml:space="preserve">TỔNG CỘNG CHI PHÍ KSK 2024 (C) = (A) + (B) </t>
  </si>
  <si>
    <t>Stt</t>
  </si>
  <si>
    <t>Nội dung thực hiện</t>
  </si>
  <si>
    <t>Số lượng (Người)</t>
  </si>
  <si>
    <t>Đơn giá (Đồng)</t>
  </si>
  <si>
    <t>Thành tiền (Đồng)</t>
  </si>
  <si>
    <t>I.</t>
  </si>
  <si>
    <t>Siêu âm bụng</t>
  </si>
  <si>
    <t>Đo điện tâm đồ</t>
  </si>
  <si>
    <t>Chụp X-Quang phổi</t>
  </si>
  <si>
    <t>Xét nghiệm đường máu</t>
  </si>
  <si>
    <t>Xét nghiệm bộ mỡ trong máu (HDL, LDL, VLDL, Cholesterol Triglycerid)</t>
  </si>
  <si>
    <t>Xét nghiệm chức năng gan (SGOT, SGPT, Gamma GT)</t>
  </si>
  <si>
    <t>Xét nghiệm chức năng thận (Ure, creatinin)</t>
  </si>
  <si>
    <t>Xét nghiệm viêm gan B</t>
  </si>
  <si>
    <t>Xét nghiệm viêm gan C</t>
  </si>
  <si>
    <t>Xét nghiệm nước tiểu (10 thông số)</t>
  </si>
  <si>
    <t>Xét nghiệm acid uric</t>
  </si>
  <si>
    <t>Định lượng AFP (Ung thư gan)</t>
  </si>
  <si>
    <t>Định lượng CEA (Ung thư trực tràng)</t>
  </si>
  <si>
    <t>Định lượng CA72-4 (Ung thư dạ dày)</t>
  </si>
  <si>
    <t>Định lượng PSA (Tầm soát ung thư tuyến tiền liệt)</t>
  </si>
  <si>
    <t>Siêu âm vú</t>
  </si>
  <si>
    <t>Định lượng CA15-3 (Ung thư vú)</t>
  </si>
  <si>
    <t>II.</t>
  </si>
  <si>
    <t>TỔNG CỘNG CHI PHÍ KSK ĐỢT 1  (A)</t>
  </si>
  <si>
    <t>Định lượng CYFRA 21-1 (Ung thư phổi)</t>
  </si>
  <si>
    <t>Đơn giá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</si>
</sst>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67"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2"/>
      <color rgb="FFFF0000"/>
      <name val="Times New Roman"/>
      <family val="1"/>
    </font>
    <font>
      <b/>
      <sz val="12"/>
      <color theme="1"/>
      <name val="Calibri"/>
      <family val="2"/>
    </font>
    <font>
      <sz val="12"/>
      <color theme="1"/>
      <name val="Calibri"/>
      <family val="2"/>
    </font>
    <font>
      <i/>
      <sz val="12"/>
      <color theme="1"/>
      <name val="Calibri"/>
      <family val="2"/>
    </font>
    <font>
      <b/>
      <sz val="16"/>
      <color theme="1"/>
      <name val="Calibri"/>
      <family val="2"/>
    </font>
    <font>
      <b/>
      <sz val="12"/>
      <color rgb="FF000000"/>
      <name val="Calibri"/>
      <family val="2"/>
    </font>
    <font>
      <b/>
      <sz val="12"/>
      <color rgb="FFFF0000"/>
      <name val="Calibri"/>
      <family val="2"/>
    </font>
    <font>
      <sz val="12"/>
      <color rgb="FF000000"/>
      <name val="Calibri"/>
      <family val="2"/>
    </font>
    <font>
      <sz val="12"/>
      <color rgb="FF002060"/>
      <name val="Calibri"/>
      <family val="2"/>
    </font>
    <font>
      <b/>
      <sz val="12"/>
      <name val="Calibri"/>
      <family val="2"/>
    </font>
    <font>
      <sz val="12"/>
      <name val="Calibri"/>
      <family val="2"/>
      <scheme val="minor"/>
    </font>
    <font>
      <sz val="12"/>
      <name val="Myanmar Text"/>
      <family val="2"/>
    </font>
    <font>
      <sz val="12"/>
      <color theme="1"/>
      <name val="Myanmar Text"/>
      <family val="2"/>
    </font>
    <font>
      <sz val="12"/>
      <color theme="1"/>
      <name val="Calibri"/>
      <family val="2"/>
      <scheme val="minor"/>
    </font>
    <font>
      <b/>
      <sz val="12"/>
      <name val="Calibri"/>
      <family val="2"/>
      <scheme val="minor"/>
    </font>
    <font>
      <sz val="11"/>
      <name val="Calibri Light"/>
      <family val="2"/>
      <scheme val="major"/>
    </font>
    <font>
      <sz val="11"/>
      <color theme="1"/>
      <name val="Calibri Light"/>
      <family val="2"/>
      <scheme val="major"/>
    </font>
    <font>
      <sz val="12"/>
      <name val="Arial"/>
      <family val="2"/>
    </font>
    <font>
      <sz val="12"/>
      <color theme="1"/>
      <name val="Arial"/>
      <family val="2"/>
    </font>
    <font>
      <i/>
      <sz val="12"/>
      <color theme="1"/>
      <name val="Arial"/>
      <family val="2"/>
    </font>
    <font>
      <b/>
      <u/>
      <sz val="12"/>
      <color theme="1"/>
      <name val="Arial"/>
      <family val="2"/>
    </font>
    <font>
      <b/>
      <sz val="12"/>
      <color rgb="FF000000"/>
      <name val="Arial"/>
      <family val="2"/>
    </font>
    <font>
      <b/>
      <sz val="12"/>
      <name val="Arial"/>
      <family val="2"/>
    </font>
    <font>
      <sz val="12"/>
      <color rgb="FF000000"/>
      <name val="Arial"/>
      <family val="2"/>
    </font>
    <font>
      <b/>
      <sz val="12"/>
      <color theme="1"/>
      <name val="Arial"/>
      <family val="2"/>
    </font>
    <font>
      <i/>
      <sz val="12"/>
      <name val="Arial"/>
      <family val="2"/>
    </font>
    <font>
      <b/>
      <sz val="14"/>
      <color theme="1"/>
      <name val="Arial"/>
      <family val="2"/>
    </font>
    <font>
      <sz val="12"/>
      <name val="Times New Roman"/>
      <family val="1"/>
    </font>
    <font>
      <b/>
      <i/>
      <sz val="13"/>
      <name val="Times New Roman"/>
      <family val="1"/>
    </font>
    <font>
      <b/>
      <sz val="12"/>
      <name val="Times New Roman"/>
      <family val="1"/>
    </font>
    <font>
      <b/>
      <u/>
      <sz val="13"/>
      <name val="Times New Roman"/>
      <family val="1"/>
    </font>
    <font>
      <u/>
      <sz val="13"/>
      <name val="Times New Roman"/>
      <family val="1"/>
    </font>
    <font>
      <b/>
      <sz val="12"/>
      <color theme="1"/>
      <name val="Sitka Text"/>
    </font>
    <font>
      <sz val="12"/>
      <color theme="1"/>
      <name val="Sitka Text"/>
    </font>
    <font>
      <b/>
      <i/>
      <sz val="12"/>
      <color theme="1"/>
      <name val="Sitka Text"/>
    </font>
    <font>
      <b/>
      <sz val="16"/>
      <color theme="1"/>
      <name val="Sitka Text"/>
    </font>
    <font>
      <b/>
      <sz val="13"/>
      <color rgb="FF000000"/>
      <name val="Sitka Text"/>
    </font>
    <font>
      <sz val="11"/>
      <color theme="1"/>
      <name val="Sitka Text"/>
    </font>
    <font>
      <sz val="13"/>
      <color rgb="FF000000"/>
      <name val="Sitka Text"/>
    </font>
    <font>
      <sz val="13"/>
      <color theme="1"/>
      <name val="Sitka Text"/>
    </font>
    <font>
      <b/>
      <sz val="13"/>
      <color theme="1"/>
      <name val="Sitka Text"/>
    </font>
    <font>
      <b/>
      <u/>
      <sz val="12"/>
      <color rgb="FFFF0000"/>
      <name val="Sitka Text"/>
    </font>
    <font>
      <sz val="12"/>
      <color rgb="FF002060"/>
      <name val="Sitka Text"/>
    </font>
    <font>
      <b/>
      <sz val="12"/>
      <color rgb="FFFF0000"/>
      <name val="Sitka Text"/>
    </font>
    <font>
      <b/>
      <sz val="12"/>
      <color theme="0"/>
      <name val="Sitka Text"/>
    </font>
    <font>
      <b/>
      <sz val="12"/>
      <color rgb="FF000000"/>
      <name val="Times New Roman"/>
      <family val="1"/>
    </font>
    <font>
      <sz val="12"/>
      <color rgb="FF000000"/>
      <name val="Times New Roman"/>
      <family val="1"/>
    </font>
    <font>
      <sz val="14"/>
      <color theme="1"/>
      <name val="Times New Roman"/>
      <family val="1"/>
    </font>
    <font>
      <b/>
      <sz val="14"/>
      <color theme="1"/>
      <name val="Times New Roman"/>
      <family val="1"/>
    </font>
  </fonts>
  <fills count="1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0" tint="-0.249977111117893"/>
        <bgColor indexed="64"/>
      </patternFill>
    </fill>
    <fill>
      <patternFill patternType="solid">
        <fgColor rgb="FFFFFF00"/>
        <bgColor indexed="64"/>
      </patternFill>
    </fill>
    <fill>
      <patternFill patternType="solid">
        <fgColor rgb="FF00B050"/>
        <bgColor indexed="64"/>
      </patternFill>
    </fill>
    <fill>
      <patternFill patternType="solid">
        <fgColor rgb="FF12BCC0"/>
        <bgColor indexed="64"/>
      </patternFill>
    </fill>
    <fill>
      <patternFill patternType="solid">
        <fgColor rgb="FF33CCCC"/>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theme="0"/>
      </left>
      <right/>
      <top/>
      <bottom/>
      <diagonal/>
    </border>
    <border>
      <left/>
      <right style="thin">
        <color theme="0"/>
      </right>
      <top/>
      <bottom/>
      <diagonal/>
    </border>
    <border>
      <left style="thin">
        <color theme="0"/>
      </left>
      <right/>
      <top/>
      <bottom style="thin">
        <color indexed="64"/>
      </bottom>
      <diagonal/>
    </border>
    <border>
      <left/>
      <right/>
      <top/>
      <bottom style="thin">
        <color indexed="64"/>
      </bottom>
      <diagonal/>
    </border>
    <border>
      <left/>
      <right style="thin">
        <color theme="0"/>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3" fillId="0" borderId="0" applyFont="0" applyFill="0" applyBorder="0" applyAlignment="0" applyProtection="0"/>
  </cellStyleXfs>
  <cellXfs count="320">
    <xf numFmtId="0" fontId="0" fillId="0" borderId="0" xfId="0"/>
    <xf numFmtId="0" fontId="2" fillId="0" borderId="2" xfId="0" applyFont="1" applyBorder="1" applyAlignment="1">
      <alignment horizontal="center" vertical="center"/>
    </xf>
    <xf numFmtId="0" fontId="2" fillId="0" borderId="2" xfId="0" applyFont="1" applyBorder="1" applyAlignment="1">
      <alignment horizontal="left" vertical="center"/>
    </xf>
    <xf numFmtId="0" fontId="2" fillId="0" borderId="2" xfId="0" applyFont="1" applyBorder="1" applyAlignment="1">
      <alignment vertical="center"/>
    </xf>
    <xf numFmtId="0" fontId="5" fillId="0" borderId="2" xfId="0" applyFont="1" applyBorder="1" applyAlignment="1">
      <alignment horizontal="left" vertical="center"/>
    </xf>
    <xf numFmtId="0" fontId="2" fillId="0" borderId="3"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vertical="center" wrapText="1"/>
    </xf>
    <xf numFmtId="0" fontId="2" fillId="0" borderId="2" xfId="0" applyFont="1" applyBorder="1" applyAlignment="1">
      <alignment vertical="center" wrapText="1"/>
    </xf>
    <xf numFmtId="0" fontId="2" fillId="0" borderId="2" xfId="0" applyFont="1" applyBorder="1"/>
    <xf numFmtId="0" fontId="2" fillId="0" borderId="11" xfId="0" applyFont="1" applyBorder="1"/>
    <xf numFmtId="0" fontId="5" fillId="0" borderId="11" xfId="0" applyFont="1" applyBorder="1"/>
    <xf numFmtId="0" fontId="5" fillId="0" borderId="2" xfId="0" applyFont="1" applyBorder="1"/>
    <xf numFmtId="0" fontId="4" fillId="0" borderId="2" xfId="0" applyFont="1" applyBorder="1" applyAlignment="1">
      <alignment vertical="center"/>
    </xf>
    <xf numFmtId="0" fontId="1" fillId="0" borderId="2" xfId="0" applyFont="1" applyBorder="1"/>
    <xf numFmtId="3" fontId="2" fillId="0" borderId="2" xfId="1" applyNumberFormat="1" applyFont="1" applyBorder="1" applyAlignment="1">
      <alignment horizontal="center"/>
    </xf>
    <xf numFmtId="0" fontId="5" fillId="0" borderId="2" xfId="0" applyFont="1" applyBorder="1" applyAlignment="1">
      <alignment wrapText="1"/>
    </xf>
    <xf numFmtId="0" fontId="2" fillId="0" borderId="2" xfId="0" applyFont="1" applyBorder="1" applyAlignment="1">
      <alignment horizontal="left" vertical="center" wrapText="1"/>
    </xf>
    <xf numFmtId="0" fontId="6" fillId="0" borderId="3" xfId="0" applyFont="1" applyBorder="1" applyAlignment="1">
      <alignment vertical="top" wrapText="1"/>
    </xf>
    <xf numFmtId="0" fontId="6" fillId="0" borderId="2" xfId="0" applyFont="1" applyBorder="1" applyAlignment="1">
      <alignment vertical="center"/>
    </xf>
    <xf numFmtId="0" fontId="6" fillId="0" borderId="2" xfId="0" applyFont="1" applyBorder="1" applyAlignment="1">
      <alignment vertical="top" wrapText="1"/>
    </xf>
    <xf numFmtId="0" fontId="8" fillId="0" borderId="2" xfId="0" applyFont="1" applyBorder="1" applyAlignment="1">
      <alignment horizontal="center" vertical="center"/>
    </xf>
    <xf numFmtId="3" fontId="6" fillId="0" borderId="2" xfId="1" applyNumberFormat="1" applyFont="1" applyBorder="1" applyAlignment="1">
      <alignment horizontal="center" vertical="center"/>
    </xf>
    <xf numFmtId="3" fontId="8" fillId="0" borderId="2" xfId="0" applyNumberFormat="1" applyFont="1" applyBorder="1" applyAlignment="1">
      <alignment horizontal="center" vertical="center"/>
    </xf>
    <xf numFmtId="0" fontId="9" fillId="0" borderId="2" xfId="0" applyFont="1" applyBorder="1" applyAlignment="1">
      <alignment vertical="center" wrapText="1"/>
    </xf>
    <xf numFmtId="0" fontId="6" fillId="0" borderId="10" xfId="0" applyFont="1" applyBorder="1"/>
    <xf numFmtId="0" fontId="8" fillId="0" borderId="10" xfId="0" applyFont="1" applyBorder="1"/>
    <xf numFmtId="3" fontId="6" fillId="0" borderId="10" xfId="1" applyNumberFormat="1" applyFont="1" applyBorder="1" applyAlignment="1">
      <alignment horizontal="center"/>
    </xf>
    <xf numFmtId="0" fontId="10" fillId="0" borderId="10" xfId="0" applyFont="1" applyBorder="1" applyAlignment="1">
      <alignment wrapText="1"/>
    </xf>
    <xf numFmtId="0" fontId="6" fillId="0" borderId="1" xfId="0" applyFont="1" applyBorder="1" applyAlignment="1">
      <alignment vertical="center" wrapText="1"/>
    </xf>
    <xf numFmtId="0" fontId="12" fillId="0" borderId="1" xfId="0" applyFont="1" applyBorder="1" applyAlignment="1">
      <alignment vertical="center" wrapText="1"/>
    </xf>
    <xf numFmtId="0" fontId="15" fillId="0" borderId="1" xfId="0" applyFont="1" applyBorder="1" applyAlignment="1">
      <alignment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xf>
    <xf numFmtId="3" fontId="12" fillId="4" borderId="1" xfId="1" applyNumberFormat="1" applyFont="1" applyFill="1" applyBorder="1" applyAlignment="1">
      <alignment horizontal="center" vertical="center" wrapText="1"/>
    </xf>
    <xf numFmtId="0" fontId="15" fillId="0" borderId="1" xfId="0" applyFont="1" applyBorder="1" applyAlignment="1">
      <alignment horizontal="center" vertical="center"/>
    </xf>
    <xf numFmtId="3" fontId="15" fillId="0" borderId="1" xfId="1" applyNumberFormat="1" applyFont="1" applyBorder="1" applyAlignment="1">
      <alignment horizontal="center" vertical="center"/>
    </xf>
    <xf numFmtId="0" fontId="12" fillId="0" borderId="1" xfId="0" applyFont="1" applyBorder="1" applyAlignment="1">
      <alignment wrapText="1"/>
    </xf>
    <xf numFmtId="3" fontId="15" fillId="0" borderId="1" xfId="1" applyNumberFormat="1" applyFont="1" applyBorder="1" applyAlignment="1">
      <alignment horizontal="center" vertical="center" wrapText="1"/>
    </xf>
    <xf numFmtId="0" fontId="15" fillId="3" borderId="1" xfId="0" applyFont="1" applyFill="1" applyBorder="1" applyAlignment="1">
      <alignment vertical="center" wrapText="1"/>
    </xf>
    <xf numFmtId="0" fontId="15" fillId="0" borderId="1" xfId="0" applyFont="1" applyBorder="1" applyAlignment="1">
      <alignment vertical="center"/>
    </xf>
    <xf numFmtId="3" fontId="15" fillId="3" borderId="1" xfId="1" applyNumberFormat="1" applyFont="1" applyFill="1" applyBorder="1" applyAlignment="1">
      <alignment horizontal="center" vertical="center"/>
    </xf>
    <xf numFmtId="0" fontId="12" fillId="0" borderId="1" xfId="0" applyFont="1" applyBorder="1" applyAlignment="1">
      <alignment horizontal="center" vertical="center"/>
    </xf>
    <xf numFmtId="0" fontId="15" fillId="2" borderId="1" xfId="0" applyFont="1" applyFill="1" applyBorder="1" applyAlignment="1">
      <alignment horizontal="left" vertical="center" wrapText="1"/>
    </xf>
    <xf numFmtId="0" fontId="15" fillId="2" borderId="1" xfId="0" applyFont="1" applyFill="1" applyBorder="1" applyAlignment="1">
      <alignment vertical="center" wrapText="1"/>
    </xf>
    <xf numFmtId="3" fontId="15" fillId="2" borderId="1" xfId="1" applyNumberFormat="1" applyFont="1" applyFill="1" applyBorder="1" applyAlignment="1">
      <alignment horizontal="center" vertical="center"/>
    </xf>
    <xf numFmtId="3" fontId="15" fillId="3" borderId="1" xfId="1" applyNumberFormat="1" applyFont="1" applyFill="1" applyBorder="1" applyAlignment="1">
      <alignment horizontal="center" vertical="center" wrapText="1"/>
    </xf>
    <xf numFmtId="0" fontId="15" fillId="0" borderId="1" xfId="0" applyFont="1" applyBorder="1" applyAlignment="1">
      <alignment wrapText="1"/>
    </xf>
    <xf numFmtId="0" fontId="18" fillId="0" borderId="11" xfId="0" applyFont="1" applyBorder="1"/>
    <xf numFmtId="0" fontId="18" fillId="0" borderId="2" xfId="0" applyFont="1" applyBorder="1"/>
    <xf numFmtId="0" fontId="2" fillId="0" borderId="3" xfId="0" applyFont="1" applyBorder="1"/>
    <xf numFmtId="0" fontId="2" fillId="0" borderId="9" xfId="0" applyFont="1" applyBorder="1"/>
    <xf numFmtId="0" fontId="1" fillId="0" borderId="9" xfId="0" applyFont="1" applyBorder="1" applyAlignment="1">
      <alignment vertical="center" wrapText="1"/>
    </xf>
    <xf numFmtId="0" fontId="1" fillId="0" borderId="12" xfId="0" applyFont="1" applyBorder="1" applyAlignment="1">
      <alignment vertical="center"/>
    </xf>
    <xf numFmtId="0" fontId="2" fillId="0" borderId="11" xfId="0" applyFont="1" applyBorder="1" applyAlignment="1">
      <alignment horizontal="center" vertical="center"/>
    </xf>
    <xf numFmtId="0" fontId="2" fillId="0" borderId="11" xfId="0" applyFont="1" applyBorder="1" applyAlignment="1">
      <alignment horizontal="left" vertical="center"/>
    </xf>
    <xf numFmtId="0" fontId="4" fillId="0" borderId="11" xfId="0" applyFont="1" applyBorder="1" applyAlignment="1">
      <alignment vertical="center"/>
    </xf>
    <xf numFmtId="0" fontId="2" fillId="0" borderId="11" xfId="0" applyFont="1" applyBorder="1" applyAlignment="1">
      <alignment vertical="center"/>
    </xf>
    <xf numFmtId="0" fontId="5" fillId="0" borderId="11" xfId="0" applyFont="1" applyBorder="1" applyAlignment="1">
      <alignment horizontal="left" vertical="center"/>
    </xf>
    <xf numFmtId="0" fontId="1" fillId="0" borderId="3" xfId="0" applyFont="1" applyBorder="1"/>
    <xf numFmtId="3" fontId="2" fillId="0" borderId="3" xfId="1" applyNumberFormat="1" applyFont="1" applyBorder="1" applyAlignment="1">
      <alignment horizontal="center"/>
    </xf>
    <xf numFmtId="0" fontId="5" fillId="0" borderId="3" xfId="0" applyFont="1" applyBorder="1" applyAlignment="1">
      <alignment wrapText="1"/>
    </xf>
    <xf numFmtId="3" fontId="6" fillId="0" borderId="0" xfId="1" applyNumberFormat="1" applyFont="1" applyBorder="1" applyAlignment="1">
      <alignment horizontal="center" vertical="center"/>
    </xf>
    <xf numFmtId="0" fontId="6" fillId="0" borderId="0" xfId="0" applyFont="1" applyAlignment="1">
      <alignment horizontal="center" vertical="center"/>
    </xf>
    <xf numFmtId="0" fontId="16" fillId="0" borderId="0" xfId="0" applyFont="1" applyAlignment="1">
      <alignment horizontal="left" vertical="center"/>
    </xf>
    <xf numFmtId="0" fontId="6" fillId="0" borderId="0" xfId="0" applyFont="1" applyAlignment="1">
      <alignment horizontal="left" vertical="center"/>
    </xf>
    <xf numFmtId="0" fontId="17" fillId="0" borderId="0" xfId="0" applyFont="1" applyAlignment="1">
      <alignment horizontal="center" vertical="center"/>
    </xf>
    <xf numFmtId="3" fontId="6" fillId="0" borderId="0" xfId="0" applyNumberFormat="1" applyFont="1" applyAlignment="1">
      <alignment horizontal="right" vertical="center"/>
    </xf>
    <xf numFmtId="0" fontId="6" fillId="0" borderId="0" xfId="0" applyFont="1" applyAlignment="1">
      <alignment vertical="center"/>
    </xf>
    <xf numFmtId="0" fontId="14" fillId="0" borderId="0" xfId="0" applyFont="1" applyAlignment="1">
      <alignment vertical="center"/>
    </xf>
    <xf numFmtId="0" fontId="10" fillId="0" borderId="0" xfId="0" applyFont="1" applyAlignment="1">
      <alignment vertical="center"/>
    </xf>
    <xf numFmtId="3" fontId="10" fillId="0" borderId="0" xfId="1" applyNumberFormat="1" applyFont="1" applyBorder="1" applyAlignment="1">
      <alignment horizontal="center" vertical="center"/>
    </xf>
    <xf numFmtId="0" fontId="10" fillId="0" borderId="0" xfId="0" applyFont="1" applyAlignment="1">
      <alignment horizontal="left" vertical="center"/>
    </xf>
    <xf numFmtId="3" fontId="6" fillId="0" borderId="0" xfId="0" applyNumberFormat="1" applyFont="1" applyAlignment="1">
      <alignment horizontal="center" vertical="center"/>
    </xf>
    <xf numFmtId="0" fontId="2" fillId="0" borderId="0" xfId="0" applyFont="1"/>
    <xf numFmtId="0" fontId="1" fillId="0" borderId="0" xfId="0" applyFont="1"/>
    <xf numFmtId="3" fontId="2" fillId="0" borderId="0" xfId="1" applyNumberFormat="1" applyFont="1" applyBorder="1" applyAlignment="1">
      <alignment horizontal="center"/>
    </xf>
    <xf numFmtId="0" fontId="5" fillId="0" borderId="0" xfId="0" applyFont="1" applyAlignment="1">
      <alignment wrapText="1"/>
    </xf>
    <xf numFmtId="0" fontId="12" fillId="0" borderId="0" xfId="0" applyFont="1" applyAlignment="1">
      <alignment horizontal="center" vertical="center" wrapText="1"/>
    </xf>
    <xf numFmtId="3" fontId="12" fillId="0" borderId="0" xfId="1" applyNumberFormat="1" applyFont="1" applyFill="1" applyBorder="1" applyAlignment="1">
      <alignment horizontal="center" vertical="center" wrapText="1"/>
    </xf>
    <xf numFmtId="0" fontId="12" fillId="0" borderId="0" xfId="0" applyFont="1" applyAlignment="1">
      <alignment wrapText="1"/>
    </xf>
    <xf numFmtId="0" fontId="2" fillId="0" borderId="1" xfId="0" applyFont="1" applyBorder="1"/>
    <xf numFmtId="3" fontId="15" fillId="0" borderId="1" xfId="1" applyNumberFormat="1" applyFont="1" applyFill="1" applyBorder="1" applyAlignment="1">
      <alignment horizontal="center" vertical="center" wrapText="1"/>
    </xf>
    <xf numFmtId="3" fontId="15" fillId="5" borderId="1" xfId="1" applyNumberFormat="1" applyFont="1" applyFill="1" applyBorder="1" applyAlignment="1">
      <alignment horizontal="center" vertical="center"/>
    </xf>
    <xf numFmtId="3" fontId="15" fillId="5" borderId="1" xfId="1" applyNumberFormat="1" applyFont="1" applyFill="1" applyBorder="1" applyAlignment="1">
      <alignment horizontal="center" vertical="center" wrapText="1"/>
    </xf>
    <xf numFmtId="3" fontId="12" fillId="4" borderId="1" xfId="0" applyNumberFormat="1" applyFont="1" applyFill="1" applyBorder="1" applyAlignment="1">
      <alignment wrapText="1"/>
    </xf>
    <xf numFmtId="0" fontId="15" fillId="0" borderId="1" xfId="0" applyFont="1" applyBorder="1" applyAlignment="1">
      <alignment horizontal="center" vertical="center" wrapText="1"/>
    </xf>
    <xf numFmtId="0" fontId="20" fillId="0" borderId="0" xfId="0" applyFont="1" applyAlignment="1">
      <alignment vertical="center"/>
    </xf>
    <xf numFmtId="0" fontId="20" fillId="0" borderId="2" xfId="0" applyFont="1" applyBorder="1" applyAlignment="1">
      <alignment vertical="center"/>
    </xf>
    <xf numFmtId="0" fontId="19" fillId="0" borderId="2" xfId="0" applyFont="1" applyBorder="1" applyAlignment="1">
      <alignment horizontal="center" vertical="center"/>
    </xf>
    <xf numFmtId="0" fontId="20" fillId="0" borderId="2" xfId="0" applyFont="1" applyBorder="1" applyAlignment="1">
      <alignment horizontal="right" vertical="center"/>
    </xf>
    <xf numFmtId="0" fontId="19" fillId="0" borderId="0" xfId="0" applyFont="1" applyAlignment="1">
      <alignment horizontal="center" vertical="center"/>
    </xf>
    <xf numFmtId="0" fontId="20" fillId="0" borderId="0" xfId="0" applyFont="1" applyAlignment="1">
      <alignment horizontal="left" vertical="center" wrapText="1"/>
    </xf>
    <xf numFmtId="0" fontId="23" fillId="7" borderId="1" xfId="0" applyFont="1" applyFill="1" applyBorder="1" applyAlignment="1">
      <alignment horizontal="center" vertical="center" wrapText="1"/>
    </xf>
    <xf numFmtId="0" fontId="20" fillId="0" borderId="0" xfId="0" applyFont="1"/>
    <xf numFmtId="165" fontId="23" fillId="7" borderId="1" xfId="1" applyNumberFormat="1" applyFont="1" applyFill="1" applyBorder="1" applyAlignment="1">
      <alignment horizontal="right" vertical="center" wrapText="1"/>
    </xf>
    <xf numFmtId="0" fontId="20" fillId="0" borderId="2" xfId="0" applyFont="1" applyBorder="1" applyAlignment="1">
      <alignment horizontal="center" vertical="center"/>
    </xf>
    <xf numFmtId="0" fontId="24" fillId="0" borderId="2" xfId="0" applyFont="1" applyBorder="1" applyAlignment="1">
      <alignment horizontal="right" vertical="center" wrapText="1"/>
    </xf>
    <xf numFmtId="0" fontId="23" fillId="0" borderId="0" xfId="0" applyFont="1" applyAlignment="1">
      <alignment horizontal="center" vertical="center"/>
    </xf>
    <xf numFmtId="165" fontId="23" fillId="0" borderId="0" xfId="1" applyNumberFormat="1" applyFont="1" applyFill="1" applyBorder="1" applyAlignment="1">
      <alignment horizontal="right" vertical="center" wrapText="1"/>
    </xf>
    <xf numFmtId="0" fontId="25" fillId="0" borderId="1" xfId="0" applyFont="1" applyBorder="1" applyAlignment="1">
      <alignment horizontal="center" vertical="center" wrapText="1"/>
    </xf>
    <xf numFmtId="0" fontId="25" fillId="0" borderId="1" xfId="0" applyFont="1" applyBorder="1" applyAlignment="1">
      <alignment vertical="center" wrapText="1"/>
    </xf>
    <xf numFmtId="165" fontId="25" fillId="0" borderId="1" xfId="1" applyNumberFormat="1" applyFont="1" applyFill="1" applyBorder="1" applyAlignment="1">
      <alignment horizontal="right" vertical="center" wrapText="1"/>
    </xf>
    <xf numFmtId="0" fontId="25" fillId="0" borderId="1" xfId="0" applyFont="1" applyBorder="1" applyAlignment="1">
      <alignment vertical="center"/>
    </xf>
    <xf numFmtId="0" fontId="20" fillId="0" borderId="1" xfId="0" applyFont="1" applyBorder="1" applyAlignment="1">
      <alignment vertical="center"/>
    </xf>
    <xf numFmtId="0" fontId="20" fillId="0" borderId="1" xfId="0" applyFont="1" applyBorder="1" applyAlignment="1">
      <alignment vertical="center" wrapText="1"/>
    </xf>
    <xf numFmtId="0" fontId="20" fillId="0" borderId="0" xfId="0" applyFont="1" applyAlignment="1">
      <alignment horizontal="center" vertical="center"/>
    </xf>
    <xf numFmtId="0" fontId="20" fillId="0" borderId="1" xfId="0" applyFont="1" applyBorder="1" applyAlignment="1">
      <alignment horizontal="center" vertical="center"/>
    </xf>
    <xf numFmtId="165" fontId="19" fillId="7" borderId="1" xfId="1" applyNumberFormat="1" applyFont="1" applyFill="1" applyBorder="1" applyAlignment="1">
      <alignment horizontal="center" vertical="center"/>
    </xf>
    <xf numFmtId="3" fontId="27" fillId="7" borderId="1" xfId="1" applyNumberFormat="1" applyFont="1" applyFill="1" applyBorder="1" applyAlignment="1">
      <alignment horizontal="center" vertical="center" wrapText="1"/>
    </xf>
    <xf numFmtId="0" fontId="29" fillId="0" borderId="3" xfId="0" applyFont="1" applyBorder="1" applyAlignment="1">
      <alignment vertical="center"/>
    </xf>
    <xf numFmtId="0" fontId="29" fillId="0" borderId="2" xfId="0" applyFont="1" applyBorder="1" applyAlignment="1">
      <alignment vertical="center"/>
    </xf>
    <xf numFmtId="0" fontId="30" fillId="0" borderId="2" xfId="0" applyFont="1" applyBorder="1" applyAlignment="1">
      <alignment vertical="center"/>
    </xf>
    <xf numFmtId="0" fontId="28" fillId="0" borderId="0" xfId="0" applyFont="1"/>
    <xf numFmtId="0" fontId="32" fillId="0" borderId="0" xfId="0" applyFont="1" applyAlignment="1">
      <alignment wrapText="1"/>
    </xf>
    <xf numFmtId="0" fontId="33" fillId="0" borderId="0" xfId="0" applyFont="1"/>
    <xf numFmtId="0" fontId="31" fillId="0" borderId="0" xfId="0" applyFont="1"/>
    <xf numFmtId="0" fontId="34" fillId="0" borderId="0" xfId="0" applyFont="1"/>
    <xf numFmtId="0" fontId="34" fillId="0" borderId="0" xfId="0" applyFont="1" applyAlignment="1">
      <alignment wrapText="1"/>
    </xf>
    <xf numFmtId="0" fontId="35" fillId="0" borderId="7" xfId="0" applyFont="1" applyBorder="1" applyAlignment="1">
      <alignment vertical="center"/>
    </xf>
    <xf numFmtId="0" fontId="35" fillId="0" borderId="13" xfId="0" applyFont="1" applyBorder="1" applyAlignment="1">
      <alignment vertical="center"/>
    </xf>
    <xf numFmtId="0" fontId="36" fillId="0" borderId="0" xfId="0" applyFont="1" applyAlignment="1">
      <alignment vertical="center"/>
    </xf>
    <xf numFmtId="0" fontId="39" fillId="8" borderId="1" xfId="0" applyFont="1" applyFill="1" applyBorder="1" applyAlignment="1">
      <alignment horizontal="center" vertical="center" wrapText="1"/>
    </xf>
    <xf numFmtId="3" fontId="40" fillId="8" borderId="1" xfId="1" applyNumberFormat="1" applyFont="1" applyFill="1" applyBorder="1" applyAlignment="1">
      <alignment horizontal="center" vertical="center" wrapText="1"/>
    </xf>
    <xf numFmtId="0" fontId="41" fillId="0" borderId="1" xfId="0" applyFont="1" applyBorder="1" applyAlignment="1">
      <alignment horizontal="center" vertical="center" wrapText="1"/>
    </xf>
    <xf numFmtId="0" fontId="41" fillId="0" borderId="1" xfId="0" applyFont="1" applyBorder="1" applyAlignment="1">
      <alignment vertical="center" wrapText="1"/>
    </xf>
    <xf numFmtId="165" fontId="41" fillId="0" borderId="1" xfId="1" applyNumberFormat="1" applyFont="1" applyFill="1" applyBorder="1" applyAlignment="1">
      <alignment horizontal="right" vertical="center" wrapText="1"/>
    </xf>
    <xf numFmtId="0" fontId="36" fillId="0" borderId="1" xfId="0" applyFont="1" applyBorder="1" applyAlignment="1">
      <alignment horizontal="center" vertical="center"/>
    </xf>
    <xf numFmtId="0" fontId="41" fillId="0" borderId="1" xfId="0" applyFont="1" applyBorder="1" applyAlignment="1">
      <alignment vertical="center"/>
    </xf>
    <xf numFmtId="0" fontId="36" fillId="0" borderId="1" xfId="0" applyFont="1" applyBorder="1" applyAlignment="1">
      <alignment vertical="center"/>
    </xf>
    <xf numFmtId="0" fontId="36" fillId="0" borderId="1" xfId="0" applyFont="1" applyBorder="1" applyAlignment="1">
      <alignment vertical="center" wrapText="1"/>
    </xf>
    <xf numFmtId="165" fontId="39" fillId="8" borderId="1" xfId="1" applyNumberFormat="1" applyFont="1" applyFill="1" applyBorder="1" applyAlignment="1">
      <alignment horizontal="right" vertical="center" wrapText="1"/>
    </xf>
    <xf numFmtId="165" fontId="42" fillId="8" borderId="1" xfId="1" applyNumberFormat="1" applyFont="1" applyFill="1" applyBorder="1" applyAlignment="1">
      <alignment horizontal="center" vertical="center"/>
    </xf>
    <xf numFmtId="0" fontId="15" fillId="0" borderId="0" xfId="0" applyFont="1" applyAlignment="1">
      <alignment horizontal="center" vertical="center"/>
    </xf>
    <xf numFmtId="3" fontId="15" fillId="0" borderId="0" xfId="1" applyNumberFormat="1" applyFont="1" applyBorder="1" applyAlignment="1">
      <alignment horizontal="center" vertical="center"/>
    </xf>
    <xf numFmtId="0" fontId="15" fillId="0" borderId="0" xfId="0" applyFont="1" applyAlignment="1">
      <alignment wrapText="1"/>
    </xf>
    <xf numFmtId="0" fontId="15" fillId="0" borderId="0" xfId="0" applyFont="1" applyAlignment="1">
      <alignment horizontal="center" vertical="center" wrapText="1"/>
    </xf>
    <xf numFmtId="0" fontId="45" fillId="0" borderId="0" xfId="0" applyFont="1"/>
    <xf numFmtId="0" fontId="15" fillId="0" borderId="0" xfId="0" applyFont="1" applyAlignment="1">
      <alignment vertical="center"/>
    </xf>
    <xf numFmtId="0" fontId="15" fillId="0" borderId="0" xfId="0" applyFont="1" applyAlignment="1">
      <alignment vertical="top" wrapText="1"/>
    </xf>
    <xf numFmtId="0" fontId="45" fillId="0" borderId="0" xfId="0" applyFont="1" applyAlignment="1">
      <alignment vertical="center"/>
    </xf>
    <xf numFmtId="0" fontId="12" fillId="0" borderId="0" xfId="0" applyFont="1" applyAlignment="1">
      <alignment horizontal="center" vertical="center"/>
    </xf>
    <xf numFmtId="0" fontId="47" fillId="0" borderId="0" xfId="0" applyFont="1" applyAlignment="1">
      <alignment vertical="center"/>
    </xf>
    <xf numFmtId="3" fontId="12" fillId="0" borderId="0" xfId="0" applyNumberFormat="1" applyFont="1" applyAlignment="1">
      <alignment horizontal="center" vertical="center"/>
    </xf>
    <xf numFmtId="3" fontId="15" fillId="0" borderId="0" xfId="0" applyNumberFormat="1" applyFont="1" applyAlignment="1">
      <alignment horizontal="center" vertical="center"/>
    </xf>
    <xf numFmtId="0" fontId="48" fillId="0" borderId="0" xfId="0" applyFont="1" applyAlignment="1">
      <alignment vertical="center" wrapText="1"/>
    </xf>
    <xf numFmtId="0" fontId="47" fillId="0" borderId="0" xfId="0" applyFont="1" applyAlignment="1">
      <alignment vertical="center" wrapText="1"/>
    </xf>
    <xf numFmtId="0" fontId="45" fillId="0" borderId="0" xfId="0" applyFont="1" applyAlignment="1">
      <alignment vertical="center" wrapText="1"/>
    </xf>
    <xf numFmtId="0" fontId="45" fillId="0" borderId="0" xfId="0" applyFont="1" applyAlignment="1">
      <alignment horizontal="left" vertical="center" wrapText="1"/>
    </xf>
    <xf numFmtId="0" fontId="15" fillId="0" borderId="0" xfId="0" applyFont="1"/>
    <xf numFmtId="3" fontId="15" fillId="0" borderId="0" xfId="1" applyNumberFormat="1" applyFont="1" applyBorder="1" applyAlignment="1">
      <alignment horizontal="center"/>
    </xf>
    <xf numFmtId="0" fontId="47" fillId="0" borderId="0" xfId="0" applyFont="1"/>
    <xf numFmtId="0" fontId="45" fillId="0" borderId="0" xfId="0" applyFont="1" applyAlignment="1">
      <alignment horizontal="center" vertical="center"/>
    </xf>
    <xf numFmtId="0" fontId="49" fillId="0" borderId="0" xfId="0" applyFont="1" applyAlignment="1">
      <alignment horizontal="left" vertical="center"/>
    </xf>
    <xf numFmtId="0" fontId="15" fillId="0" borderId="0" xfId="0" applyFont="1" applyAlignment="1">
      <alignment horizontal="left" vertical="center"/>
    </xf>
    <xf numFmtId="0" fontId="45" fillId="0" borderId="0" xfId="0" applyFont="1" applyAlignment="1">
      <alignment horizontal="left" vertical="center"/>
    </xf>
    <xf numFmtId="3" fontId="15" fillId="0" borderId="0" xfId="0" applyNumberFormat="1" applyFont="1" applyAlignment="1">
      <alignment horizontal="right" vertical="center"/>
    </xf>
    <xf numFmtId="0" fontId="48" fillId="0" borderId="0" xfId="0" applyFont="1" applyAlignment="1">
      <alignment vertical="center"/>
    </xf>
    <xf numFmtId="0" fontId="12" fillId="0" borderId="0" xfId="0" applyFont="1" applyAlignment="1">
      <alignment vertical="center"/>
    </xf>
    <xf numFmtId="3" fontId="12" fillId="0" borderId="0" xfId="1" applyNumberFormat="1" applyFont="1" applyBorder="1" applyAlignment="1">
      <alignment horizontal="center" vertical="center"/>
    </xf>
    <xf numFmtId="0" fontId="47" fillId="0" borderId="0" xfId="0" applyFont="1" applyAlignment="1">
      <alignment horizontal="left" vertical="center"/>
    </xf>
    <xf numFmtId="3" fontId="45" fillId="0" borderId="0" xfId="1" applyNumberFormat="1" applyFont="1" applyBorder="1" applyAlignment="1">
      <alignment horizontal="center"/>
    </xf>
    <xf numFmtId="0" fontId="45" fillId="0" borderId="0" xfId="0" applyFont="1" applyAlignment="1">
      <alignment wrapText="1"/>
    </xf>
    <xf numFmtId="0" fontId="45" fillId="0" borderId="1" xfId="0" applyFont="1" applyBorder="1"/>
    <xf numFmtId="3" fontId="15" fillId="2" borderId="1" xfId="1" applyNumberFormat="1" applyFont="1" applyFill="1" applyBorder="1" applyAlignment="1">
      <alignment horizontal="center" vertical="center" wrapText="1"/>
    </xf>
    <xf numFmtId="3" fontId="12" fillId="6" borderId="1" xfId="1" applyNumberFormat="1" applyFont="1" applyFill="1" applyBorder="1" applyAlignment="1">
      <alignment horizontal="center" vertical="center" wrapText="1"/>
    </xf>
    <xf numFmtId="3" fontId="15" fillId="6" borderId="1" xfId="0" applyNumberFormat="1" applyFont="1" applyFill="1" applyBorder="1" applyAlignment="1">
      <alignment vertical="center" wrapText="1"/>
    </xf>
    <xf numFmtId="0" fontId="51" fillId="0" borderId="0" xfId="0" applyFont="1" applyAlignment="1">
      <alignment vertical="center"/>
    </xf>
    <xf numFmtId="0" fontId="51" fillId="0" borderId="2" xfId="0" applyFont="1" applyBorder="1" applyAlignment="1">
      <alignment vertical="center"/>
    </xf>
    <xf numFmtId="0" fontId="50" fillId="0" borderId="2" xfId="0" applyFont="1" applyBorder="1" applyAlignment="1">
      <alignment horizontal="center" vertical="center"/>
    </xf>
    <xf numFmtId="0" fontId="51" fillId="0" borderId="2" xfId="0" applyFont="1" applyBorder="1" applyAlignment="1">
      <alignment horizontal="right" vertical="center"/>
    </xf>
    <xf numFmtId="0" fontId="50" fillId="0" borderId="0" xfId="0" applyFont="1" applyAlignment="1">
      <alignment horizontal="center" vertical="center"/>
    </xf>
    <xf numFmtId="0" fontId="51" fillId="0" borderId="11" xfId="0" applyFont="1" applyBorder="1" applyAlignment="1">
      <alignment vertical="center"/>
    </xf>
    <xf numFmtId="0" fontId="50" fillId="0" borderId="2" xfId="0" applyFont="1" applyBorder="1" applyAlignment="1">
      <alignment vertical="center"/>
    </xf>
    <xf numFmtId="0" fontId="51" fillId="0" borderId="2" xfId="0" applyFont="1" applyBorder="1" applyAlignment="1">
      <alignment vertical="center" wrapText="1"/>
    </xf>
    <xf numFmtId="0" fontId="51" fillId="0" borderId="0" xfId="0" applyFont="1" applyAlignment="1">
      <alignment horizontal="left" vertical="center" wrapText="1"/>
    </xf>
    <xf numFmtId="0" fontId="51" fillId="0" borderId="0" xfId="0" applyFont="1" applyAlignment="1">
      <alignment vertical="center" wrapText="1"/>
    </xf>
    <xf numFmtId="0" fontId="54" fillId="9" borderId="1" xfId="0" applyFont="1" applyFill="1" applyBorder="1" applyAlignment="1">
      <alignment horizontal="center" vertical="center" wrapText="1"/>
    </xf>
    <xf numFmtId="0" fontId="55" fillId="0" borderId="0" xfId="0" applyFont="1"/>
    <xf numFmtId="0" fontId="56" fillId="0" borderId="1" xfId="0" applyFont="1" applyBorder="1" applyAlignment="1">
      <alignment horizontal="center" vertical="center" wrapText="1"/>
    </xf>
    <xf numFmtId="0" fontId="56" fillId="3" borderId="1" xfId="0" applyFont="1" applyFill="1" applyBorder="1" applyAlignment="1">
      <alignment vertical="center" wrapText="1"/>
    </xf>
    <xf numFmtId="165" fontId="56" fillId="0" borderId="1" xfId="1" applyNumberFormat="1" applyFont="1" applyBorder="1" applyAlignment="1">
      <alignment horizontal="right" vertical="center" wrapText="1"/>
    </xf>
    <xf numFmtId="0" fontId="56" fillId="3" borderId="1" xfId="0" applyFont="1" applyFill="1" applyBorder="1" applyAlignment="1">
      <alignment vertical="center"/>
    </xf>
    <xf numFmtId="0" fontId="56" fillId="0" borderId="1" xfId="0" applyFont="1" applyBorder="1" applyAlignment="1">
      <alignment vertical="center"/>
    </xf>
    <xf numFmtId="0" fontId="56" fillId="0" borderId="1" xfId="0" applyFont="1" applyBorder="1" applyAlignment="1">
      <alignment vertical="center" wrapText="1"/>
    </xf>
    <xf numFmtId="0" fontId="57" fillId="3" borderId="1" xfId="0" applyFont="1" applyFill="1" applyBorder="1" applyAlignment="1">
      <alignment vertical="center"/>
    </xf>
    <xf numFmtId="0" fontId="57" fillId="3" borderId="1" xfId="0" applyFont="1" applyFill="1" applyBorder="1" applyAlignment="1">
      <alignment vertical="center" wrapText="1"/>
    </xf>
    <xf numFmtId="0" fontId="57" fillId="0" borderId="1" xfId="0" applyFont="1" applyBorder="1" applyAlignment="1">
      <alignment vertical="center"/>
    </xf>
    <xf numFmtId="165" fontId="54" fillId="9" borderId="1" xfId="1" applyNumberFormat="1" applyFont="1" applyFill="1" applyBorder="1" applyAlignment="1">
      <alignment horizontal="right" vertical="center" wrapText="1"/>
    </xf>
    <xf numFmtId="0" fontId="58" fillId="0" borderId="0" xfId="0" applyFont="1" applyAlignment="1">
      <alignment horizontal="center" vertical="center"/>
    </xf>
    <xf numFmtId="0" fontId="51" fillId="0" borderId="2" xfId="0" applyFont="1" applyBorder="1" applyAlignment="1">
      <alignment horizontal="center" vertical="center"/>
    </xf>
    <xf numFmtId="0" fontId="61" fillId="0" borderId="2" xfId="0" applyFont="1" applyBorder="1" applyAlignment="1">
      <alignment horizontal="right" vertical="center" wrapText="1"/>
    </xf>
    <xf numFmtId="0" fontId="51" fillId="0" borderId="0" xfId="0" applyFont="1" applyAlignment="1">
      <alignment horizontal="center" vertical="center" wrapText="1"/>
    </xf>
    <xf numFmtId="165" fontId="56" fillId="0" borderId="1" xfId="0" applyNumberFormat="1" applyFont="1" applyBorder="1" applyAlignment="1">
      <alignment horizontal="center" vertical="center" wrapText="1"/>
    </xf>
    <xf numFmtId="0" fontId="58" fillId="0" borderId="0" xfId="0" applyFont="1" applyAlignment="1">
      <alignment horizontal="center" vertical="center" wrapText="1"/>
    </xf>
    <xf numFmtId="165" fontId="58" fillId="9" borderId="1" xfId="1" applyNumberFormat="1" applyFont="1" applyFill="1" applyBorder="1" applyAlignment="1">
      <alignment vertical="center" wrapText="1"/>
    </xf>
    <xf numFmtId="0" fontId="46" fillId="0" borderId="0" xfId="0" applyFont="1" applyAlignment="1">
      <alignment horizontal="right" vertical="top" wrapText="1"/>
    </xf>
    <xf numFmtId="0" fontId="63" fillId="0" borderId="1" xfId="0" applyFont="1" applyBorder="1" applyAlignment="1">
      <alignment horizontal="justify" vertical="center"/>
    </xf>
    <xf numFmtId="0" fontId="63" fillId="0" borderId="1" xfId="0" applyFont="1" applyBorder="1" applyAlignment="1">
      <alignment horizontal="justify" vertical="center" wrapText="1"/>
    </xf>
    <xf numFmtId="0" fontId="64" fillId="0" borderId="1" xfId="0" applyFont="1" applyBorder="1" applyAlignment="1">
      <alignment horizontal="center" vertical="center"/>
    </xf>
    <xf numFmtId="0" fontId="64" fillId="0" borderId="1" xfId="0" applyFont="1" applyBorder="1" applyAlignment="1">
      <alignment horizontal="justify" vertical="center" wrapText="1"/>
    </xf>
    <xf numFmtId="3" fontId="64" fillId="0" borderId="1" xfId="0" applyNumberFormat="1" applyFont="1" applyBorder="1" applyAlignment="1">
      <alignment horizontal="right" vertical="center"/>
    </xf>
    <xf numFmtId="0" fontId="45" fillId="0" borderId="1" xfId="0" applyFont="1" applyBorder="1" applyAlignment="1">
      <alignment horizontal="left" vertical="center"/>
    </xf>
    <xf numFmtId="0" fontId="45" fillId="0" borderId="1" xfId="0" applyFont="1" applyBorder="1" applyAlignment="1">
      <alignment horizontal="center" vertical="center"/>
    </xf>
    <xf numFmtId="165" fontId="64" fillId="0" borderId="1" xfId="1" applyNumberFormat="1" applyFont="1" applyBorder="1" applyAlignment="1">
      <alignment horizontal="right" vertical="center"/>
    </xf>
    <xf numFmtId="165" fontId="45" fillId="0" borderId="1" xfId="1" applyNumberFormat="1" applyFont="1" applyBorder="1" applyAlignment="1">
      <alignment horizontal="center" vertical="center"/>
    </xf>
    <xf numFmtId="3" fontId="11" fillId="0" borderId="1" xfId="1" applyNumberFormat="1" applyFont="1" applyFill="1" applyBorder="1" applyAlignment="1">
      <alignment horizontal="right"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0" fillId="0" borderId="1" xfId="0" applyBorder="1" applyAlignment="1">
      <alignment vertical="center" wrapText="1"/>
    </xf>
    <xf numFmtId="0" fontId="6" fillId="0" borderId="1" xfId="0" applyFont="1" applyBorder="1" applyAlignment="1">
      <alignment vertical="center"/>
    </xf>
    <xf numFmtId="0" fontId="6" fillId="0" borderId="1" xfId="0" applyFont="1" applyBorder="1" applyAlignment="1">
      <alignment horizontal="center" vertical="center" wrapText="1"/>
    </xf>
    <xf numFmtId="0" fontId="65" fillId="3" borderId="1" xfId="0" applyFont="1" applyFill="1" applyBorder="1" applyAlignment="1">
      <alignment vertical="center" wrapText="1"/>
    </xf>
    <xf numFmtId="0" fontId="65" fillId="0" borderId="1" xfId="0" applyFont="1" applyBorder="1" applyAlignment="1">
      <alignment horizontal="center" vertical="center" wrapText="1"/>
    </xf>
    <xf numFmtId="3" fontId="65" fillId="3" borderId="1" xfId="0" applyNumberFormat="1" applyFont="1" applyFill="1" applyBorder="1" applyAlignment="1">
      <alignment horizontal="right" vertical="center" wrapText="1"/>
    </xf>
    <xf numFmtId="3" fontId="6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3" fontId="6" fillId="3" borderId="1" xfId="0" applyNumberFormat="1" applyFont="1" applyFill="1" applyBorder="1" applyAlignment="1">
      <alignment horizontal="right" vertical="center" wrapText="1"/>
    </xf>
    <xf numFmtId="3" fontId="6" fillId="0" borderId="1" xfId="0" applyNumberFormat="1" applyFont="1" applyBorder="1" applyAlignment="1">
      <alignment horizontal="right" vertical="center"/>
    </xf>
    <xf numFmtId="0" fontId="8" fillId="0" borderId="1" xfId="0" applyFont="1" applyBorder="1" applyAlignment="1">
      <alignment vertical="center" wrapText="1"/>
    </xf>
    <xf numFmtId="0" fontId="7" fillId="0" borderId="3" xfId="0" applyFont="1" applyBorder="1" applyAlignment="1">
      <alignment horizontal="right" vertical="top" wrapText="1"/>
    </xf>
    <xf numFmtId="0" fontId="7" fillId="0" borderId="2" xfId="0" applyFont="1" applyBorder="1" applyAlignment="1">
      <alignment horizontal="right" vertical="top" wrapText="1"/>
    </xf>
    <xf numFmtId="3" fontId="8" fillId="0" borderId="2" xfId="0" applyNumberFormat="1" applyFont="1" applyBorder="1" applyAlignment="1">
      <alignment horizontal="center" vertical="center"/>
    </xf>
    <xf numFmtId="3" fontId="15" fillId="3" borderId="1" xfId="1" applyNumberFormat="1" applyFont="1" applyFill="1" applyBorder="1" applyAlignment="1">
      <alignment horizontal="center" vertical="center" wrapText="1"/>
    </xf>
    <xf numFmtId="0" fontId="12" fillId="0" borderId="1" xfId="0" applyFont="1" applyBorder="1" applyAlignment="1">
      <alignment horizontal="center" vertical="center" wrapText="1"/>
    </xf>
    <xf numFmtId="0" fontId="12" fillId="4" borderId="1" xfId="0" applyFont="1" applyFill="1" applyBorder="1" applyAlignment="1">
      <alignment horizontal="center" vertical="center" wrapText="1"/>
    </xf>
    <xf numFmtId="3" fontId="15" fillId="0" borderId="1" xfId="1" applyNumberFormat="1" applyFont="1" applyBorder="1" applyAlignment="1">
      <alignment horizontal="center" vertical="center" wrapText="1"/>
    </xf>
    <xf numFmtId="3" fontId="12" fillId="4" borderId="1" xfId="1" applyNumberFormat="1" applyFont="1" applyFill="1" applyBorder="1" applyAlignment="1">
      <alignment horizontal="center" vertical="center" wrapText="1"/>
    </xf>
    <xf numFmtId="0" fontId="12" fillId="0" borderId="1" xfId="0" applyFont="1" applyBorder="1" applyAlignment="1">
      <alignment horizontal="left" vertical="center" wrapText="1"/>
    </xf>
    <xf numFmtId="0" fontId="9"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15" fillId="0" borderId="1" xfId="0" applyFont="1" applyBorder="1" applyAlignment="1">
      <alignment horizontal="center" vertical="center" wrapText="1"/>
    </xf>
    <xf numFmtId="0" fontId="12" fillId="0" borderId="1" xfId="0" applyFont="1" applyBorder="1" applyAlignment="1">
      <alignment horizontal="center" vertical="center"/>
    </xf>
    <xf numFmtId="0" fontId="6" fillId="0" borderId="0" xfId="0" applyFont="1" applyAlignment="1">
      <alignment horizontal="left" vertical="center" wrapText="1"/>
    </xf>
    <xf numFmtId="0" fontId="14" fillId="0" borderId="0" xfId="0" applyFont="1" applyAlignment="1">
      <alignment horizontal="left" vertical="center"/>
    </xf>
    <xf numFmtId="0" fontId="17" fillId="0" borderId="0" xfId="0" applyFont="1" applyAlignment="1">
      <alignment horizontal="left" vertical="center" wrapText="1"/>
    </xf>
    <xf numFmtId="0" fontId="46" fillId="0" borderId="0" xfId="0" applyFont="1" applyAlignment="1">
      <alignment horizontal="right" vertical="top" wrapText="1"/>
    </xf>
    <xf numFmtId="3" fontId="12" fillId="0" borderId="0" xfId="0" applyNumberFormat="1" applyFont="1" applyAlignment="1">
      <alignment horizontal="center" vertical="center"/>
    </xf>
    <xf numFmtId="0" fontId="48" fillId="0" borderId="0" xfId="0" applyFont="1" applyAlignment="1">
      <alignment horizontal="left" vertical="center" wrapText="1"/>
    </xf>
    <xf numFmtId="0" fontId="15" fillId="0" borderId="0" xfId="0" applyFont="1" applyAlignment="1">
      <alignment horizontal="left" vertical="center" wrapText="1"/>
    </xf>
    <xf numFmtId="0" fontId="12" fillId="6" borderId="1" xfId="0" applyFont="1" applyFill="1" applyBorder="1" applyAlignment="1">
      <alignment horizontal="center" vertical="center" wrapText="1"/>
    </xf>
    <xf numFmtId="3" fontId="12" fillId="6" borderId="1" xfId="1" applyNumberFormat="1" applyFont="1" applyFill="1" applyBorder="1" applyAlignment="1">
      <alignment horizontal="center" vertical="center" wrapText="1"/>
    </xf>
    <xf numFmtId="0" fontId="48" fillId="0" borderId="0" xfId="0" applyFont="1" applyAlignment="1">
      <alignment horizontal="left" vertical="center"/>
    </xf>
    <xf numFmtId="0" fontId="15" fillId="0" borderId="1" xfId="0" applyFont="1" applyBorder="1" applyAlignment="1">
      <alignment horizontal="center" vertical="center"/>
    </xf>
    <xf numFmtId="0" fontId="15" fillId="0" borderId="1" xfId="0" applyFont="1" applyBorder="1" applyAlignment="1">
      <alignment horizontal="left" vertical="center" wrapText="1"/>
    </xf>
    <xf numFmtId="0" fontId="8" fillId="0" borderId="1" xfId="0" applyFont="1" applyBorder="1" applyAlignment="1">
      <alignment vertical="center" wrapText="1"/>
    </xf>
    <xf numFmtId="0" fontId="11" fillId="0" borderId="1" xfId="0" applyFont="1" applyBorder="1" applyAlignment="1">
      <alignment horizontal="center" vertical="center" wrapText="1"/>
    </xf>
    <xf numFmtId="0" fontId="66" fillId="0" borderId="1" xfId="0" applyFont="1" applyBorder="1" applyAlignment="1">
      <alignment horizontal="center" vertical="center" wrapText="1"/>
    </xf>
    <xf numFmtId="0" fontId="45" fillId="0" borderId="1" xfId="0" applyFont="1" applyBorder="1" applyAlignment="1">
      <alignment horizontal="center"/>
    </xf>
    <xf numFmtId="0" fontId="64" fillId="0" borderId="19" xfId="0" applyFont="1" applyBorder="1" applyAlignment="1">
      <alignment horizontal="center" vertical="center"/>
    </xf>
    <xf numFmtId="0" fontId="64" fillId="0" borderId="20" xfId="0" applyFont="1" applyBorder="1" applyAlignment="1">
      <alignment horizontal="center" vertical="center"/>
    </xf>
    <xf numFmtId="0" fontId="64" fillId="0" borderId="21" xfId="0" applyFont="1" applyBorder="1" applyAlignment="1">
      <alignment horizontal="center" vertical="center"/>
    </xf>
    <xf numFmtId="0" fontId="45" fillId="0" borderId="19" xfId="0" applyFont="1" applyBorder="1" applyAlignment="1">
      <alignment horizontal="center" vertical="center"/>
    </xf>
    <xf numFmtId="0" fontId="45" fillId="0" borderId="20" xfId="0" applyFont="1" applyBorder="1" applyAlignment="1">
      <alignment horizontal="center" vertical="center"/>
    </xf>
    <xf numFmtId="0" fontId="45" fillId="0" borderId="21" xfId="0" applyFont="1" applyBorder="1" applyAlignment="1">
      <alignment horizontal="center" vertical="center"/>
    </xf>
    <xf numFmtId="0" fontId="63" fillId="0" borderId="19" xfId="0" applyFont="1" applyBorder="1" applyAlignment="1">
      <alignment horizontal="center" vertical="center"/>
    </xf>
    <xf numFmtId="0" fontId="63" fillId="0" borderId="20" xfId="0" applyFont="1" applyBorder="1" applyAlignment="1">
      <alignment horizontal="center" vertical="center"/>
    </xf>
    <xf numFmtId="0" fontId="63" fillId="0" borderId="21" xfId="0" applyFont="1" applyBorder="1" applyAlignment="1">
      <alignment horizontal="center" vertical="center"/>
    </xf>
    <xf numFmtId="0" fontId="19" fillId="0" borderId="8" xfId="0" applyFont="1" applyBorder="1" applyAlignment="1">
      <alignment horizontal="center" vertical="center" wrapText="1"/>
    </xf>
    <xf numFmtId="0" fontId="21" fillId="0" borderId="12" xfId="0" applyFont="1" applyBorder="1" applyAlignment="1">
      <alignment horizontal="center" vertical="center"/>
    </xf>
    <xf numFmtId="0" fontId="21" fillId="0" borderId="11" xfId="0" applyFont="1" applyBorder="1" applyAlignment="1">
      <alignment horizontal="center" vertical="center"/>
    </xf>
    <xf numFmtId="0" fontId="20" fillId="0" borderId="13" xfId="0" applyFont="1" applyBorder="1" applyAlignment="1">
      <alignment horizontal="left" vertical="center" wrapText="1"/>
    </xf>
    <xf numFmtId="0" fontId="20" fillId="0" borderId="12" xfId="0" applyFont="1" applyBorder="1" applyAlignment="1">
      <alignment horizontal="left" vertical="center" wrapText="1"/>
    </xf>
    <xf numFmtId="0" fontId="26" fillId="0" borderId="13" xfId="0" applyFont="1" applyBorder="1" applyAlignment="1">
      <alignment horizontal="left" vertical="center" wrapText="1"/>
    </xf>
    <xf numFmtId="0" fontId="26" fillId="0" borderId="12" xfId="0" applyFont="1" applyBorder="1" applyAlignment="1">
      <alignment horizontal="left" vertical="center" wrapText="1"/>
    </xf>
    <xf numFmtId="3" fontId="22" fillId="0" borderId="13" xfId="0" applyNumberFormat="1" applyFont="1" applyBorder="1" applyAlignment="1">
      <alignment horizontal="center" vertical="center"/>
    </xf>
    <xf numFmtId="3" fontId="22" fillId="0" borderId="12" xfId="0" applyNumberFormat="1" applyFont="1" applyBorder="1" applyAlignment="1">
      <alignment horizontal="center" vertical="center"/>
    </xf>
    <xf numFmtId="3" fontId="22" fillId="0" borderId="11" xfId="0" applyNumberFormat="1" applyFont="1" applyBorder="1" applyAlignment="1">
      <alignment horizontal="center" vertical="center"/>
    </xf>
    <xf numFmtId="0" fontId="19" fillId="0" borderId="13"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1" xfId="0" applyFont="1" applyBorder="1" applyAlignment="1">
      <alignment horizontal="center" vertical="center" wrapText="1"/>
    </xf>
    <xf numFmtId="0" fontId="20" fillId="0" borderId="4"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6" xfId="0" applyFont="1" applyBorder="1" applyAlignment="1">
      <alignment horizontal="center" vertical="center" wrapText="1"/>
    </xf>
    <xf numFmtId="0" fontId="23" fillId="7" borderId="1" xfId="0" applyFont="1" applyFill="1" applyBorder="1" applyAlignment="1">
      <alignment horizontal="center" vertical="center"/>
    </xf>
    <xf numFmtId="0" fontId="39" fillId="8" borderId="1" xfId="0" applyFont="1" applyFill="1" applyBorder="1" applyAlignment="1">
      <alignment horizontal="center" vertical="center"/>
    </xf>
    <xf numFmtId="0" fontId="40" fillId="0" borderId="14" xfId="0" applyFont="1" applyBorder="1" applyAlignment="1">
      <alignment horizontal="right" vertical="top" wrapText="1"/>
    </xf>
    <xf numFmtId="0" fontId="40" fillId="0" borderId="0" xfId="0" applyFont="1" applyAlignment="1">
      <alignment horizontal="right" vertical="top" wrapText="1"/>
    </xf>
    <xf numFmtId="0" fontId="40" fillId="0" borderId="15" xfId="0" applyFont="1" applyBorder="1" applyAlignment="1">
      <alignment horizontal="right" vertical="top" wrapText="1"/>
    </xf>
    <xf numFmtId="3" fontId="44" fillId="0" borderId="13" xfId="0" applyNumberFormat="1" applyFont="1" applyBorder="1" applyAlignment="1">
      <alignment horizontal="center" vertical="center"/>
    </xf>
    <xf numFmtId="3" fontId="44" fillId="0" borderId="12" xfId="0" applyNumberFormat="1" applyFont="1" applyBorder="1" applyAlignment="1">
      <alignment horizontal="center" vertical="center"/>
    </xf>
    <xf numFmtId="3" fontId="44" fillId="0" borderId="11" xfId="0" applyNumberFormat="1" applyFont="1" applyBorder="1" applyAlignment="1">
      <alignment horizontal="center" vertical="center"/>
    </xf>
    <xf numFmtId="0" fontId="38" fillId="0" borderId="13" xfId="0" applyFont="1" applyBorder="1" applyAlignment="1">
      <alignment horizontal="center" vertical="center" wrapText="1"/>
    </xf>
    <xf numFmtId="0" fontId="38" fillId="0" borderId="12" xfId="0" applyFont="1" applyBorder="1" applyAlignment="1">
      <alignment horizontal="center" vertical="center" wrapText="1"/>
    </xf>
    <xf numFmtId="0" fontId="38" fillId="0" borderId="11" xfId="0" applyFont="1" applyBorder="1" applyAlignment="1">
      <alignment horizontal="center" vertical="center" wrapText="1"/>
    </xf>
    <xf numFmtId="0" fontId="36" fillId="0" borderId="4" xfId="0" applyFont="1" applyBorder="1" applyAlignment="1">
      <alignment horizontal="center" vertical="center" wrapText="1"/>
    </xf>
    <xf numFmtId="0" fontId="36" fillId="0" borderId="5" xfId="0" applyFont="1" applyBorder="1" applyAlignment="1">
      <alignment horizontal="center" vertical="center" wrapText="1"/>
    </xf>
    <xf numFmtId="0" fontId="36" fillId="0" borderId="6" xfId="0" applyFont="1" applyBorder="1" applyAlignment="1">
      <alignment horizontal="center" vertical="center" wrapText="1"/>
    </xf>
    <xf numFmtId="0" fontId="36" fillId="0" borderId="16" xfId="0" applyFont="1" applyBorder="1" applyAlignment="1">
      <alignment horizontal="center" vertical="center" wrapText="1"/>
    </xf>
    <xf numFmtId="0" fontId="36" fillId="0" borderId="17" xfId="0" applyFont="1" applyBorder="1" applyAlignment="1">
      <alignment horizontal="center" vertical="center" wrapText="1"/>
    </xf>
    <xf numFmtId="0" fontId="36" fillId="0" borderId="18" xfId="0" applyFont="1" applyBorder="1" applyAlignment="1">
      <alignment horizontal="center" vertical="center" wrapText="1"/>
    </xf>
    <xf numFmtId="0" fontId="37" fillId="0" borderId="12" xfId="0" applyFont="1" applyBorder="1" applyAlignment="1">
      <alignment horizontal="right" vertical="center"/>
    </xf>
    <xf numFmtId="0" fontId="37" fillId="0" borderId="11" xfId="0" applyFont="1" applyBorder="1" applyAlignment="1">
      <alignment horizontal="right" vertical="center"/>
    </xf>
    <xf numFmtId="0" fontId="59" fillId="0" borderId="13" xfId="0" applyFont="1" applyBorder="1" applyAlignment="1">
      <alignment horizontal="left" vertical="center"/>
    </xf>
    <xf numFmtId="0" fontId="59" fillId="0" borderId="11" xfId="0" applyFont="1" applyBorder="1" applyAlignment="1">
      <alignment horizontal="left" vertical="center"/>
    </xf>
    <xf numFmtId="0" fontId="51" fillId="0" borderId="13" xfId="0" applyFont="1" applyBorder="1" applyAlignment="1">
      <alignment horizontal="left" vertical="center" wrapText="1"/>
    </xf>
    <xf numFmtId="0" fontId="51" fillId="0" borderId="12" xfId="0" applyFont="1" applyBorder="1" applyAlignment="1">
      <alignment horizontal="left" vertical="center" wrapText="1"/>
    </xf>
    <xf numFmtId="0" fontId="51" fillId="0" borderId="11" xfId="0" applyFont="1" applyBorder="1" applyAlignment="1">
      <alignment horizontal="left" vertical="center" wrapText="1"/>
    </xf>
    <xf numFmtId="0" fontId="60" fillId="0" borderId="13" xfId="0" applyFont="1" applyBorder="1" applyAlignment="1">
      <alignment horizontal="left" vertical="center" wrapText="1"/>
    </xf>
    <xf numFmtId="0" fontId="60" fillId="0" borderId="12" xfId="0" applyFont="1" applyBorder="1" applyAlignment="1">
      <alignment horizontal="left" vertical="center" wrapText="1"/>
    </xf>
    <xf numFmtId="0" fontId="60" fillId="0" borderId="11" xfId="0" applyFont="1" applyBorder="1" applyAlignment="1">
      <alignment horizontal="left" vertical="center" wrapText="1"/>
    </xf>
    <xf numFmtId="0" fontId="51" fillId="0" borderId="4" xfId="0" applyFont="1" applyBorder="1" applyAlignment="1">
      <alignment horizontal="left" vertical="center" wrapText="1"/>
    </xf>
    <xf numFmtId="0" fontId="51" fillId="0" borderId="5" xfId="0" applyFont="1" applyBorder="1" applyAlignment="1">
      <alignment horizontal="left" vertical="center" wrapText="1"/>
    </xf>
    <xf numFmtId="0" fontId="51" fillId="0" borderId="6" xfId="0" applyFont="1" applyBorder="1" applyAlignment="1">
      <alignment horizontal="left" vertical="center" wrapText="1"/>
    </xf>
    <xf numFmtId="0" fontId="54" fillId="9" borderId="1" xfId="0" applyFont="1" applyFill="1" applyBorder="1" applyAlignment="1">
      <alignment horizontal="center" vertical="center"/>
    </xf>
    <xf numFmtId="0" fontId="62" fillId="0" borderId="13" xfId="0" applyFont="1" applyBorder="1" applyAlignment="1">
      <alignment horizontal="center" vertical="center" wrapText="1"/>
    </xf>
    <xf numFmtId="0" fontId="62" fillId="0" borderId="12" xfId="0" applyFont="1" applyBorder="1" applyAlignment="1">
      <alignment horizontal="center" vertical="center" wrapText="1"/>
    </xf>
    <xf numFmtId="0" fontId="62" fillId="0" borderId="11" xfId="0" applyFont="1" applyBorder="1" applyAlignment="1">
      <alignment horizontal="center" vertical="center" wrapText="1"/>
    </xf>
    <xf numFmtId="0" fontId="50" fillId="0" borderId="0" xfId="0" applyFont="1" applyAlignment="1">
      <alignment horizontal="right" vertical="center"/>
    </xf>
    <xf numFmtId="0" fontId="50" fillId="0" borderId="8" xfId="0" applyFont="1" applyBorder="1" applyAlignment="1">
      <alignment horizontal="right" vertical="center"/>
    </xf>
    <xf numFmtId="0" fontId="52" fillId="0" borderId="0" xfId="0" applyFont="1" applyAlignment="1">
      <alignment horizontal="center" vertical="center"/>
    </xf>
    <xf numFmtId="3" fontId="53" fillId="0" borderId="13" xfId="0" applyNumberFormat="1" applyFont="1" applyBorder="1" applyAlignment="1">
      <alignment horizontal="center" vertical="center"/>
    </xf>
    <xf numFmtId="3" fontId="53" fillId="0" borderId="12" xfId="0" applyNumberFormat="1" applyFont="1" applyBorder="1" applyAlignment="1">
      <alignment horizontal="center" vertical="center"/>
    </xf>
    <xf numFmtId="3" fontId="53" fillId="0" borderId="11" xfId="0"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colors>
    <mruColors>
      <color rgb="FF12BC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47625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1</xdr:col>
      <xdr:colOff>896933</xdr:colOff>
      <xdr:row>6</xdr:row>
      <xdr:rowOff>183172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31750</xdr:colOff>
      <xdr:row>0</xdr:row>
      <xdr:rowOff>47625</xdr:rowOff>
    </xdr:from>
    <xdr:to>
      <xdr:col>2</xdr:col>
      <xdr:colOff>119650</xdr:colOff>
      <xdr:row>7</xdr:row>
      <xdr:rowOff>7325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31750" y="47625"/>
          <a:ext cx="1310275" cy="14165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1</xdr:col>
      <xdr:colOff>712749</xdr:colOff>
      <xdr:row>3</xdr:row>
      <xdr:rowOff>142875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47625"/>
          <a:ext cx="1093749" cy="8858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19051</xdr:colOff>
      <xdr:row>0</xdr:row>
      <xdr:rowOff>1</xdr:rowOff>
    </xdr:from>
    <xdr:ext cx="695323" cy="762000"/>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19051" y="1"/>
          <a:ext cx="695323" cy="76200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133349</xdr:colOff>
      <xdr:row>0</xdr:row>
      <xdr:rowOff>0</xdr:rowOff>
    </xdr:from>
    <xdr:to>
      <xdr:col>1</xdr:col>
      <xdr:colOff>933449</xdr:colOff>
      <xdr:row>4</xdr:row>
      <xdr:rowOff>200025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33349" y="0"/>
          <a:ext cx="1228725" cy="11334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NGUYENDTK\Downloads\UNIVNI.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UNIVNI"/>
    </sheetNames>
    <definedNames>
      <definedName name="uni"/>
    </defined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3"/>
  <sheetViews>
    <sheetView topLeftCell="A44" zoomScale="78" zoomScaleNormal="78" workbookViewId="0">
      <selection activeCell="F54" sqref="F54"/>
    </sheetView>
  </sheetViews>
  <sheetFormatPr defaultColWidth="9.140625" defaultRowHeight="15.75" x14ac:dyDescent="0.25"/>
  <cols>
    <col min="1" max="1" width="6.28515625" style="9" bestFit="1" customWidth="1"/>
    <col min="2" max="2" width="16.42578125" style="14" customWidth="1"/>
    <col min="3" max="3" width="41.5703125" style="9" customWidth="1"/>
    <col min="4" max="4" width="47" style="9" customWidth="1"/>
    <col min="5" max="8" width="18.140625" style="15" customWidth="1"/>
    <col min="9" max="9" width="34.28515625" style="16" customWidth="1"/>
    <col min="10" max="10" width="19.7109375" style="9" customWidth="1"/>
    <col min="11" max="11" width="9.85546875" style="9" bestFit="1" customWidth="1"/>
    <col min="12" max="16384" width="9.140625" style="9"/>
  </cols>
  <sheetData>
    <row r="1" spans="1:14" s="5" customFormat="1" ht="15.75" customHeight="1" x14ac:dyDescent="0.25">
      <c r="A1" s="18"/>
      <c r="B1" s="18"/>
      <c r="C1" s="18"/>
      <c r="D1" s="221" t="s">
        <v>96</v>
      </c>
      <c r="E1" s="221"/>
      <c r="F1" s="221"/>
      <c r="G1" s="221"/>
      <c r="H1" s="221"/>
      <c r="I1" s="221"/>
    </row>
    <row r="2" spans="1:14" s="3" customFormat="1" ht="16.5" x14ac:dyDescent="0.25">
      <c r="A2" s="20"/>
      <c r="B2" s="20"/>
      <c r="C2" s="20"/>
      <c r="D2" s="222"/>
      <c r="E2" s="222"/>
      <c r="F2" s="222"/>
      <c r="G2" s="222"/>
      <c r="H2" s="222"/>
      <c r="I2" s="222"/>
    </row>
    <row r="3" spans="1:14" s="3" customFormat="1" ht="16.5" x14ac:dyDescent="0.25">
      <c r="A3" s="20"/>
      <c r="B3" s="20"/>
      <c r="C3" s="20"/>
      <c r="D3" s="222"/>
      <c r="E3" s="222"/>
      <c r="F3" s="222"/>
      <c r="G3" s="222"/>
      <c r="H3" s="222"/>
      <c r="I3" s="222"/>
    </row>
    <row r="4" spans="1:14" s="3" customFormat="1" ht="16.5" x14ac:dyDescent="0.25">
      <c r="A4" s="20"/>
      <c r="B4" s="20"/>
      <c r="C4" s="20"/>
      <c r="D4" s="222"/>
      <c r="E4" s="222"/>
      <c r="F4" s="222"/>
      <c r="G4" s="222"/>
      <c r="H4" s="222"/>
      <c r="I4" s="222"/>
    </row>
    <row r="5" spans="1:14" s="3" customFormat="1" ht="16.5" x14ac:dyDescent="0.25">
      <c r="A5" s="20"/>
      <c r="B5" s="20"/>
      <c r="C5" s="20"/>
      <c r="D5" s="222"/>
      <c r="E5" s="222"/>
      <c r="F5" s="222"/>
      <c r="G5" s="222"/>
      <c r="H5" s="222"/>
      <c r="I5" s="222"/>
    </row>
    <row r="6" spans="1:14" s="3" customFormat="1" ht="16.5" x14ac:dyDescent="0.25">
      <c r="A6" s="19"/>
      <c r="B6" s="21"/>
      <c r="C6" s="21"/>
      <c r="D6" s="21"/>
      <c r="E6" s="22"/>
      <c r="F6" s="22"/>
      <c r="G6" s="22"/>
      <c r="H6" s="22"/>
      <c r="I6" s="19"/>
    </row>
    <row r="7" spans="1:14" s="3" customFormat="1" ht="16.5" x14ac:dyDescent="0.25">
      <c r="A7" s="223" t="s">
        <v>2</v>
      </c>
      <c r="B7" s="223"/>
      <c r="C7" s="223"/>
      <c r="D7" s="223"/>
      <c r="E7" s="223"/>
      <c r="F7" s="223"/>
      <c r="G7" s="223"/>
      <c r="H7" s="223"/>
      <c r="I7" s="223"/>
      <c r="J7" s="6"/>
      <c r="K7" s="6"/>
      <c r="L7" s="6"/>
      <c r="M7" s="6"/>
      <c r="N7" s="6"/>
    </row>
    <row r="8" spans="1:14" s="3" customFormat="1" ht="16.5" x14ac:dyDescent="0.25">
      <c r="A8" s="23"/>
      <c r="B8" s="23"/>
      <c r="C8" s="23"/>
      <c r="D8" s="23"/>
      <c r="E8" s="23"/>
      <c r="F8" s="23"/>
      <c r="G8" s="23"/>
      <c r="H8" s="23"/>
      <c r="I8" s="23"/>
      <c r="J8" s="6"/>
      <c r="K8" s="6"/>
      <c r="L8" s="6"/>
      <c r="M8" s="6"/>
      <c r="N8" s="6"/>
    </row>
    <row r="9" spans="1:14" s="3" customFormat="1" ht="16.5" x14ac:dyDescent="0.25">
      <c r="A9" s="24"/>
      <c r="B9" s="230" t="s">
        <v>111</v>
      </c>
      <c r="C9" s="230"/>
      <c r="D9" s="230"/>
      <c r="E9" s="230"/>
      <c r="F9" s="230"/>
      <c r="G9" s="230"/>
      <c r="H9" s="230"/>
      <c r="I9" s="230"/>
      <c r="J9" s="7"/>
      <c r="K9" s="7"/>
      <c r="L9" s="7"/>
      <c r="M9" s="7"/>
    </row>
    <row r="10" spans="1:14" s="3" customFormat="1" x14ac:dyDescent="0.25">
      <c r="A10" s="231" t="s">
        <v>39</v>
      </c>
      <c r="B10" s="232"/>
      <c r="C10" s="232"/>
      <c r="D10" s="232"/>
      <c r="E10" s="232"/>
      <c r="F10" s="232"/>
      <c r="G10" s="232"/>
      <c r="H10" s="232"/>
      <c r="I10" s="233"/>
      <c r="J10" s="8"/>
      <c r="K10" s="8"/>
      <c r="L10" s="8"/>
      <c r="M10" s="8"/>
      <c r="N10" s="8"/>
    </row>
    <row r="11" spans="1:14" s="3" customFormat="1" x14ac:dyDescent="0.25">
      <c r="A11" s="234"/>
      <c r="B11" s="235"/>
      <c r="C11" s="235"/>
      <c r="D11" s="235"/>
      <c r="E11" s="235"/>
      <c r="F11" s="235"/>
      <c r="G11" s="235"/>
      <c r="H11" s="235"/>
      <c r="I11" s="236"/>
      <c r="J11" s="17"/>
      <c r="K11" s="17"/>
      <c r="L11" s="17"/>
      <c r="M11" s="17"/>
      <c r="N11" s="17"/>
    </row>
    <row r="12" spans="1:14" ht="16.5" x14ac:dyDescent="0.25">
      <c r="A12" s="25"/>
      <c r="B12" s="26"/>
      <c r="C12" s="25"/>
      <c r="D12" s="25"/>
      <c r="E12" s="27"/>
      <c r="F12" s="27"/>
      <c r="G12" s="27"/>
      <c r="H12" s="27"/>
      <c r="I12" s="28"/>
    </row>
    <row r="13" spans="1:14" x14ac:dyDescent="0.25">
      <c r="A13" s="226" t="s">
        <v>89</v>
      </c>
      <c r="B13" s="226" t="s">
        <v>3</v>
      </c>
      <c r="C13" s="226"/>
      <c r="D13" s="226" t="s">
        <v>4</v>
      </c>
      <c r="E13" s="228" t="s">
        <v>5</v>
      </c>
      <c r="F13" s="228" t="s">
        <v>106</v>
      </c>
      <c r="G13" s="228" t="s">
        <v>108</v>
      </c>
      <c r="H13" s="228" t="s">
        <v>109</v>
      </c>
      <c r="I13" s="226" t="s">
        <v>0</v>
      </c>
      <c r="J13" s="52"/>
    </row>
    <row r="14" spans="1:14" ht="21.75" customHeight="1" x14ac:dyDescent="0.25">
      <c r="A14" s="226"/>
      <c r="B14" s="226"/>
      <c r="C14" s="226"/>
      <c r="D14" s="226"/>
      <c r="E14" s="228"/>
      <c r="F14" s="228"/>
      <c r="G14" s="228"/>
      <c r="H14" s="228"/>
      <c r="I14" s="226"/>
      <c r="J14" s="53"/>
    </row>
    <row r="15" spans="1:14" ht="49.5" customHeight="1" x14ac:dyDescent="0.25">
      <c r="A15" s="237">
        <v>1</v>
      </c>
      <c r="B15" s="225" t="s">
        <v>1</v>
      </c>
      <c r="C15" s="237" t="s">
        <v>112</v>
      </c>
      <c r="D15" s="31" t="s">
        <v>6</v>
      </c>
      <c r="E15" s="227">
        <v>200000</v>
      </c>
      <c r="F15" s="227">
        <v>150000</v>
      </c>
      <c r="G15" s="227" t="s">
        <v>110</v>
      </c>
      <c r="H15" s="227"/>
      <c r="I15" s="238"/>
      <c r="J15" s="54"/>
    </row>
    <row r="16" spans="1:14" ht="49.5" x14ac:dyDescent="0.25">
      <c r="A16" s="237"/>
      <c r="B16" s="225"/>
      <c r="C16" s="237"/>
      <c r="D16" s="31" t="s">
        <v>7</v>
      </c>
      <c r="E16" s="227"/>
      <c r="F16" s="227"/>
      <c r="G16" s="227"/>
      <c r="H16" s="227"/>
      <c r="I16" s="238"/>
      <c r="J16" s="54"/>
    </row>
    <row r="17" spans="1:10" ht="33" x14ac:dyDescent="0.25">
      <c r="A17" s="237"/>
      <c r="B17" s="225"/>
      <c r="C17" s="237"/>
      <c r="D17" s="31" t="s">
        <v>8</v>
      </c>
      <c r="E17" s="227"/>
      <c r="F17" s="227"/>
      <c r="G17" s="227"/>
      <c r="H17" s="227"/>
      <c r="I17" s="238"/>
      <c r="J17" s="54"/>
    </row>
    <row r="18" spans="1:10" ht="16.5" x14ac:dyDescent="0.25">
      <c r="A18" s="237"/>
      <c r="B18" s="225"/>
      <c r="C18" s="237"/>
      <c r="D18" s="31" t="s">
        <v>9</v>
      </c>
      <c r="E18" s="227"/>
      <c r="F18" s="227"/>
      <c r="G18" s="227"/>
      <c r="H18" s="227"/>
      <c r="I18" s="238"/>
      <c r="J18" s="10"/>
    </row>
    <row r="19" spans="1:10" ht="16.5" x14ac:dyDescent="0.25">
      <c r="A19" s="237"/>
      <c r="B19" s="225"/>
      <c r="C19" s="237"/>
      <c r="D19" s="31" t="s">
        <v>100</v>
      </c>
      <c r="E19" s="227"/>
      <c r="F19" s="227"/>
      <c r="G19" s="227"/>
      <c r="H19" s="227"/>
      <c r="I19" s="238"/>
      <c r="J19" s="10"/>
    </row>
    <row r="20" spans="1:10" ht="49.5" x14ac:dyDescent="0.25">
      <c r="A20" s="36">
        <v>2</v>
      </c>
      <c r="B20" s="225" t="s">
        <v>10</v>
      </c>
      <c r="C20" s="31" t="s">
        <v>98</v>
      </c>
      <c r="D20" s="31" t="s">
        <v>12</v>
      </c>
      <c r="E20" s="37">
        <v>230000</v>
      </c>
      <c r="F20" s="37">
        <v>155000</v>
      </c>
      <c r="G20" s="37" t="s">
        <v>110</v>
      </c>
      <c r="H20" s="37"/>
      <c r="I20" s="38"/>
      <c r="J20" s="10"/>
    </row>
    <row r="21" spans="1:10" ht="33" x14ac:dyDescent="0.25">
      <c r="A21" s="36">
        <v>3</v>
      </c>
      <c r="B21" s="225"/>
      <c r="C21" s="31" t="s">
        <v>99</v>
      </c>
      <c r="D21" s="31" t="s">
        <v>101</v>
      </c>
      <c r="E21" s="37">
        <v>230000</v>
      </c>
      <c r="F21" s="37">
        <v>155000</v>
      </c>
      <c r="G21" s="37" t="s">
        <v>110</v>
      </c>
      <c r="H21" s="37"/>
      <c r="I21" s="38"/>
      <c r="J21" s="10"/>
    </row>
    <row r="22" spans="1:10" ht="48" customHeight="1" x14ac:dyDescent="0.25">
      <c r="A22" s="36">
        <v>4</v>
      </c>
      <c r="B22" s="225"/>
      <c r="C22" s="31" t="s">
        <v>83</v>
      </c>
      <c r="D22" s="31" t="s">
        <v>84</v>
      </c>
      <c r="E22" s="37">
        <v>140000</v>
      </c>
      <c r="F22" s="37">
        <v>70000</v>
      </c>
      <c r="G22" s="37" t="s">
        <v>110</v>
      </c>
      <c r="H22" s="37"/>
      <c r="I22" s="38"/>
      <c r="J22" s="10"/>
    </row>
    <row r="23" spans="1:10" ht="33" x14ac:dyDescent="0.25">
      <c r="A23" s="36">
        <v>5</v>
      </c>
      <c r="B23" s="225"/>
      <c r="C23" s="31" t="s">
        <v>11</v>
      </c>
      <c r="D23" s="31" t="s">
        <v>102</v>
      </c>
      <c r="E23" s="39">
        <v>102000</v>
      </c>
      <c r="F23" s="39">
        <v>102000</v>
      </c>
      <c r="G23" s="37" t="s">
        <v>110</v>
      </c>
      <c r="H23" s="37"/>
      <c r="I23" s="38"/>
      <c r="J23" s="10"/>
    </row>
    <row r="24" spans="1:10" ht="87" customHeight="1" x14ac:dyDescent="0.25">
      <c r="A24" s="36">
        <v>6</v>
      </c>
      <c r="B24" s="33" t="s">
        <v>13</v>
      </c>
      <c r="C24" s="31" t="s">
        <v>14</v>
      </c>
      <c r="D24" s="31" t="s">
        <v>15</v>
      </c>
      <c r="E24" s="39">
        <v>59000</v>
      </c>
      <c r="F24" s="39">
        <v>59000</v>
      </c>
      <c r="G24" s="37" t="s">
        <v>110</v>
      </c>
      <c r="H24" s="37"/>
      <c r="I24" s="38"/>
      <c r="J24" s="10"/>
    </row>
    <row r="25" spans="1:10" ht="66" x14ac:dyDescent="0.25">
      <c r="A25" s="36">
        <v>7</v>
      </c>
      <c r="B25" s="33" t="s">
        <v>16</v>
      </c>
      <c r="C25" s="31" t="s">
        <v>17</v>
      </c>
      <c r="D25" s="31" t="s">
        <v>18</v>
      </c>
      <c r="E25" s="39">
        <v>75000</v>
      </c>
      <c r="F25" s="39">
        <v>75000</v>
      </c>
      <c r="G25" s="37" t="s">
        <v>110</v>
      </c>
      <c r="H25" s="37"/>
      <c r="I25" s="38"/>
      <c r="J25" s="10"/>
    </row>
    <row r="26" spans="1:10" ht="59.25" customHeight="1" x14ac:dyDescent="0.25">
      <c r="A26" s="34">
        <v>8</v>
      </c>
      <c r="B26" s="32" t="s">
        <v>19</v>
      </c>
      <c r="C26" s="29" t="s">
        <v>20</v>
      </c>
      <c r="D26" s="29" t="s">
        <v>21</v>
      </c>
      <c r="E26" s="83">
        <v>27000</v>
      </c>
      <c r="F26" s="83">
        <v>27000</v>
      </c>
      <c r="G26" s="37" t="s">
        <v>110</v>
      </c>
      <c r="H26" s="37"/>
      <c r="I26" s="82"/>
      <c r="J26" s="10"/>
    </row>
    <row r="27" spans="1:10" ht="57" customHeight="1" x14ac:dyDescent="0.25">
      <c r="A27" s="36">
        <v>9</v>
      </c>
      <c r="B27" s="238" t="s">
        <v>53</v>
      </c>
      <c r="C27" s="40" t="s">
        <v>54</v>
      </c>
      <c r="D27" s="41" t="s">
        <v>55</v>
      </c>
      <c r="E27" s="42">
        <v>41000</v>
      </c>
      <c r="F27" s="42">
        <v>41000</v>
      </c>
      <c r="G27" s="37" t="s">
        <v>110</v>
      </c>
      <c r="H27" s="37"/>
      <c r="I27" s="229" t="s">
        <v>113</v>
      </c>
      <c r="J27" s="10"/>
    </row>
    <row r="28" spans="1:10" ht="57" customHeight="1" x14ac:dyDescent="0.25">
      <c r="A28" s="36">
        <v>10</v>
      </c>
      <c r="B28" s="238"/>
      <c r="C28" s="40" t="s">
        <v>56</v>
      </c>
      <c r="D28" s="41" t="s">
        <v>57</v>
      </c>
      <c r="E28" s="42">
        <v>59000</v>
      </c>
      <c r="F28" s="42">
        <v>59000</v>
      </c>
      <c r="G28" s="37" t="s">
        <v>110</v>
      </c>
      <c r="H28" s="37"/>
      <c r="I28" s="229"/>
      <c r="J28" s="10"/>
    </row>
    <row r="29" spans="1:10" ht="57" customHeight="1" x14ac:dyDescent="0.25">
      <c r="A29" s="36">
        <v>11</v>
      </c>
      <c r="B29" s="238"/>
      <c r="C29" s="40" t="s">
        <v>58</v>
      </c>
      <c r="D29" s="41" t="s">
        <v>59</v>
      </c>
      <c r="E29" s="42">
        <v>59000</v>
      </c>
      <c r="F29" s="42">
        <v>59000</v>
      </c>
      <c r="G29" s="37" t="s">
        <v>110</v>
      </c>
      <c r="H29" s="37"/>
      <c r="I29" s="229"/>
      <c r="J29" s="10"/>
    </row>
    <row r="30" spans="1:10" ht="57" customHeight="1" x14ac:dyDescent="0.25">
      <c r="A30" s="36">
        <v>12</v>
      </c>
      <c r="B30" s="238"/>
      <c r="C30" s="40" t="s">
        <v>60</v>
      </c>
      <c r="D30" s="41" t="s">
        <v>61</v>
      </c>
      <c r="E30" s="42">
        <v>47000</v>
      </c>
      <c r="F30" s="42">
        <v>47000</v>
      </c>
      <c r="G30" s="37" t="s">
        <v>110</v>
      </c>
      <c r="H30" s="37"/>
      <c r="I30" s="229"/>
      <c r="J30" s="10"/>
    </row>
    <row r="31" spans="1:10" ht="57" customHeight="1" x14ac:dyDescent="0.25">
      <c r="A31" s="36">
        <v>13</v>
      </c>
      <c r="B31" s="238"/>
      <c r="C31" s="40" t="s">
        <v>62</v>
      </c>
      <c r="D31" s="41" t="s">
        <v>63</v>
      </c>
      <c r="E31" s="42">
        <v>41000</v>
      </c>
      <c r="F31" s="42">
        <v>41000</v>
      </c>
      <c r="G31" s="37" t="s">
        <v>110</v>
      </c>
      <c r="H31" s="37"/>
      <c r="I31" s="229"/>
      <c r="J31" s="10"/>
    </row>
    <row r="32" spans="1:10" ht="49.5" x14ac:dyDescent="0.25">
      <c r="A32" s="36">
        <v>14</v>
      </c>
      <c r="B32" s="225" t="s">
        <v>40</v>
      </c>
      <c r="C32" s="40" t="s">
        <v>41</v>
      </c>
      <c r="D32" s="40" t="s">
        <v>42</v>
      </c>
      <c r="E32" s="224">
        <v>60000</v>
      </c>
      <c r="F32" s="224">
        <v>60000</v>
      </c>
      <c r="G32" s="37" t="s">
        <v>110</v>
      </c>
      <c r="H32" s="37"/>
      <c r="I32" s="225" t="s">
        <v>104</v>
      </c>
      <c r="J32" s="10"/>
    </row>
    <row r="33" spans="1:10" ht="49.5" x14ac:dyDescent="0.25">
      <c r="A33" s="36">
        <v>15</v>
      </c>
      <c r="B33" s="225"/>
      <c r="C33" s="40" t="s">
        <v>43</v>
      </c>
      <c r="D33" s="40" t="s">
        <v>42</v>
      </c>
      <c r="E33" s="224"/>
      <c r="F33" s="224"/>
      <c r="G33" s="37" t="s">
        <v>110</v>
      </c>
      <c r="H33" s="37"/>
      <c r="I33" s="225"/>
      <c r="J33" s="10"/>
    </row>
    <row r="34" spans="1:10" ht="57" customHeight="1" x14ac:dyDescent="0.25">
      <c r="A34" s="36">
        <v>16</v>
      </c>
      <c r="B34" s="33" t="s">
        <v>50</v>
      </c>
      <c r="C34" s="40" t="s">
        <v>51</v>
      </c>
      <c r="D34" s="40" t="s">
        <v>52</v>
      </c>
      <c r="E34" s="42">
        <v>41000</v>
      </c>
      <c r="F34" s="42">
        <v>41000</v>
      </c>
      <c r="G34" s="37" t="s">
        <v>110</v>
      </c>
      <c r="H34" s="37"/>
      <c r="I34" s="38"/>
      <c r="J34" s="10"/>
    </row>
    <row r="35" spans="1:10" ht="57" customHeight="1" x14ac:dyDescent="0.25">
      <c r="A35" s="36">
        <v>17</v>
      </c>
      <c r="B35" s="225" t="s">
        <v>44</v>
      </c>
      <c r="C35" s="40" t="s">
        <v>92</v>
      </c>
      <c r="D35" s="40" t="s">
        <v>93</v>
      </c>
      <c r="E35" s="42">
        <v>41000</v>
      </c>
      <c r="F35" s="42">
        <v>41000</v>
      </c>
      <c r="G35" s="37" t="s">
        <v>110</v>
      </c>
      <c r="H35" s="37"/>
      <c r="I35" s="30" t="s">
        <v>103</v>
      </c>
      <c r="J35" s="10"/>
    </row>
    <row r="36" spans="1:10" ht="49.5" x14ac:dyDescent="0.25">
      <c r="A36" s="36">
        <v>18</v>
      </c>
      <c r="B36" s="225"/>
      <c r="C36" s="31" t="s">
        <v>45</v>
      </c>
      <c r="D36" s="41" t="s">
        <v>46</v>
      </c>
      <c r="E36" s="37">
        <v>41000</v>
      </c>
      <c r="F36" s="37">
        <v>41000</v>
      </c>
      <c r="G36" s="37" t="s">
        <v>110</v>
      </c>
      <c r="H36" s="37"/>
      <c r="I36" s="38"/>
      <c r="J36" s="10"/>
    </row>
    <row r="37" spans="1:10" ht="53.25" customHeight="1" x14ac:dyDescent="0.25">
      <c r="A37" s="36">
        <v>19</v>
      </c>
      <c r="B37" s="33" t="s">
        <v>75</v>
      </c>
      <c r="C37" s="31" t="s">
        <v>76</v>
      </c>
      <c r="D37" s="31" t="s">
        <v>77</v>
      </c>
      <c r="E37" s="39">
        <v>123000</v>
      </c>
      <c r="F37" s="39">
        <v>123000</v>
      </c>
      <c r="G37" s="37" t="s">
        <v>110</v>
      </c>
      <c r="H37" s="37"/>
      <c r="I37" s="38"/>
      <c r="J37" s="10"/>
    </row>
    <row r="38" spans="1:10" ht="52.5" customHeight="1" x14ac:dyDescent="0.25">
      <c r="A38" s="36">
        <v>20</v>
      </c>
      <c r="B38" s="33" t="s">
        <v>107</v>
      </c>
      <c r="C38" s="31" t="s">
        <v>78</v>
      </c>
      <c r="D38" s="31" t="s">
        <v>79</v>
      </c>
      <c r="E38" s="39">
        <v>174000</v>
      </c>
      <c r="F38" s="39">
        <v>174000</v>
      </c>
      <c r="G38" s="37" t="s">
        <v>110</v>
      </c>
      <c r="H38" s="37"/>
      <c r="I38" s="38"/>
      <c r="J38" s="10"/>
    </row>
    <row r="39" spans="1:10" ht="57" customHeight="1" x14ac:dyDescent="0.25">
      <c r="A39" s="36">
        <v>21</v>
      </c>
      <c r="B39" s="33" t="s">
        <v>47</v>
      </c>
      <c r="C39" s="31" t="s">
        <v>48</v>
      </c>
      <c r="D39" s="41" t="s">
        <v>49</v>
      </c>
      <c r="E39" s="37">
        <v>41000</v>
      </c>
      <c r="F39" s="37">
        <v>41000</v>
      </c>
      <c r="G39" s="37" t="s">
        <v>110</v>
      </c>
      <c r="H39" s="37"/>
      <c r="I39" s="38"/>
      <c r="J39" s="10"/>
    </row>
    <row r="40" spans="1:10" ht="39.75" customHeight="1" x14ac:dyDescent="0.25">
      <c r="A40" s="36">
        <v>22</v>
      </c>
      <c r="B40" s="33" t="s">
        <v>80</v>
      </c>
      <c r="C40" s="31" t="s">
        <v>81</v>
      </c>
      <c r="D40" s="31" t="s">
        <v>82</v>
      </c>
      <c r="E40" s="39">
        <v>102000</v>
      </c>
      <c r="F40" s="39">
        <v>102000</v>
      </c>
      <c r="G40" s="37" t="s">
        <v>110</v>
      </c>
      <c r="H40" s="37"/>
      <c r="I40" s="38" t="s">
        <v>115</v>
      </c>
      <c r="J40" s="10"/>
    </row>
    <row r="41" spans="1:10" s="50" customFormat="1" ht="48.75" customHeight="1" x14ac:dyDescent="0.25">
      <c r="A41" s="36">
        <v>23</v>
      </c>
      <c r="B41" s="225" t="s">
        <v>90</v>
      </c>
      <c r="C41" s="31" t="s">
        <v>68</v>
      </c>
      <c r="D41" s="31" t="s">
        <v>94</v>
      </c>
      <c r="E41" s="47">
        <v>121000</v>
      </c>
      <c r="F41" s="47">
        <v>150000</v>
      </c>
      <c r="G41" s="37" t="s">
        <v>110</v>
      </c>
      <c r="H41" s="37"/>
      <c r="I41" s="48"/>
      <c r="J41" s="49"/>
    </row>
    <row r="42" spans="1:10" s="50" customFormat="1" ht="48.75" customHeight="1" x14ac:dyDescent="0.25">
      <c r="A42" s="36">
        <v>24</v>
      </c>
      <c r="B42" s="225"/>
      <c r="C42" s="31" t="s">
        <v>64</v>
      </c>
      <c r="D42" s="31" t="s">
        <v>65</v>
      </c>
      <c r="E42" s="39">
        <v>174000</v>
      </c>
      <c r="F42" s="47">
        <v>150000</v>
      </c>
      <c r="G42" s="37" t="s">
        <v>110</v>
      </c>
      <c r="H42" s="37"/>
      <c r="I42" s="48"/>
      <c r="J42" s="49"/>
    </row>
    <row r="43" spans="1:10" s="50" customFormat="1" ht="48.75" customHeight="1" x14ac:dyDescent="0.25">
      <c r="A43" s="36">
        <v>25</v>
      </c>
      <c r="B43" s="225"/>
      <c r="C43" s="31" t="s">
        <v>71</v>
      </c>
      <c r="D43" s="31" t="s">
        <v>72</v>
      </c>
      <c r="E43" s="39">
        <v>231000</v>
      </c>
      <c r="F43" s="47">
        <v>150000</v>
      </c>
      <c r="G43" s="37" t="s">
        <v>110</v>
      </c>
      <c r="H43" s="37"/>
      <c r="I43" s="48"/>
      <c r="J43" s="49"/>
    </row>
    <row r="44" spans="1:10" s="50" customFormat="1" ht="48.75" customHeight="1" x14ac:dyDescent="0.25">
      <c r="A44" s="36">
        <v>26</v>
      </c>
      <c r="B44" s="225"/>
      <c r="C44" s="31" t="s">
        <v>69</v>
      </c>
      <c r="D44" s="31" t="s">
        <v>70</v>
      </c>
      <c r="E44" s="39">
        <v>173000</v>
      </c>
      <c r="F44" s="47">
        <v>150000</v>
      </c>
      <c r="G44" s="37" t="s">
        <v>110</v>
      </c>
      <c r="H44" s="37"/>
      <c r="I44" s="48"/>
      <c r="J44" s="49"/>
    </row>
    <row r="45" spans="1:10" s="50" customFormat="1" ht="56.25" customHeight="1" x14ac:dyDescent="0.25">
      <c r="A45" s="36">
        <v>27</v>
      </c>
      <c r="B45" s="225"/>
      <c r="C45" s="31" t="s">
        <v>66</v>
      </c>
      <c r="D45" s="31" t="s">
        <v>95</v>
      </c>
      <c r="E45" s="39">
        <v>290000</v>
      </c>
      <c r="F45" s="47">
        <v>150000</v>
      </c>
      <c r="G45" s="37" t="s">
        <v>110</v>
      </c>
      <c r="H45" s="84"/>
      <c r="I45" s="48" t="s">
        <v>67</v>
      </c>
      <c r="J45" s="10"/>
    </row>
    <row r="46" spans="1:10" ht="16.5" x14ac:dyDescent="0.25">
      <c r="A46" s="36">
        <v>28</v>
      </c>
      <c r="B46" s="225" t="s">
        <v>114</v>
      </c>
      <c r="C46" s="31" t="s">
        <v>22</v>
      </c>
      <c r="D46" s="31" t="s">
        <v>23</v>
      </c>
      <c r="E46" s="37">
        <v>165000</v>
      </c>
      <c r="F46" s="37">
        <v>60000</v>
      </c>
      <c r="G46" s="84"/>
      <c r="H46" s="37" t="s">
        <v>110</v>
      </c>
      <c r="I46" s="37">
        <f>F46*18</f>
        <v>1080000</v>
      </c>
      <c r="J46" s="10"/>
    </row>
    <row r="47" spans="1:10" ht="72" customHeight="1" x14ac:dyDescent="0.25">
      <c r="A47" s="36">
        <v>29</v>
      </c>
      <c r="B47" s="225"/>
      <c r="C47" s="31" t="s">
        <v>35</v>
      </c>
      <c r="D47" s="31" t="s">
        <v>36</v>
      </c>
      <c r="E47" s="37">
        <v>220000</v>
      </c>
      <c r="F47" s="37">
        <v>155000</v>
      </c>
      <c r="G47" s="84"/>
      <c r="H47" s="37" t="s">
        <v>110</v>
      </c>
      <c r="I47" s="37">
        <f>F47*18</f>
        <v>2790000</v>
      </c>
      <c r="J47" s="10"/>
    </row>
    <row r="48" spans="1:10" ht="33" x14ac:dyDescent="0.25">
      <c r="A48" s="36">
        <v>30</v>
      </c>
      <c r="B48" s="225"/>
      <c r="C48" s="31" t="s">
        <v>85</v>
      </c>
      <c r="D48" s="31" t="s">
        <v>86</v>
      </c>
      <c r="E48" s="37">
        <v>329000</v>
      </c>
      <c r="F48" s="37">
        <v>329000</v>
      </c>
      <c r="G48" s="84"/>
      <c r="H48" s="37" t="s">
        <v>110</v>
      </c>
      <c r="I48" s="37">
        <f>F48*18</f>
        <v>5922000</v>
      </c>
      <c r="J48" s="10"/>
    </row>
    <row r="49" spans="1:10" ht="36.75" customHeight="1" x14ac:dyDescent="0.25">
      <c r="A49" s="36">
        <v>31</v>
      </c>
      <c r="B49" s="225"/>
      <c r="C49" s="31" t="s">
        <v>87</v>
      </c>
      <c r="D49" s="31" t="s">
        <v>88</v>
      </c>
      <c r="E49" s="37">
        <v>220000</v>
      </c>
      <c r="F49" s="37">
        <v>220000</v>
      </c>
      <c r="G49" s="84"/>
      <c r="H49" s="37" t="s">
        <v>110</v>
      </c>
      <c r="I49" s="37">
        <f>F49*18</f>
        <v>3960000</v>
      </c>
      <c r="J49" s="10"/>
    </row>
    <row r="50" spans="1:10" s="12" customFormat="1" ht="56.25" customHeight="1" x14ac:dyDescent="0.25">
      <c r="A50" s="36">
        <v>32</v>
      </c>
      <c r="B50" s="225"/>
      <c r="C50" s="31" t="s">
        <v>73</v>
      </c>
      <c r="D50" s="31" t="s">
        <v>74</v>
      </c>
      <c r="E50" s="39">
        <v>231000</v>
      </c>
      <c r="F50" s="39">
        <v>200000</v>
      </c>
      <c r="G50" s="85"/>
      <c r="H50" s="37" t="s">
        <v>110</v>
      </c>
      <c r="I50" s="37">
        <f>F50*18</f>
        <v>3600000</v>
      </c>
      <c r="J50" s="11"/>
    </row>
    <row r="51" spans="1:10" ht="16.5" x14ac:dyDescent="0.25">
      <c r="A51" s="36">
        <v>33</v>
      </c>
      <c r="B51" s="43"/>
      <c r="C51" s="44" t="s">
        <v>24</v>
      </c>
      <c r="D51" s="45" t="s">
        <v>25</v>
      </c>
      <c r="E51" s="46" t="s">
        <v>26</v>
      </c>
      <c r="F51" s="46" t="s">
        <v>26</v>
      </c>
      <c r="G51" s="84"/>
      <c r="H51" s="37" t="s">
        <v>110</v>
      </c>
      <c r="I51" s="37"/>
      <c r="J51" s="10"/>
    </row>
    <row r="52" spans="1:10" ht="15.75" customHeight="1" x14ac:dyDescent="0.25">
      <c r="A52" s="226" t="s">
        <v>27</v>
      </c>
      <c r="B52" s="226"/>
      <c r="C52" s="226"/>
      <c r="D52" s="226"/>
      <c r="E52" s="35">
        <f>SUM(E15:E51)</f>
        <v>4087000</v>
      </c>
      <c r="F52" s="35">
        <f>SUM(F15:F51)</f>
        <v>3377000</v>
      </c>
      <c r="G52" s="35">
        <f>SUMIF(G15:G51,"x",$F$15:$F$51)</f>
        <v>2413000</v>
      </c>
      <c r="H52" s="35">
        <f>SUMIF(H15:H51,"x",$F$15:$F$51)</f>
        <v>964000</v>
      </c>
      <c r="I52" s="86">
        <f>SUM(I46:I51)</f>
        <v>17352000</v>
      </c>
      <c r="J52" s="10"/>
    </row>
    <row r="53" spans="1:10" ht="15.75" customHeight="1" x14ac:dyDescent="0.25">
      <c r="A53" s="79"/>
      <c r="B53" s="79"/>
      <c r="C53" s="79"/>
      <c r="D53" s="79"/>
      <c r="E53" s="80"/>
      <c r="F53" s="80"/>
      <c r="G53" s="80"/>
      <c r="H53" s="80"/>
      <c r="I53" s="81"/>
      <c r="J53" s="10"/>
    </row>
    <row r="54" spans="1:10" s="1" customFormat="1" ht="16.5" x14ac:dyDescent="0.25">
      <c r="A54" s="240" t="s">
        <v>28</v>
      </c>
      <c r="B54" s="240"/>
      <c r="C54" s="240"/>
      <c r="D54" s="240"/>
      <c r="E54" s="63"/>
      <c r="F54" s="63"/>
      <c r="G54" s="63"/>
      <c r="H54" s="63"/>
      <c r="I54" s="64"/>
      <c r="J54" s="55"/>
    </row>
    <row r="55" spans="1:10" s="1" customFormat="1" ht="16.5" x14ac:dyDescent="0.25">
      <c r="A55" s="65"/>
      <c r="B55" s="239" t="s">
        <v>91</v>
      </c>
      <c r="C55" s="239"/>
      <c r="D55" s="239"/>
      <c r="E55" s="239"/>
      <c r="F55" s="239"/>
      <c r="G55" s="239"/>
      <c r="H55" s="239"/>
      <c r="I55" s="239"/>
      <c r="J55" s="55"/>
    </row>
    <row r="56" spans="1:10" s="1" customFormat="1" ht="16.5" x14ac:dyDescent="0.25">
      <c r="A56" s="65"/>
      <c r="B56" s="239" t="s">
        <v>105</v>
      </c>
      <c r="C56" s="239"/>
      <c r="D56" s="239"/>
      <c r="E56" s="239"/>
      <c r="F56" s="239"/>
      <c r="G56" s="239"/>
      <c r="H56" s="239"/>
      <c r="I56" s="239"/>
      <c r="J56" s="55"/>
    </row>
    <row r="57" spans="1:10" s="2" customFormat="1" ht="39.75" customHeight="1" x14ac:dyDescent="0.25">
      <c r="A57" s="66"/>
      <c r="B57" s="239" t="s">
        <v>29</v>
      </c>
      <c r="C57" s="239"/>
      <c r="D57" s="239"/>
      <c r="E57" s="239"/>
      <c r="F57" s="239"/>
      <c r="G57" s="239"/>
      <c r="H57" s="239"/>
      <c r="I57" s="239"/>
      <c r="J57" s="56"/>
    </row>
    <row r="58" spans="1:10" s="13" customFormat="1" ht="16.5" x14ac:dyDescent="0.25">
      <c r="A58" s="67"/>
      <c r="B58" s="241" t="s">
        <v>30</v>
      </c>
      <c r="C58" s="241"/>
      <c r="D58" s="241"/>
      <c r="E58" s="241"/>
      <c r="F58" s="241"/>
      <c r="G58" s="241"/>
      <c r="H58" s="241"/>
      <c r="I58" s="241"/>
      <c r="J58" s="57"/>
    </row>
    <row r="59" spans="1:10" s="3" customFormat="1" ht="16.5" x14ac:dyDescent="0.25">
      <c r="A59" s="64"/>
      <c r="B59" s="239" t="s">
        <v>31</v>
      </c>
      <c r="C59" s="239"/>
      <c r="D59" s="239"/>
      <c r="E59" s="239"/>
      <c r="F59" s="239"/>
      <c r="G59" s="239"/>
      <c r="H59" s="239"/>
      <c r="I59" s="239"/>
      <c r="J59" s="58"/>
    </row>
    <row r="60" spans="1:10" s="3" customFormat="1" ht="16.5" x14ac:dyDescent="0.25">
      <c r="A60" s="64"/>
      <c r="B60" s="66" t="s">
        <v>32</v>
      </c>
      <c r="C60" s="66"/>
      <c r="D60" s="68"/>
      <c r="E60" s="63"/>
      <c r="F60" s="63"/>
      <c r="G60" s="63"/>
      <c r="H60" s="63"/>
      <c r="I60" s="69"/>
      <c r="J60" s="58"/>
    </row>
    <row r="61" spans="1:10" s="3" customFormat="1" ht="16.5" x14ac:dyDescent="0.25">
      <c r="A61" s="64"/>
      <c r="B61" s="66" t="s">
        <v>33</v>
      </c>
      <c r="C61" s="66"/>
      <c r="D61" s="68"/>
      <c r="E61" s="63"/>
      <c r="F61" s="63"/>
      <c r="G61" s="63"/>
      <c r="H61" s="63"/>
      <c r="I61" s="69"/>
      <c r="J61" s="58"/>
    </row>
    <row r="62" spans="1:10" s="4" customFormat="1" ht="15.75" customHeight="1" x14ac:dyDescent="0.25">
      <c r="A62" s="70" t="s">
        <v>34</v>
      </c>
      <c r="B62" s="71"/>
      <c r="C62" s="71"/>
      <c r="D62" s="71"/>
      <c r="E62" s="72"/>
      <c r="F62" s="72"/>
      <c r="G62" s="72"/>
      <c r="H62" s="72"/>
      <c r="I62" s="73"/>
      <c r="J62" s="59"/>
    </row>
    <row r="63" spans="1:10" s="3" customFormat="1" ht="15.75" customHeight="1" x14ac:dyDescent="0.25">
      <c r="A63" s="64"/>
      <c r="B63" s="69" t="s">
        <v>37</v>
      </c>
      <c r="C63" s="69"/>
      <c r="D63" s="68"/>
      <c r="E63" s="74"/>
      <c r="F63" s="74"/>
      <c r="G63" s="74"/>
      <c r="H63" s="74"/>
      <c r="I63" s="69"/>
      <c r="J63" s="58"/>
    </row>
    <row r="64" spans="1:10" s="3" customFormat="1" ht="15.75" customHeight="1" x14ac:dyDescent="0.25">
      <c r="A64" s="64"/>
      <c r="B64" s="69" t="s">
        <v>97</v>
      </c>
      <c r="C64" s="69"/>
      <c r="D64" s="68"/>
      <c r="E64" s="74"/>
      <c r="F64" s="74"/>
      <c r="G64" s="74"/>
      <c r="H64" s="74"/>
      <c r="I64" s="69"/>
      <c r="J64" s="58"/>
    </row>
    <row r="65" spans="1:10" s="3" customFormat="1" ht="15.75" customHeight="1" x14ac:dyDescent="0.25">
      <c r="A65" s="64"/>
      <c r="B65" s="69" t="s">
        <v>38</v>
      </c>
      <c r="C65" s="69"/>
      <c r="D65" s="68"/>
      <c r="E65" s="74"/>
      <c r="F65" s="74"/>
      <c r="G65" s="74"/>
      <c r="H65" s="74"/>
      <c r="I65" s="69"/>
      <c r="J65" s="58"/>
    </row>
    <row r="66" spans="1:10" x14ac:dyDescent="0.25">
      <c r="A66" s="75"/>
      <c r="B66" s="76"/>
      <c r="C66" s="75"/>
      <c r="D66" s="75"/>
      <c r="E66" s="77"/>
      <c r="F66" s="77"/>
      <c r="G66" s="77"/>
      <c r="H66" s="77"/>
      <c r="I66" s="78"/>
      <c r="J66" s="10"/>
    </row>
    <row r="67" spans="1:10" x14ac:dyDescent="0.25">
      <c r="A67" s="75"/>
      <c r="B67" s="76"/>
      <c r="C67" s="75"/>
      <c r="D67" s="75"/>
      <c r="E67" s="77"/>
      <c r="F67" s="77"/>
      <c r="G67" s="77"/>
      <c r="H67" s="77"/>
      <c r="I67" s="78"/>
      <c r="J67" s="10"/>
    </row>
    <row r="68" spans="1:10" x14ac:dyDescent="0.25">
      <c r="A68" s="75"/>
      <c r="B68" s="76"/>
      <c r="C68" s="75"/>
      <c r="D68" s="75"/>
      <c r="E68" s="77"/>
      <c r="F68" s="77"/>
      <c r="G68" s="77"/>
      <c r="H68" s="77"/>
      <c r="I68" s="78"/>
      <c r="J68" s="10"/>
    </row>
    <row r="69" spans="1:10" x14ac:dyDescent="0.25">
      <c r="A69" s="75"/>
      <c r="B69" s="76"/>
      <c r="C69" s="75"/>
      <c r="D69" s="75"/>
      <c r="E69" s="77"/>
      <c r="F69" s="77"/>
      <c r="G69" s="77"/>
      <c r="H69" s="77"/>
      <c r="I69" s="78"/>
      <c r="J69" s="10"/>
    </row>
    <row r="70" spans="1:10" x14ac:dyDescent="0.25">
      <c r="A70" s="75"/>
      <c r="B70" s="76"/>
      <c r="C70" s="75"/>
      <c r="D70" s="75"/>
      <c r="E70" s="77"/>
      <c r="F70" s="77"/>
      <c r="G70" s="77"/>
      <c r="H70" s="77"/>
      <c r="I70" s="78"/>
      <c r="J70" s="10"/>
    </row>
    <row r="71" spans="1:10" x14ac:dyDescent="0.25">
      <c r="A71" s="75"/>
      <c r="B71" s="76"/>
      <c r="C71" s="75"/>
      <c r="D71" s="75"/>
      <c r="E71" s="77"/>
      <c r="F71" s="77"/>
      <c r="G71" s="77"/>
      <c r="H71" s="77"/>
      <c r="I71" s="78"/>
      <c r="J71" s="10"/>
    </row>
    <row r="72" spans="1:10" x14ac:dyDescent="0.25">
      <c r="A72" s="75"/>
      <c r="B72" s="76"/>
      <c r="C72" s="75"/>
      <c r="D72" s="75"/>
      <c r="E72" s="77"/>
      <c r="F72" s="77"/>
      <c r="G72" s="77"/>
      <c r="H72" s="77"/>
      <c r="I72" s="78"/>
      <c r="J72" s="10"/>
    </row>
    <row r="73" spans="1:10" x14ac:dyDescent="0.25">
      <c r="A73" s="51"/>
      <c r="B73" s="60"/>
      <c r="C73" s="51"/>
      <c r="D73" s="51"/>
      <c r="E73" s="61"/>
      <c r="F73" s="61"/>
      <c r="G73" s="61"/>
      <c r="H73" s="61"/>
      <c r="I73" s="62"/>
    </row>
  </sheetData>
  <mergeCells count="37">
    <mergeCell ref="B59:I59"/>
    <mergeCell ref="A54:D54"/>
    <mergeCell ref="B55:I55"/>
    <mergeCell ref="B56:I56"/>
    <mergeCell ref="B57:I57"/>
    <mergeCell ref="B58:I58"/>
    <mergeCell ref="A52:D52"/>
    <mergeCell ref="B32:B33"/>
    <mergeCell ref="B9:I9"/>
    <mergeCell ref="A10:I11"/>
    <mergeCell ref="C15:C19"/>
    <mergeCell ref="B15:B19"/>
    <mergeCell ref="A15:A19"/>
    <mergeCell ref="E15:E19"/>
    <mergeCell ref="I15:I19"/>
    <mergeCell ref="B27:B31"/>
    <mergeCell ref="B46:B50"/>
    <mergeCell ref="B41:B45"/>
    <mergeCell ref="B35:B36"/>
    <mergeCell ref="F15:F19"/>
    <mergeCell ref="B20:B23"/>
    <mergeCell ref="D1:I5"/>
    <mergeCell ref="A7:I7"/>
    <mergeCell ref="E32:E33"/>
    <mergeCell ref="I32:I33"/>
    <mergeCell ref="I13:I14"/>
    <mergeCell ref="G15:G19"/>
    <mergeCell ref="H15:H19"/>
    <mergeCell ref="A13:A14"/>
    <mergeCell ref="B13:C14"/>
    <mergeCell ref="D13:D14"/>
    <mergeCell ref="E13:E14"/>
    <mergeCell ref="F13:F14"/>
    <mergeCell ref="G13:G14"/>
    <mergeCell ref="H13:H14"/>
    <mergeCell ref="I27:I31"/>
    <mergeCell ref="F32:F33"/>
  </mergeCells>
  <pageMargins left="0.35433070866141703" right="0.1015625" top="0.23622047244094499" bottom="0.196850393700787" header="0.15748031496063" footer="0.15748031496063"/>
  <pageSetup paperSize="9" scale="65" orientation="landscape" r:id="rId1"/>
  <colBreaks count="1" manualBreakCount="1">
    <brk id="9"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5"/>
  <sheetViews>
    <sheetView tabSelected="1" topLeftCell="B1" zoomScale="78" zoomScaleNormal="78" workbookViewId="0">
      <selection activeCell="D16" sqref="D16"/>
    </sheetView>
  </sheetViews>
  <sheetFormatPr defaultColWidth="9.140625" defaultRowHeight="15.75" x14ac:dyDescent="0.25"/>
  <cols>
    <col min="1" max="1" width="6.28515625" style="138" bestFit="1" customWidth="1"/>
    <col min="2" max="2" width="12.140625" style="138" customWidth="1"/>
    <col min="3" max="3" width="45" style="138" customWidth="1"/>
    <col min="4" max="4" width="49" style="138" customWidth="1"/>
    <col min="5" max="5" width="15.42578125" style="162" customWidth="1"/>
    <col min="6" max="6" width="14.85546875" style="162" customWidth="1"/>
    <col min="7" max="7" width="17.28515625" style="162" customWidth="1"/>
    <col min="8" max="8" width="21.7109375" style="163" customWidth="1"/>
    <col min="9" max="9" width="9.85546875" style="138" bestFit="1" customWidth="1"/>
    <col min="10" max="10" width="9.140625" style="138"/>
    <col min="11" max="11" width="10" style="138" bestFit="1" customWidth="1"/>
    <col min="12" max="12" width="9.140625" style="138"/>
    <col min="13" max="13" width="14.28515625" style="138" bestFit="1" customWidth="1"/>
    <col min="14" max="14" width="10.140625" style="138" bestFit="1" customWidth="1"/>
    <col min="15" max="16384" width="9.140625" style="138"/>
  </cols>
  <sheetData>
    <row r="1" spans="1:12" s="141" customFormat="1" ht="16.5" x14ac:dyDescent="0.25">
      <c r="A1" s="140"/>
      <c r="B1" s="140"/>
      <c r="C1" s="140"/>
      <c r="D1" s="242" t="s">
        <v>96</v>
      </c>
      <c r="E1" s="242"/>
      <c r="F1" s="242"/>
      <c r="G1" s="242"/>
      <c r="H1" s="242"/>
    </row>
    <row r="2" spans="1:12" s="141" customFormat="1" ht="16.5" x14ac:dyDescent="0.25">
      <c r="A2" s="140"/>
      <c r="B2" s="140"/>
      <c r="C2" s="140"/>
      <c r="D2" s="242"/>
      <c r="E2" s="242"/>
      <c r="F2" s="242"/>
      <c r="G2" s="242"/>
      <c r="H2" s="242"/>
    </row>
    <row r="3" spans="1:12" s="141" customFormat="1" ht="16.5" x14ac:dyDescent="0.25">
      <c r="A3" s="140"/>
      <c r="B3" s="140"/>
      <c r="C3" s="140"/>
      <c r="D3" s="242"/>
      <c r="E3" s="242"/>
      <c r="F3" s="242"/>
      <c r="G3" s="242"/>
      <c r="H3" s="242"/>
    </row>
    <row r="4" spans="1:12" s="141" customFormat="1" ht="16.5" x14ac:dyDescent="0.25">
      <c r="A4" s="140"/>
      <c r="B4" s="140"/>
      <c r="C4" s="140"/>
      <c r="D4" s="242"/>
      <c r="E4" s="242"/>
      <c r="F4" s="242"/>
      <c r="G4" s="242"/>
      <c r="H4" s="242"/>
    </row>
    <row r="5" spans="1:12" s="141" customFormat="1" ht="16.5" x14ac:dyDescent="0.25">
      <c r="A5" s="140"/>
      <c r="B5" s="140"/>
      <c r="C5" s="140"/>
      <c r="D5" s="242"/>
      <c r="E5" s="242"/>
      <c r="F5" s="242"/>
      <c r="G5" s="242"/>
      <c r="H5" s="242"/>
    </row>
    <row r="6" spans="1:12" s="141" customFormat="1" ht="17.25" x14ac:dyDescent="0.25">
      <c r="A6" s="140"/>
      <c r="B6" s="140"/>
      <c r="C6" s="140"/>
      <c r="D6" s="197"/>
      <c r="E6" s="197"/>
      <c r="F6" s="197"/>
      <c r="G6" s="197"/>
      <c r="H6" s="197"/>
    </row>
    <row r="7" spans="1:12" s="141" customFormat="1" ht="16.5" x14ac:dyDescent="0.25">
      <c r="A7" s="139"/>
      <c r="B7" s="134"/>
      <c r="C7" s="142"/>
      <c r="D7" s="142"/>
      <c r="E7" s="135"/>
      <c r="F7" s="135"/>
      <c r="G7" s="135"/>
      <c r="H7" s="139"/>
    </row>
    <row r="8" spans="1:12" s="141" customFormat="1" ht="16.5" x14ac:dyDescent="0.25">
      <c r="A8" s="243" t="s">
        <v>2</v>
      </c>
      <c r="B8" s="243"/>
      <c r="C8" s="243"/>
      <c r="D8" s="243"/>
      <c r="E8" s="243"/>
      <c r="F8" s="243"/>
      <c r="G8" s="243"/>
      <c r="H8" s="243"/>
      <c r="I8" s="143"/>
      <c r="J8" s="143"/>
      <c r="K8" s="143"/>
      <c r="L8" s="143"/>
    </row>
    <row r="9" spans="1:12" s="141" customFormat="1" ht="16.5" x14ac:dyDescent="0.25">
      <c r="A9" s="144"/>
      <c r="B9" s="145"/>
      <c r="C9" s="144"/>
      <c r="D9" s="144"/>
      <c r="E9" s="144"/>
      <c r="F9" s="144"/>
      <c r="G9" s="144"/>
      <c r="H9" s="145"/>
      <c r="I9" s="143"/>
      <c r="J9" s="143"/>
      <c r="K9" s="143"/>
      <c r="L9" s="143"/>
    </row>
    <row r="10" spans="1:12" s="141" customFormat="1" ht="16.5" x14ac:dyDescent="0.25">
      <c r="A10" s="146"/>
      <c r="B10" s="244" t="s">
        <v>111</v>
      </c>
      <c r="C10" s="244"/>
      <c r="D10" s="244"/>
      <c r="E10" s="244"/>
      <c r="F10" s="244"/>
      <c r="G10" s="244"/>
      <c r="H10" s="244"/>
      <c r="I10" s="147"/>
      <c r="J10" s="147"/>
      <c r="K10" s="147"/>
    </row>
    <row r="11" spans="1:12" s="141" customFormat="1" x14ac:dyDescent="0.25">
      <c r="A11" s="245" t="s">
        <v>39</v>
      </c>
      <c r="B11" s="245"/>
      <c r="C11" s="245"/>
      <c r="D11" s="245"/>
      <c r="E11" s="245"/>
      <c r="F11" s="245"/>
      <c r="G11" s="245"/>
      <c r="H11" s="245"/>
      <c r="I11" s="148"/>
      <c r="J11" s="148"/>
      <c r="K11" s="148"/>
      <c r="L11" s="148"/>
    </row>
    <row r="12" spans="1:12" s="141" customFormat="1" x14ac:dyDescent="0.25">
      <c r="A12" s="245"/>
      <c r="B12" s="245"/>
      <c r="C12" s="245"/>
      <c r="D12" s="245"/>
      <c r="E12" s="245"/>
      <c r="F12" s="245"/>
      <c r="G12" s="245"/>
      <c r="H12" s="245"/>
      <c r="I12" s="149"/>
      <c r="J12" s="149"/>
      <c r="K12" s="149"/>
      <c r="L12" s="149"/>
    </row>
    <row r="13" spans="1:12" ht="16.5" x14ac:dyDescent="0.25">
      <c r="A13" s="150"/>
      <c r="B13" s="150"/>
      <c r="C13" s="150"/>
      <c r="D13" s="150"/>
      <c r="E13" s="151"/>
      <c r="F13" s="151"/>
      <c r="G13" s="151"/>
      <c r="H13" s="136"/>
    </row>
    <row r="14" spans="1:12" x14ac:dyDescent="0.25">
      <c r="A14" s="246" t="s">
        <v>89</v>
      </c>
      <c r="B14" s="246" t="s">
        <v>3</v>
      </c>
      <c r="C14" s="246"/>
      <c r="D14" s="246" t="s">
        <v>4</v>
      </c>
      <c r="E14" s="247" t="s">
        <v>5</v>
      </c>
      <c r="F14" s="247" t="s">
        <v>108</v>
      </c>
      <c r="G14" s="247" t="s">
        <v>109</v>
      </c>
      <c r="H14" s="246" t="s">
        <v>0</v>
      </c>
    </row>
    <row r="15" spans="1:12" x14ac:dyDescent="0.25">
      <c r="A15" s="246"/>
      <c r="B15" s="246"/>
      <c r="C15" s="246"/>
      <c r="D15" s="246"/>
      <c r="E15" s="247"/>
      <c r="F15" s="247"/>
      <c r="G15" s="247"/>
      <c r="H15" s="246"/>
    </row>
    <row r="16" spans="1:12" ht="49.5" x14ac:dyDescent="0.25">
      <c r="A16" s="237">
        <v>1</v>
      </c>
      <c r="B16" s="237" t="s">
        <v>1</v>
      </c>
      <c r="C16" s="237" t="s">
        <v>112</v>
      </c>
      <c r="D16" s="31" t="s">
        <v>6</v>
      </c>
      <c r="E16" s="227">
        <v>150000</v>
      </c>
      <c r="F16" s="227" t="s">
        <v>110</v>
      </c>
      <c r="G16" s="227" t="s">
        <v>110</v>
      </c>
      <c r="H16" s="227"/>
      <c r="I16" s="143"/>
    </row>
    <row r="17" spans="1:9" ht="49.5" x14ac:dyDescent="0.25">
      <c r="A17" s="237"/>
      <c r="B17" s="237"/>
      <c r="C17" s="237"/>
      <c r="D17" s="31" t="s">
        <v>7</v>
      </c>
      <c r="E17" s="227"/>
      <c r="F17" s="227"/>
      <c r="G17" s="227"/>
      <c r="H17" s="227"/>
      <c r="I17" s="143"/>
    </row>
    <row r="18" spans="1:9" ht="33" x14ac:dyDescent="0.25">
      <c r="A18" s="237"/>
      <c r="B18" s="237"/>
      <c r="C18" s="237"/>
      <c r="D18" s="31" t="s">
        <v>8</v>
      </c>
      <c r="E18" s="227"/>
      <c r="F18" s="227"/>
      <c r="G18" s="227"/>
      <c r="H18" s="227"/>
      <c r="I18" s="143"/>
    </row>
    <row r="19" spans="1:9" ht="16.5" x14ac:dyDescent="0.25">
      <c r="A19" s="237"/>
      <c r="B19" s="237"/>
      <c r="C19" s="237"/>
      <c r="D19" s="31" t="s">
        <v>9</v>
      </c>
      <c r="E19" s="227"/>
      <c r="F19" s="227"/>
      <c r="G19" s="227"/>
      <c r="H19" s="227"/>
    </row>
    <row r="20" spans="1:9" ht="16.5" x14ac:dyDescent="0.25">
      <c r="A20" s="237"/>
      <c r="B20" s="237"/>
      <c r="C20" s="237"/>
      <c r="D20" s="31" t="s">
        <v>100</v>
      </c>
      <c r="E20" s="227"/>
      <c r="F20" s="227"/>
      <c r="G20" s="227"/>
      <c r="H20" s="227"/>
    </row>
    <row r="21" spans="1:9" ht="49.5" x14ac:dyDescent="0.25">
      <c r="A21" s="36">
        <v>2</v>
      </c>
      <c r="B21" s="237" t="s">
        <v>10</v>
      </c>
      <c r="C21" s="31" t="s">
        <v>98</v>
      </c>
      <c r="D21" s="31" t="s">
        <v>12</v>
      </c>
      <c r="E21" s="37">
        <v>155000</v>
      </c>
      <c r="F21" s="37" t="s">
        <v>110</v>
      </c>
      <c r="G21" s="37" t="s">
        <v>110</v>
      </c>
      <c r="H21" s="48"/>
    </row>
    <row r="22" spans="1:9" ht="33" x14ac:dyDescent="0.25">
      <c r="A22" s="36">
        <v>3</v>
      </c>
      <c r="B22" s="237"/>
      <c r="C22" s="31" t="s">
        <v>99</v>
      </c>
      <c r="D22" s="31" t="s">
        <v>101</v>
      </c>
      <c r="E22" s="37">
        <v>155000</v>
      </c>
      <c r="F22" s="37" t="s">
        <v>110</v>
      </c>
      <c r="G22" s="37" t="s">
        <v>110</v>
      </c>
      <c r="H22" s="48"/>
    </row>
    <row r="23" spans="1:9" ht="33" x14ac:dyDescent="0.25">
      <c r="A23" s="36">
        <v>4</v>
      </c>
      <c r="B23" s="237"/>
      <c r="C23" s="31" t="s">
        <v>83</v>
      </c>
      <c r="D23" s="31" t="s">
        <v>84</v>
      </c>
      <c r="E23" s="37">
        <v>70000</v>
      </c>
      <c r="F23" s="37" t="s">
        <v>110</v>
      </c>
      <c r="G23" s="37" t="s">
        <v>110</v>
      </c>
      <c r="H23" s="48"/>
    </row>
    <row r="24" spans="1:9" ht="33" x14ac:dyDescent="0.25">
      <c r="A24" s="36">
        <v>5</v>
      </c>
      <c r="B24" s="237"/>
      <c r="C24" s="31" t="s">
        <v>11</v>
      </c>
      <c r="D24" s="31" t="s">
        <v>102</v>
      </c>
      <c r="E24" s="39">
        <v>102000</v>
      </c>
      <c r="F24" s="37" t="s">
        <v>110</v>
      </c>
      <c r="G24" s="37" t="s">
        <v>110</v>
      </c>
      <c r="H24" s="48"/>
    </row>
    <row r="25" spans="1:9" ht="66" x14ac:dyDescent="0.25">
      <c r="A25" s="36">
        <v>6</v>
      </c>
      <c r="B25" s="87" t="s">
        <v>13</v>
      </c>
      <c r="C25" s="31" t="s">
        <v>14</v>
      </c>
      <c r="D25" s="31" t="s">
        <v>15</v>
      </c>
      <c r="E25" s="39">
        <v>59000</v>
      </c>
      <c r="F25" s="37" t="s">
        <v>110</v>
      </c>
      <c r="G25" s="37" t="s">
        <v>110</v>
      </c>
      <c r="H25" s="48"/>
    </row>
    <row r="26" spans="1:9" ht="66" x14ac:dyDescent="0.25">
      <c r="A26" s="36">
        <v>7</v>
      </c>
      <c r="B26" s="87" t="s">
        <v>16</v>
      </c>
      <c r="C26" s="31" t="s">
        <v>17</v>
      </c>
      <c r="D26" s="31" t="s">
        <v>18</v>
      </c>
      <c r="E26" s="39">
        <v>75000</v>
      </c>
      <c r="F26" s="37" t="s">
        <v>110</v>
      </c>
      <c r="G26" s="37" t="s">
        <v>110</v>
      </c>
      <c r="H26" s="48"/>
    </row>
    <row r="27" spans="1:9" ht="49.5" x14ac:dyDescent="0.25">
      <c r="A27" s="36">
        <v>8</v>
      </c>
      <c r="B27" s="87" t="s">
        <v>19</v>
      </c>
      <c r="C27" s="31" t="s">
        <v>20</v>
      </c>
      <c r="D27" s="31" t="s">
        <v>21</v>
      </c>
      <c r="E27" s="83">
        <v>27000</v>
      </c>
      <c r="F27" s="37" t="s">
        <v>110</v>
      </c>
      <c r="G27" s="37" t="s">
        <v>110</v>
      </c>
      <c r="H27" s="164"/>
    </row>
    <row r="28" spans="1:9" ht="45.75" customHeight="1" x14ac:dyDescent="0.25">
      <c r="A28" s="36">
        <v>9</v>
      </c>
      <c r="B28" s="249" t="s">
        <v>53</v>
      </c>
      <c r="C28" s="40" t="s">
        <v>54</v>
      </c>
      <c r="D28" s="41" t="s">
        <v>55</v>
      </c>
      <c r="E28" s="42">
        <v>41000</v>
      </c>
      <c r="F28" s="37" t="s">
        <v>110</v>
      </c>
      <c r="G28" s="37" t="s">
        <v>110</v>
      </c>
      <c r="H28" s="250" t="s">
        <v>152</v>
      </c>
    </row>
    <row r="29" spans="1:9" ht="45.75" customHeight="1" x14ac:dyDescent="0.25">
      <c r="A29" s="36">
        <v>10</v>
      </c>
      <c r="B29" s="249"/>
      <c r="C29" s="40" t="s">
        <v>56</v>
      </c>
      <c r="D29" s="41" t="s">
        <v>57</v>
      </c>
      <c r="E29" s="42">
        <v>59000</v>
      </c>
      <c r="F29" s="37" t="s">
        <v>110</v>
      </c>
      <c r="G29" s="37" t="s">
        <v>110</v>
      </c>
      <c r="H29" s="250"/>
    </row>
    <row r="30" spans="1:9" ht="45.75" customHeight="1" x14ac:dyDescent="0.25">
      <c r="A30" s="36">
        <v>11</v>
      </c>
      <c r="B30" s="249"/>
      <c r="C30" s="40" t="s">
        <v>58</v>
      </c>
      <c r="D30" s="41" t="s">
        <v>59</v>
      </c>
      <c r="E30" s="42">
        <v>59000</v>
      </c>
      <c r="F30" s="37" t="s">
        <v>110</v>
      </c>
      <c r="G30" s="37" t="s">
        <v>110</v>
      </c>
      <c r="H30" s="250"/>
    </row>
    <row r="31" spans="1:9" ht="45.75" customHeight="1" x14ac:dyDescent="0.25">
      <c r="A31" s="36">
        <v>12</v>
      </c>
      <c r="B31" s="249"/>
      <c r="C31" s="40" t="s">
        <v>60</v>
      </c>
      <c r="D31" s="41" t="s">
        <v>61</v>
      </c>
      <c r="E31" s="42">
        <v>47000</v>
      </c>
      <c r="F31" s="37" t="s">
        <v>110</v>
      </c>
      <c r="G31" s="37" t="s">
        <v>110</v>
      </c>
      <c r="H31" s="250"/>
    </row>
    <row r="32" spans="1:9" ht="45.75" customHeight="1" x14ac:dyDescent="0.25">
      <c r="A32" s="36">
        <v>13</v>
      </c>
      <c r="B32" s="249"/>
      <c r="C32" s="40" t="s">
        <v>62</v>
      </c>
      <c r="D32" s="41" t="s">
        <v>63</v>
      </c>
      <c r="E32" s="42">
        <v>41000</v>
      </c>
      <c r="F32" s="37" t="s">
        <v>110</v>
      </c>
      <c r="G32" s="37" t="s">
        <v>110</v>
      </c>
      <c r="H32" s="250"/>
    </row>
    <row r="33" spans="1:8" ht="33" x14ac:dyDescent="0.25">
      <c r="A33" s="36">
        <v>14</v>
      </c>
      <c r="B33" s="237" t="s">
        <v>40</v>
      </c>
      <c r="C33" s="40" t="s">
        <v>41</v>
      </c>
      <c r="D33" s="40" t="s">
        <v>42</v>
      </c>
      <c r="E33" s="224">
        <v>60000</v>
      </c>
      <c r="F33" s="37" t="s">
        <v>110</v>
      </c>
      <c r="G33" s="37" t="s">
        <v>110</v>
      </c>
      <c r="H33" s="237" t="s">
        <v>104</v>
      </c>
    </row>
    <row r="34" spans="1:8" ht="33" x14ac:dyDescent="0.25">
      <c r="A34" s="36">
        <v>15</v>
      </c>
      <c r="B34" s="237"/>
      <c r="C34" s="40" t="s">
        <v>43</v>
      </c>
      <c r="D34" s="40" t="s">
        <v>42</v>
      </c>
      <c r="E34" s="224"/>
      <c r="F34" s="37" t="s">
        <v>110</v>
      </c>
      <c r="G34" s="37" t="s">
        <v>110</v>
      </c>
      <c r="H34" s="237"/>
    </row>
    <row r="35" spans="1:8" ht="66" x14ac:dyDescent="0.25">
      <c r="A35" s="36">
        <v>16</v>
      </c>
      <c r="B35" s="87" t="s">
        <v>50</v>
      </c>
      <c r="C35" s="40" t="s">
        <v>51</v>
      </c>
      <c r="D35" s="40" t="s">
        <v>52</v>
      </c>
      <c r="E35" s="42">
        <v>41000</v>
      </c>
      <c r="F35" s="37" t="s">
        <v>110</v>
      </c>
      <c r="G35" s="37" t="s">
        <v>110</v>
      </c>
      <c r="H35" s="48"/>
    </row>
    <row r="36" spans="1:8" ht="49.5" x14ac:dyDescent="0.25">
      <c r="A36" s="36">
        <v>17</v>
      </c>
      <c r="B36" s="237" t="s">
        <v>44</v>
      </c>
      <c r="C36" s="40" t="s">
        <v>92</v>
      </c>
      <c r="D36" s="40" t="s">
        <v>93</v>
      </c>
      <c r="E36" s="42">
        <v>41000</v>
      </c>
      <c r="F36" s="37" t="s">
        <v>110</v>
      </c>
      <c r="G36" s="37" t="s">
        <v>110</v>
      </c>
      <c r="H36" s="31" t="s">
        <v>103</v>
      </c>
    </row>
    <row r="37" spans="1:8" ht="49.5" x14ac:dyDescent="0.25">
      <c r="A37" s="36">
        <v>18</v>
      </c>
      <c r="B37" s="237"/>
      <c r="C37" s="31" t="s">
        <v>45</v>
      </c>
      <c r="D37" s="41" t="s">
        <v>46</v>
      </c>
      <c r="E37" s="37">
        <v>41000</v>
      </c>
      <c r="F37" s="37" t="s">
        <v>110</v>
      </c>
      <c r="G37" s="37" t="s">
        <v>110</v>
      </c>
      <c r="H37" s="48"/>
    </row>
    <row r="38" spans="1:8" ht="49.5" x14ac:dyDescent="0.25">
      <c r="A38" s="36">
        <v>19</v>
      </c>
      <c r="B38" s="87" t="s">
        <v>75</v>
      </c>
      <c r="C38" s="31" t="s">
        <v>76</v>
      </c>
      <c r="D38" s="31" t="s">
        <v>77</v>
      </c>
      <c r="E38" s="39">
        <v>123000</v>
      </c>
      <c r="F38" s="37" t="s">
        <v>110</v>
      </c>
      <c r="G38" s="37" t="s">
        <v>110</v>
      </c>
      <c r="H38" s="48"/>
    </row>
    <row r="39" spans="1:8" ht="33" x14ac:dyDescent="0.25">
      <c r="A39" s="36">
        <v>20</v>
      </c>
      <c r="B39" s="87" t="s">
        <v>107</v>
      </c>
      <c r="C39" s="31" t="s">
        <v>78</v>
      </c>
      <c r="D39" s="31" t="s">
        <v>79</v>
      </c>
      <c r="E39" s="39">
        <v>174000</v>
      </c>
      <c r="F39" s="37" t="s">
        <v>110</v>
      </c>
      <c r="G39" s="37" t="s">
        <v>110</v>
      </c>
      <c r="H39" s="48"/>
    </row>
    <row r="40" spans="1:8" ht="49.5" x14ac:dyDescent="0.25">
      <c r="A40" s="36">
        <v>21</v>
      </c>
      <c r="B40" s="87" t="s">
        <v>47</v>
      </c>
      <c r="C40" s="31" t="s">
        <v>48</v>
      </c>
      <c r="D40" s="41" t="s">
        <v>49</v>
      </c>
      <c r="E40" s="37">
        <v>41000</v>
      </c>
      <c r="F40" s="37" t="s">
        <v>110</v>
      </c>
      <c r="G40" s="37" t="s">
        <v>110</v>
      </c>
      <c r="H40" s="48"/>
    </row>
    <row r="41" spans="1:8" ht="33" x14ac:dyDescent="0.25">
      <c r="A41" s="36">
        <v>23</v>
      </c>
      <c r="B41" s="237" t="s">
        <v>90</v>
      </c>
      <c r="C41" s="31" t="s">
        <v>68</v>
      </c>
      <c r="D41" s="31" t="s">
        <v>94</v>
      </c>
      <c r="E41" s="47">
        <v>150000</v>
      </c>
      <c r="F41" s="37" t="s">
        <v>110</v>
      </c>
      <c r="G41" s="37" t="s">
        <v>110</v>
      </c>
      <c r="H41" s="48"/>
    </row>
    <row r="42" spans="1:8" ht="33" x14ac:dyDescent="0.25">
      <c r="A42" s="36">
        <v>24</v>
      </c>
      <c r="B42" s="237"/>
      <c r="C42" s="31" t="s">
        <v>64</v>
      </c>
      <c r="D42" s="31" t="s">
        <v>65</v>
      </c>
      <c r="E42" s="47">
        <v>150000</v>
      </c>
      <c r="F42" s="37" t="s">
        <v>110</v>
      </c>
      <c r="G42" s="37" t="s">
        <v>110</v>
      </c>
      <c r="H42" s="48"/>
    </row>
    <row r="43" spans="1:8" ht="33" x14ac:dyDescent="0.25">
      <c r="A43" s="36">
        <v>25</v>
      </c>
      <c r="B43" s="237"/>
      <c r="C43" s="31" t="s">
        <v>71</v>
      </c>
      <c r="D43" s="31" t="s">
        <v>72</v>
      </c>
      <c r="E43" s="47">
        <v>150000</v>
      </c>
      <c r="F43" s="37" t="s">
        <v>110</v>
      </c>
      <c r="G43" s="37" t="s">
        <v>110</v>
      </c>
      <c r="H43" s="48"/>
    </row>
    <row r="44" spans="1:8" ht="33" x14ac:dyDescent="0.25">
      <c r="A44" s="36">
        <v>26</v>
      </c>
      <c r="B44" s="237"/>
      <c r="C44" s="31" t="s">
        <v>69</v>
      </c>
      <c r="D44" s="31" t="s">
        <v>70</v>
      </c>
      <c r="E44" s="47">
        <v>150000</v>
      </c>
      <c r="F44" s="37" t="s">
        <v>110</v>
      </c>
      <c r="G44" s="37" t="s">
        <v>110</v>
      </c>
      <c r="H44" s="48"/>
    </row>
    <row r="45" spans="1:8" ht="33" x14ac:dyDescent="0.25">
      <c r="A45" s="36">
        <v>27</v>
      </c>
      <c r="B45" s="237"/>
      <c r="C45" s="31" t="s">
        <v>66</v>
      </c>
      <c r="D45" s="31" t="s">
        <v>95</v>
      </c>
      <c r="E45" s="47">
        <v>150000</v>
      </c>
      <c r="F45" s="37" t="s">
        <v>110</v>
      </c>
      <c r="G45" s="37"/>
      <c r="H45" s="48" t="s">
        <v>67</v>
      </c>
    </row>
    <row r="46" spans="1:8" ht="16.5" x14ac:dyDescent="0.25">
      <c r="A46" s="36">
        <v>28</v>
      </c>
      <c r="B46" s="237" t="s">
        <v>114</v>
      </c>
      <c r="C46" s="31" t="s">
        <v>22</v>
      </c>
      <c r="D46" s="31" t="s">
        <v>23</v>
      </c>
      <c r="E46" s="37">
        <v>60000</v>
      </c>
      <c r="F46" s="46"/>
      <c r="G46" s="37" t="s">
        <v>110</v>
      </c>
      <c r="H46" s="37"/>
    </row>
    <row r="47" spans="1:8" ht="49.5" x14ac:dyDescent="0.25">
      <c r="A47" s="36">
        <v>29</v>
      </c>
      <c r="B47" s="237"/>
      <c r="C47" s="31" t="s">
        <v>35</v>
      </c>
      <c r="D47" s="31" t="s">
        <v>36</v>
      </c>
      <c r="E47" s="37">
        <v>155000</v>
      </c>
      <c r="F47" s="46"/>
      <c r="G47" s="37" t="s">
        <v>110</v>
      </c>
      <c r="H47" s="37"/>
    </row>
    <row r="48" spans="1:8" ht="33" x14ac:dyDescent="0.25">
      <c r="A48" s="36">
        <v>30</v>
      </c>
      <c r="B48" s="237"/>
      <c r="C48" s="31" t="s">
        <v>85</v>
      </c>
      <c r="D48" s="31" t="s">
        <v>86</v>
      </c>
      <c r="E48" s="37">
        <v>329000</v>
      </c>
      <c r="F48" s="46"/>
      <c r="G48" s="37" t="s">
        <v>110</v>
      </c>
      <c r="H48" s="37"/>
    </row>
    <row r="49" spans="1:8" ht="16.5" x14ac:dyDescent="0.25">
      <c r="A49" s="36">
        <v>31</v>
      </c>
      <c r="B49" s="237"/>
      <c r="C49" s="31" t="s">
        <v>87</v>
      </c>
      <c r="D49" s="31" t="s">
        <v>88</v>
      </c>
      <c r="E49" s="37">
        <v>220000</v>
      </c>
      <c r="F49" s="46"/>
      <c r="G49" s="37" t="s">
        <v>110</v>
      </c>
      <c r="H49" s="37"/>
    </row>
    <row r="50" spans="1:8" s="152" customFormat="1" ht="33" x14ac:dyDescent="0.25">
      <c r="A50" s="36">
        <v>32</v>
      </c>
      <c r="B50" s="237"/>
      <c r="C50" s="31" t="s">
        <v>73</v>
      </c>
      <c r="D50" s="31" t="s">
        <v>74</v>
      </c>
      <c r="E50" s="39">
        <v>200000</v>
      </c>
      <c r="F50" s="165"/>
      <c r="G50" s="37" t="s">
        <v>110</v>
      </c>
      <c r="H50" s="37"/>
    </row>
    <row r="51" spans="1:8" ht="16.5" x14ac:dyDescent="0.25">
      <c r="A51" s="36">
        <v>33</v>
      </c>
      <c r="B51" s="36"/>
      <c r="C51" s="44" t="s">
        <v>24</v>
      </c>
      <c r="D51" s="45" t="s">
        <v>25</v>
      </c>
      <c r="E51" s="46" t="s">
        <v>26</v>
      </c>
      <c r="F51" s="46"/>
      <c r="G51" s="37" t="s">
        <v>110</v>
      </c>
      <c r="H51" s="37"/>
    </row>
    <row r="52" spans="1:8" ht="33" customHeight="1" x14ac:dyDescent="0.25">
      <c r="A52" s="246" t="s">
        <v>27</v>
      </c>
      <c r="B52" s="246"/>
      <c r="C52" s="246"/>
      <c r="D52" s="246"/>
      <c r="E52" s="166">
        <f>SUM(E16:E51)</f>
        <v>3275000</v>
      </c>
      <c r="F52" s="166">
        <f>SUMIF(F16:F51,"x",$E$16:$E$51)</f>
        <v>2311000</v>
      </c>
      <c r="G52" s="166">
        <f>SUMIF(G16:G51,"x",$E$16:$E$51)</f>
        <v>3125000</v>
      </c>
      <c r="H52" s="167"/>
    </row>
    <row r="53" spans="1:8" ht="16.5" x14ac:dyDescent="0.25">
      <c r="A53" s="79"/>
      <c r="B53" s="137"/>
      <c r="C53" s="79"/>
      <c r="D53" s="79"/>
      <c r="E53" s="80"/>
      <c r="F53" s="80"/>
      <c r="G53" s="80"/>
      <c r="H53" s="136"/>
    </row>
    <row r="54" spans="1:8" s="153" customFormat="1" ht="16.5" x14ac:dyDescent="0.25">
      <c r="A54" s="248" t="s">
        <v>28</v>
      </c>
      <c r="B54" s="248"/>
      <c r="C54" s="248"/>
      <c r="D54" s="248"/>
      <c r="E54" s="135"/>
      <c r="F54" s="135"/>
      <c r="G54" s="135"/>
      <c r="H54" s="134"/>
    </row>
    <row r="55" spans="1:8" s="153" customFormat="1" ht="16.5" x14ac:dyDescent="0.25">
      <c r="A55" s="154"/>
      <c r="B55" s="245" t="s">
        <v>91</v>
      </c>
      <c r="C55" s="245"/>
      <c r="D55" s="245"/>
      <c r="E55" s="245"/>
      <c r="F55" s="245"/>
      <c r="G55" s="245"/>
      <c r="H55" s="245"/>
    </row>
    <row r="56" spans="1:8" s="153" customFormat="1" ht="16.5" x14ac:dyDescent="0.25">
      <c r="A56" s="154"/>
      <c r="B56" s="245" t="s">
        <v>105</v>
      </c>
      <c r="C56" s="245"/>
      <c r="D56" s="245"/>
      <c r="E56" s="245"/>
      <c r="F56" s="245"/>
      <c r="G56" s="245"/>
      <c r="H56" s="245"/>
    </row>
    <row r="57" spans="1:8" s="156" customFormat="1" ht="33.75" customHeight="1" x14ac:dyDescent="0.25">
      <c r="A57" s="155"/>
      <c r="B57" s="245" t="s">
        <v>29</v>
      </c>
      <c r="C57" s="245"/>
      <c r="D57" s="245"/>
      <c r="E57" s="245"/>
      <c r="F57" s="245"/>
      <c r="G57" s="245"/>
      <c r="H57" s="245"/>
    </row>
    <row r="58" spans="1:8" s="141" customFormat="1" ht="16.5" x14ac:dyDescent="0.25">
      <c r="A58" s="134"/>
      <c r="B58" s="245" t="s">
        <v>30</v>
      </c>
      <c r="C58" s="245"/>
      <c r="D58" s="245"/>
      <c r="E58" s="245"/>
      <c r="F58" s="245"/>
      <c r="G58" s="245"/>
      <c r="H58" s="245"/>
    </row>
    <row r="59" spans="1:8" s="141" customFormat="1" ht="16.5" x14ac:dyDescent="0.25">
      <c r="A59" s="134"/>
      <c r="B59" s="245" t="s">
        <v>31</v>
      </c>
      <c r="C59" s="245"/>
      <c r="D59" s="245"/>
      <c r="E59" s="245"/>
      <c r="F59" s="245"/>
      <c r="G59" s="245"/>
      <c r="H59" s="245"/>
    </row>
    <row r="60" spans="1:8" s="141" customFormat="1" ht="16.5" x14ac:dyDescent="0.25">
      <c r="A60" s="134"/>
      <c r="B60" s="155" t="s">
        <v>32</v>
      </c>
      <c r="C60" s="155"/>
      <c r="D60" s="157"/>
      <c r="E60" s="135"/>
      <c r="F60" s="135"/>
      <c r="G60" s="135"/>
      <c r="H60" s="139"/>
    </row>
    <row r="61" spans="1:8" s="141" customFormat="1" ht="16.5" x14ac:dyDescent="0.25">
      <c r="A61" s="134"/>
      <c r="B61" s="155" t="s">
        <v>33</v>
      </c>
      <c r="C61" s="155"/>
      <c r="D61" s="157"/>
      <c r="E61" s="135"/>
      <c r="F61" s="135"/>
      <c r="G61" s="135"/>
      <c r="H61" s="139"/>
    </row>
    <row r="62" spans="1:8" s="161" customFormat="1" ht="16.5" x14ac:dyDescent="0.25">
      <c r="A62" s="158" t="s">
        <v>34</v>
      </c>
      <c r="B62" s="139"/>
      <c r="C62" s="159"/>
      <c r="D62" s="159"/>
      <c r="E62" s="160"/>
      <c r="F62" s="160"/>
      <c r="G62" s="160"/>
      <c r="H62" s="155"/>
    </row>
    <row r="63" spans="1:8" s="141" customFormat="1" ht="16.5" x14ac:dyDescent="0.25">
      <c r="A63" s="134"/>
      <c r="B63" s="139" t="s">
        <v>37</v>
      </c>
      <c r="C63" s="139"/>
      <c r="D63" s="157"/>
      <c r="E63" s="145"/>
      <c r="F63" s="145"/>
      <c r="G63" s="145"/>
      <c r="H63" s="139"/>
    </row>
    <row r="64" spans="1:8" s="141" customFormat="1" ht="16.5" x14ac:dyDescent="0.25">
      <c r="A64" s="134"/>
      <c r="B64" s="139" t="s">
        <v>97</v>
      </c>
      <c r="C64" s="139"/>
      <c r="D64" s="157"/>
      <c r="E64" s="145"/>
      <c r="F64" s="145"/>
      <c r="G64" s="145"/>
      <c r="H64" s="139"/>
    </row>
    <row r="65" spans="1:8" s="141" customFormat="1" ht="16.5" x14ac:dyDescent="0.25">
      <c r="A65" s="134"/>
      <c r="B65" s="139" t="s">
        <v>38</v>
      </c>
      <c r="C65" s="139"/>
      <c r="D65" s="157"/>
      <c r="E65" s="145"/>
      <c r="F65" s="145"/>
      <c r="G65" s="145"/>
      <c r="H65" s="139"/>
    </row>
  </sheetData>
  <mergeCells count="34">
    <mergeCell ref="B21:B24"/>
    <mergeCell ref="B28:B32"/>
    <mergeCell ref="H28:H32"/>
    <mergeCell ref="B33:B34"/>
    <mergeCell ref="E33:E34"/>
    <mergeCell ref="H33:H34"/>
    <mergeCell ref="G16:G20"/>
    <mergeCell ref="H16:H20"/>
    <mergeCell ref="A16:A20"/>
    <mergeCell ref="B16:B20"/>
    <mergeCell ref="C16:C20"/>
    <mergeCell ref="E16:E20"/>
    <mergeCell ref="F16:F20"/>
    <mergeCell ref="B56:H56"/>
    <mergeCell ref="B57:H57"/>
    <mergeCell ref="B58:H58"/>
    <mergeCell ref="B59:H59"/>
    <mergeCell ref="B36:B37"/>
    <mergeCell ref="B41:B45"/>
    <mergeCell ref="B46:B50"/>
    <mergeCell ref="A52:D52"/>
    <mergeCell ref="A54:D54"/>
    <mergeCell ref="B55:H55"/>
    <mergeCell ref="D1:H5"/>
    <mergeCell ref="A8:H8"/>
    <mergeCell ref="B10:H10"/>
    <mergeCell ref="A11:H12"/>
    <mergeCell ref="A14:A15"/>
    <mergeCell ref="B14:C15"/>
    <mergeCell ref="D14:D15"/>
    <mergeCell ref="E14:E15"/>
    <mergeCell ref="F14:F15"/>
    <mergeCell ref="G14:G15"/>
    <mergeCell ref="H14:H15"/>
  </mergeCells>
  <printOptions horizontalCentered="1"/>
  <pageMargins left="0.13" right="0" top="0.5" bottom="0.5" header="0.15748031496063" footer="0.15748031496063"/>
  <pageSetup paperSize="9" scale="5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6"/>
  <sheetViews>
    <sheetView workbookViewId="0">
      <selection activeCell="L42" sqref="L42"/>
    </sheetView>
  </sheetViews>
  <sheetFormatPr defaultRowHeight="15" x14ac:dyDescent="0.25"/>
  <cols>
    <col min="1" max="1" width="5.28515625" customWidth="1"/>
    <col min="2" max="2" width="53.140625" customWidth="1"/>
    <col min="3" max="3" width="14.5703125" hidden="1" customWidth="1"/>
    <col min="4" max="4" width="13.85546875" customWidth="1"/>
    <col min="5" max="5" width="20.42578125" customWidth="1"/>
  </cols>
  <sheetData>
    <row r="1" spans="1:6" ht="15.75" x14ac:dyDescent="0.25">
      <c r="A1" s="198" t="s">
        <v>89</v>
      </c>
      <c r="B1" s="199" t="s">
        <v>161</v>
      </c>
      <c r="C1" s="199" t="s">
        <v>162</v>
      </c>
      <c r="D1" s="198" t="s">
        <v>163</v>
      </c>
      <c r="E1" s="198" t="s">
        <v>164</v>
      </c>
    </row>
    <row r="2" spans="1:6" ht="15.75" x14ac:dyDescent="0.25">
      <c r="A2" s="254" t="s">
        <v>167</v>
      </c>
      <c r="B2" s="254"/>
      <c r="C2" s="254"/>
      <c r="D2" s="254"/>
      <c r="E2" s="254"/>
    </row>
    <row r="3" spans="1:6" ht="15.75" x14ac:dyDescent="0.25">
      <c r="A3" s="200">
        <v>1</v>
      </c>
      <c r="B3" s="201" t="s">
        <v>165</v>
      </c>
      <c r="C3" s="205">
        <f>'TN (2)'!F52</f>
        <v>2311000</v>
      </c>
      <c r="D3" s="200">
        <v>52</v>
      </c>
      <c r="E3" s="202">
        <f>C3*D3</f>
        <v>120172000</v>
      </c>
    </row>
    <row r="4" spans="1:6" ht="15.75" x14ac:dyDescent="0.25">
      <c r="A4" s="200">
        <v>2</v>
      </c>
      <c r="B4" s="201" t="s">
        <v>166</v>
      </c>
      <c r="C4" s="205">
        <f>'TN (2)'!G52</f>
        <v>3125000</v>
      </c>
      <c r="D4" s="200">
        <v>19</v>
      </c>
      <c r="E4" s="202">
        <f>C4*D4</f>
        <v>59375000</v>
      </c>
    </row>
    <row r="5" spans="1:6" ht="15.75" x14ac:dyDescent="0.25">
      <c r="A5" s="255" t="s">
        <v>168</v>
      </c>
      <c r="B5" s="256"/>
      <c r="C5" s="256"/>
      <c r="D5" s="257"/>
      <c r="E5" s="202">
        <f>SUM(E3:E4)</f>
        <v>179547000</v>
      </c>
    </row>
    <row r="6" spans="1:6" ht="15.75" x14ac:dyDescent="0.25">
      <c r="A6" s="258" t="s">
        <v>170</v>
      </c>
      <c r="B6" s="259"/>
      <c r="C6" s="259"/>
      <c r="D6" s="259"/>
      <c r="E6" s="260"/>
    </row>
    <row r="7" spans="1:6" ht="15.75" x14ac:dyDescent="0.25">
      <c r="A7" s="203">
        <v>1</v>
      </c>
      <c r="B7" s="201" t="s">
        <v>166</v>
      </c>
      <c r="C7" s="206">
        <v>964000</v>
      </c>
      <c r="D7" s="204">
        <v>19</v>
      </c>
      <c r="E7" s="206">
        <f>C7*D7</f>
        <v>18316000</v>
      </c>
    </row>
    <row r="8" spans="1:6" ht="15.75" x14ac:dyDescent="0.25">
      <c r="A8" s="258" t="s">
        <v>169</v>
      </c>
      <c r="B8" s="259"/>
      <c r="C8" s="259"/>
      <c r="D8" s="260"/>
      <c r="E8" s="206">
        <f>E7</f>
        <v>18316000</v>
      </c>
    </row>
    <row r="9" spans="1:6" ht="15.75" x14ac:dyDescent="0.25">
      <c r="A9" s="261" t="s">
        <v>171</v>
      </c>
      <c r="B9" s="262"/>
      <c r="C9" s="262"/>
      <c r="D9" s="263"/>
      <c r="E9" s="202">
        <f>E5+E8</f>
        <v>197863000</v>
      </c>
    </row>
    <row r="10" spans="1:6" x14ac:dyDescent="0.25">
      <c r="E10" t="e">
        <f ca="1">[1]!uni(E9)</f>
        <v>#NAME?</v>
      </c>
    </row>
    <row r="12" spans="1:6" ht="33" x14ac:dyDescent="0.25">
      <c r="A12" s="208" t="s">
        <v>172</v>
      </c>
      <c r="B12" s="208" t="s">
        <v>173</v>
      </c>
      <c r="C12" s="208" t="s">
        <v>174</v>
      </c>
      <c r="D12" s="208" t="s">
        <v>175</v>
      </c>
      <c r="E12" s="208" t="s">
        <v>176</v>
      </c>
      <c r="F12" s="209" t="s">
        <v>0</v>
      </c>
    </row>
    <row r="13" spans="1:6" ht="16.5" x14ac:dyDescent="0.25">
      <c r="A13" s="208" t="s">
        <v>177</v>
      </c>
      <c r="B13" s="251" t="s">
        <v>167</v>
      </c>
      <c r="C13" s="251"/>
      <c r="D13" s="251"/>
      <c r="E13" s="210"/>
      <c r="F13" s="211"/>
    </row>
    <row r="14" spans="1:6" ht="37.5" x14ac:dyDescent="0.25">
      <c r="A14" s="212">
        <v>1</v>
      </c>
      <c r="B14" s="213" t="s">
        <v>121</v>
      </c>
      <c r="C14" s="214">
        <v>71</v>
      </c>
      <c r="D14" s="215">
        <v>150000</v>
      </c>
      <c r="E14" s="216">
        <f>C14*D14</f>
        <v>10650000</v>
      </c>
      <c r="F14" s="214"/>
    </row>
    <row r="15" spans="1:6" ht="18.75" x14ac:dyDescent="0.25">
      <c r="A15" s="212">
        <v>2</v>
      </c>
      <c r="B15" s="213" t="s">
        <v>178</v>
      </c>
      <c r="C15" s="214">
        <v>71</v>
      </c>
      <c r="D15" s="215">
        <v>155000</v>
      </c>
      <c r="E15" s="216">
        <f t="shared" ref="E15:E37" si="0">C15*D15</f>
        <v>11005000</v>
      </c>
      <c r="F15" s="214"/>
    </row>
    <row r="16" spans="1:6" ht="18.75" x14ac:dyDescent="0.25">
      <c r="A16" s="212">
        <v>3</v>
      </c>
      <c r="B16" s="213" t="s">
        <v>123</v>
      </c>
      <c r="C16" s="214">
        <v>71</v>
      </c>
      <c r="D16" s="215">
        <v>155000</v>
      </c>
      <c r="E16" s="216">
        <f t="shared" si="0"/>
        <v>11005000</v>
      </c>
      <c r="F16" s="214"/>
    </row>
    <row r="17" spans="1:6" ht="18.75" x14ac:dyDescent="0.25">
      <c r="A17" s="212">
        <v>4</v>
      </c>
      <c r="B17" s="213" t="s">
        <v>179</v>
      </c>
      <c r="C17" s="214">
        <v>71</v>
      </c>
      <c r="D17" s="215">
        <v>70000</v>
      </c>
      <c r="E17" s="216">
        <f t="shared" si="0"/>
        <v>4970000</v>
      </c>
      <c r="F17" s="214"/>
    </row>
    <row r="18" spans="1:6" ht="18.75" x14ac:dyDescent="0.25">
      <c r="A18" s="212">
        <v>5</v>
      </c>
      <c r="B18" s="213" t="s">
        <v>180</v>
      </c>
      <c r="C18" s="214">
        <v>71</v>
      </c>
      <c r="D18" s="215">
        <v>102000</v>
      </c>
      <c r="E18" s="216">
        <f t="shared" si="0"/>
        <v>7242000</v>
      </c>
      <c r="F18" s="214"/>
    </row>
    <row r="19" spans="1:6" ht="18.75" x14ac:dyDescent="0.25">
      <c r="A19" s="212">
        <v>6</v>
      </c>
      <c r="B19" s="213" t="s">
        <v>126</v>
      </c>
      <c r="C19" s="214">
        <v>71</v>
      </c>
      <c r="D19" s="215">
        <v>75000</v>
      </c>
      <c r="E19" s="216">
        <f t="shared" si="0"/>
        <v>5325000</v>
      </c>
      <c r="F19" s="214"/>
    </row>
    <row r="20" spans="1:6" ht="18.75" x14ac:dyDescent="0.25">
      <c r="A20" s="212">
        <v>7</v>
      </c>
      <c r="B20" s="213" t="s">
        <v>181</v>
      </c>
      <c r="C20" s="214">
        <v>71</v>
      </c>
      <c r="D20" s="215">
        <v>27000</v>
      </c>
      <c r="E20" s="216">
        <f t="shared" si="0"/>
        <v>1917000</v>
      </c>
      <c r="F20" s="214"/>
    </row>
    <row r="21" spans="1:6" ht="37.5" x14ac:dyDescent="0.25">
      <c r="A21" s="212">
        <v>8</v>
      </c>
      <c r="B21" s="213" t="s">
        <v>182</v>
      </c>
      <c r="C21" s="214">
        <v>71</v>
      </c>
      <c r="D21" s="215">
        <v>247000</v>
      </c>
      <c r="E21" s="216">
        <f t="shared" si="0"/>
        <v>17537000</v>
      </c>
      <c r="F21" s="214"/>
    </row>
    <row r="22" spans="1:6" ht="37.5" x14ac:dyDescent="0.25">
      <c r="A22" s="212">
        <v>9</v>
      </c>
      <c r="B22" s="213" t="s">
        <v>183</v>
      </c>
      <c r="C22" s="214">
        <v>71</v>
      </c>
      <c r="D22" s="215">
        <v>101000</v>
      </c>
      <c r="E22" s="216">
        <f t="shared" si="0"/>
        <v>7171000</v>
      </c>
      <c r="F22" s="214"/>
    </row>
    <row r="23" spans="1:6" ht="18.75" x14ac:dyDescent="0.25">
      <c r="A23" s="212">
        <v>10</v>
      </c>
      <c r="B23" s="213" t="s">
        <v>184</v>
      </c>
      <c r="C23" s="214">
        <v>71</v>
      </c>
      <c r="D23" s="215">
        <v>82000</v>
      </c>
      <c r="E23" s="216">
        <f t="shared" si="0"/>
        <v>5822000</v>
      </c>
      <c r="F23" s="214"/>
    </row>
    <row r="24" spans="1:6" ht="18.75" x14ac:dyDescent="0.25">
      <c r="A24" s="212">
        <v>11</v>
      </c>
      <c r="B24" s="213" t="s">
        <v>185</v>
      </c>
      <c r="C24" s="214">
        <v>71</v>
      </c>
      <c r="D24" s="215">
        <v>123000</v>
      </c>
      <c r="E24" s="216">
        <f t="shared" si="0"/>
        <v>8733000</v>
      </c>
      <c r="F24" s="214"/>
    </row>
    <row r="25" spans="1:6" ht="18.75" x14ac:dyDescent="0.25">
      <c r="A25" s="212">
        <v>12</v>
      </c>
      <c r="B25" s="213" t="s">
        <v>186</v>
      </c>
      <c r="C25" s="214">
        <v>71</v>
      </c>
      <c r="D25" s="215">
        <v>174000</v>
      </c>
      <c r="E25" s="216">
        <f t="shared" si="0"/>
        <v>12354000</v>
      </c>
      <c r="F25" s="214"/>
    </row>
    <row r="26" spans="1:6" ht="18.75" x14ac:dyDescent="0.25">
      <c r="A26" s="212">
        <v>13</v>
      </c>
      <c r="B26" s="213" t="s">
        <v>187</v>
      </c>
      <c r="C26" s="214">
        <v>71</v>
      </c>
      <c r="D26" s="215">
        <v>59000</v>
      </c>
      <c r="E26" s="216">
        <f t="shared" si="0"/>
        <v>4189000</v>
      </c>
      <c r="F26" s="214"/>
    </row>
    <row r="27" spans="1:6" ht="18.75" x14ac:dyDescent="0.25">
      <c r="A27" s="212">
        <v>14</v>
      </c>
      <c r="B27" s="213" t="s">
        <v>188</v>
      </c>
      <c r="C27" s="214">
        <v>71</v>
      </c>
      <c r="D27" s="215">
        <v>41000</v>
      </c>
      <c r="E27" s="216">
        <f t="shared" si="0"/>
        <v>2911000</v>
      </c>
      <c r="F27" s="214"/>
    </row>
    <row r="28" spans="1:6" ht="18.75" x14ac:dyDescent="0.25">
      <c r="A28" s="212">
        <v>15</v>
      </c>
      <c r="B28" s="213" t="s">
        <v>189</v>
      </c>
      <c r="C28" s="214">
        <v>71</v>
      </c>
      <c r="D28" s="215">
        <v>150000</v>
      </c>
      <c r="E28" s="216">
        <f t="shared" si="0"/>
        <v>10650000</v>
      </c>
      <c r="F28" s="214"/>
    </row>
    <row r="29" spans="1:6" ht="18.75" x14ac:dyDescent="0.25">
      <c r="A29" s="212">
        <v>16</v>
      </c>
      <c r="B29" s="213" t="s">
        <v>190</v>
      </c>
      <c r="C29" s="214">
        <v>71</v>
      </c>
      <c r="D29" s="215">
        <v>150000</v>
      </c>
      <c r="E29" s="216">
        <f t="shared" si="0"/>
        <v>10650000</v>
      </c>
      <c r="F29" s="214"/>
    </row>
    <row r="30" spans="1:6" ht="18.75" x14ac:dyDescent="0.25">
      <c r="A30" s="212">
        <v>17</v>
      </c>
      <c r="B30" s="213" t="s">
        <v>191</v>
      </c>
      <c r="C30" s="214">
        <v>71</v>
      </c>
      <c r="D30" s="215">
        <v>150000</v>
      </c>
      <c r="E30" s="216">
        <f t="shared" si="0"/>
        <v>10650000</v>
      </c>
      <c r="F30" s="214"/>
    </row>
    <row r="31" spans="1:6" ht="18.75" x14ac:dyDescent="0.25">
      <c r="A31" s="212">
        <v>18</v>
      </c>
      <c r="B31" s="213" t="s">
        <v>197</v>
      </c>
      <c r="C31" s="214">
        <v>71</v>
      </c>
      <c r="D31" s="215">
        <v>150000</v>
      </c>
      <c r="E31" s="216">
        <f t="shared" si="0"/>
        <v>10650000</v>
      </c>
      <c r="F31" s="214"/>
    </row>
    <row r="32" spans="1:6" ht="37.5" x14ac:dyDescent="0.25">
      <c r="A32" s="212">
        <v>19</v>
      </c>
      <c r="B32" s="213" t="s">
        <v>192</v>
      </c>
      <c r="C32" s="214">
        <v>52</v>
      </c>
      <c r="D32" s="215">
        <v>150000</v>
      </c>
      <c r="E32" s="216">
        <f t="shared" si="0"/>
        <v>7800000</v>
      </c>
      <c r="F32" s="214"/>
    </row>
    <row r="33" spans="1:7" ht="18.75" x14ac:dyDescent="0.25">
      <c r="A33" s="212">
        <v>20</v>
      </c>
      <c r="B33" s="213" t="s">
        <v>138</v>
      </c>
      <c r="C33" s="214">
        <v>19</v>
      </c>
      <c r="D33" s="215">
        <v>60000</v>
      </c>
      <c r="E33" s="216">
        <f t="shared" si="0"/>
        <v>1140000</v>
      </c>
      <c r="F33" s="214"/>
    </row>
    <row r="34" spans="1:7" ht="18.75" x14ac:dyDescent="0.25">
      <c r="A34" s="212">
        <v>21</v>
      </c>
      <c r="B34" s="213" t="s">
        <v>193</v>
      </c>
      <c r="C34" s="214">
        <v>19</v>
      </c>
      <c r="D34" s="215">
        <v>155000</v>
      </c>
      <c r="E34" s="216">
        <f t="shared" si="0"/>
        <v>2945000</v>
      </c>
      <c r="F34" s="214"/>
    </row>
    <row r="35" spans="1:7" ht="18.75" x14ac:dyDescent="0.25">
      <c r="A35" s="212">
        <v>22</v>
      </c>
      <c r="B35" s="213" t="s">
        <v>140</v>
      </c>
      <c r="C35" s="214">
        <v>19</v>
      </c>
      <c r="D35" s="215">
        <v>220000</v>
      </c>
      <c r="E35" s="216">
        <f t="shared" si="0"/>
        <v>4180000</v>
      </c>
      <c r="F35" s="214"/>
    </row>
    <row r="36" spans="1:7" ht="18.75" x14ac:dyDescent="0.25">
      <c r="A36" s="212">
        <v>23</v>
      </c>
      <c r="B36" s="213" t="s">
        <v>141</v>
      </c>
      <c r="C36" s="214">
        <v>19</v>
      </c>
      <c r="D36" s="215">
        <v>329000</v>
      </c>
      <c r="E36" s="216">
        <f t="shared" si="0"/>
        <v>6251000</v>
      </c>
      <c r="F36" s="214"/>
    </row>
    <row r="37" spans="1:7" ht="18.75" x14ac:dyDescent="0.25">
      <c r="A37" s="212">
        <v>24</v>
      </c>
      <c r="B37" s="213" t="s">
        <v>194</v>
      </c>
      <c r="C37" s="214">
        <v>19</v>
      </c>
      <c r="D37" s="215">
        <v>200000</v>
      </c>
      <c r="E37" s="216">
        <f t="shared" si="0"/>
        <v>3800000</v>
      </c>
      <c r="F37" s="214"/>
    </row>
    <row r="38" spans="1:7" ht="19.5" customHeight="1" x14ac:dyDescent="0.25">
      <c r="A38" s="253" t="s">
        <v>196</v>
      </c>
      <c r="B38" s="253"/>
      <c r="C38" s="253"/>
      <c r="D38" s="253"/>
      <c r="E38" s="217">
        <f>SUM(E14:E37)</f>
        <v>179547000</v>
      </c>
      <c r="F38" s="214"/>
    </row>
    <row r="39" spans="1:7" ht="16.5" x14ac:dyDescent="0.25">
      <c r="A39" s="208" t="s">
        <v>195</v>
      </c>
      <c r="B39" s="220" t="s">
        <v>170</v>
      </c>
      <c r="C39" s="220"/>
      <c r="D39" s="220" t="s">
        <v>198</v>
      </c>
      <c r="E39" s="210"/>
      <c r="F39" s="211"/>
    </row>
    <row r="40" spans="1:7" ht="18.75" x14ac:dyDescent="0.25">
      <c r="A40" s="212">
        <v>1</v>
      </c>
      <c r="B40" s="213" t="s">
        <v>138</v>
      </c>
      <c r="C40" s="212">
        <v>19</v>
      </c>
      <c r="D40" s="218">
        <v>60000</v>
      </c>
      <c r="E40" s="219">
        <f>C40*D40</f>
        <v>1140000</v>
      </c>
      <c r="F40" s="212"/>
    </row>
    <row r="41" spans="1:7" ht="18.75" x14ac:dyDescent="0.25">
      <c r="A41" s="212">
        <v>2</v>
      </c>
      <c r="B41" s="213" t="s">
        <v>193</v>
      </c>
      <c r="C41" s="212">
        <v>19</v>
      </c>
      <c r="D41" s="218">
        <v>155000</v>
      </c>
      <c r="E41" s="219">
        <f t="shared" ref="E41:E44" si="1">C41*D41</f>
        <v>2945000</v>
      </c>
      <c r="F41" s="212"/>
    </row>
    <row r="42" spans="1:7" ht="18.75" x14ac:dyDescent="0.25">
      <c r="A42" s="212">
        <v>3</v>
      </c>
      <c r="B42" s="213" t="s">
        <v>140</v>
      </c>
      <c r="C42" s="212">
        <v>19</v>
      </c>
      <c r="D42" s="218">
        <v>329000</v>
      </c>
      <c r="E42" s="219">
        <f t="shared" si="1"/>
        <v>6251000</v>
      </c>
      <c r="F42" s="212"/>
    </row>
    <row r="43" spans="1:7" ht="18.75" x14ac:dyDescent="0.25">
      <c r="A43" s="212">
        <v>4</v>
      </c>
      <c r="B43" s="213" t="s">
        <v>141</v>
      </c>
      <c r="C43" s="212">
        <v>19</v>
      </c>
      <c r="D43" s="218">
        <v>220000</v>
      </c>
      <c r="E43" s="219">
        <f t="shared" si="1"/>
        <v>4180000</v>
      </c>
      <c r="F43" s="212"/>
    </row>
    <row r="44" spans="1:7" ht="18.75" x14ac:dyDescent="0.25">
      <c r="A44" s="212">
        <v>5</v>
      </c>
      <c r="B44" s="213" t="s">
        <v>194</v>
      </c>
      <c r="C44" s="212">
        <v>19</v>
      </c>
      <c r="D44" s="218">
        <v>200000</v>
      </c>
      <c r="E44" s="219">
        <f t="shared" si="1"/>
        <v>3800000</v>
      </c>
      <c r="F44" s="212"/>
    </row>
    <row r="45" spans="1:7" ht="17.25" customHeight="1" x14ac:dyDescent="0.25">
      <c r="A45" s="225" t="s">
        <v>169</v>
      </c>
      <c r="B45" s="225"/>
      <c r="C45" s="225"/>
      <c r="D45" s="225"/>
      <c r="E45" s="217">
        <f>SUM(E40:E44)</f>
        <v>18316000</v>
      </c>
      <c r="F45" s="212"/>
    </row>
    <row r="46" spans="1:7" s="9" customFormat="1" ht="21" customHeight="1" x14ac:dyDescent="0.25">
      <c r="A46" s="252" t="s">
        <v>171</v>
      </c>
      <c r="B46" s="252"/>
      <c r="C46" s="252"/>
      <c r="D46" s="252"/>
      <c r="E46" s="207">
        <f>E45+E38</f>
        <v>197863000</v>
      </c>
      <c r="F46" s="82"/>
      <c r="G46" s="10"/>
    </row>
  </sheetData>
  <mergeCells count="9">
    <mergeCell ref="B13:D13"/>
    <mergeCell ref="A46:D46"/>
    <mergeCell ref="A45:D45"/>
    <mergeCell ref="A38:D38"/>
    <mergeCell ref="A2:E2"/>
    <mergeCell ref="A5:D5"/>
    <mergeCell ref="A8:D8"/>
    <mergeCell ref="A6:E6"/>
    <mergeCell ref="A9:D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6"/>
  <sheetViews>
    <sheetView topLeftCell="A26" zoomScaleNormal="100" workbookViewId="0">
      <selection activeCell="I38" sqref="I38"/>
    </sheetView>
  </sheetViews>
  <sheetFormatPr defaultRowHeight="15.75" x14ac:dyDescent="0.25"/>
  <cols>
    <col min="1" max="1" width="6.42578125" style="89" bestFit="1" customWidth="1"/>
    <col min="2" max="2" width="57.28515625" style="89" bestFit="1" customWidth="1"/>
    <col min="3" max="3" width="15" style="98" customWidth="1"/>
    <col min="4" max="4" width="16.5703125" style="97" bestFit="1" customWidth="1"/>
    <col min="5" max="5" width="14.85546875" style="97" bestFit="1" customWidth="1"/>
    <col min="6" max="247" width="9.140625" style="89"/>
    <col min="248" max="248" width="6.28515625" style="89" bestFit="1" customWidth="1"/>
    <col min="249" max="249" width="4.7109375" style="89" customWidth="1"/>
    <col min="250" max="250" width="24.85546875" style="89" bestFit="1" customWidth="1"/>
    <col min="251" max="251" width="48.7109375" style="89" customWidth="1"/>
    <col min="252" max="253" width="15.28515625" style="89" customWidth="1"/>
    <col min="254" max="254" width="34.7109375" style="89" customWidth="1"/>
    <col min="255" max="255" width="19.7109375" style="89" customWidth="1"/>
    <col min="256" max="503" width="9.140625" style="89"/>
    <col min="504" max="504" width="6.28515625" style="89" bestFit="1" customWidth="1"/>
    <col min="505" max="505" width="4.7109375" style="89" customWidth="1"/>
    <col min="506" max="506" width="24.85546875" style="89" bestFit="1" customWidth="1"/>
    <col min="507" max="507" width="48.7109375" style="89" customWidth="1"/>
    <col min="508" max="509" width="15.28515625" style="89" customWidth="1"/>
    <col min="510" max="510" width="34.7109375" style="89" customWidth="1"/>
    <col min="511" max="511" width="19.7109375" style="89" customWidth="1"/>
    <col min="512" max="759" width="9.140625" style="89"/>
    <col min="760" max="760" width="6.28515625" style="89" bestFit="1" customWidth="1"/>
    <col min="761" max="761" width="4.7109375" style="89" customWidth="1"/>
    <col min="762" max="762" width="24.85546875" style="89" bestFit="1" customWidth="1"/>
    <col min="763" max="763" width="48.7109375" style="89" customWidth="1"/>
    <col min="764" max="765" width="15.28515625" style="89" customWidth="1"/>
    <col min="766" max="766" width="34.7109375" style="89" customWidth="1"/>
    <col min="767" max="767" width="19.7109375" style="89" customWidth="1"/>
    <col min="768" max="1015" width="9.140625" style="89"/>
    <col min="1016" max="1016" width="6.28515625" style="89" bestFit="1" customWidth="1"/>
    <col min="1017" max="1017" width="4.7109375" style="89" customWidth="1"/>
    <col min="1018" max="1018" width="24.85546875" style="89" bestFit="1" customWidth="1"/>
    <col min="1019" max="1019" width="48.7109375" style="89" customWidth="1"/>
    <col min="1020" max="1021" width="15.28515625" style="89" customWidth="1"/>
    <col min="1022" max="1022" width="34.7109375" style="89" customWidth="1"/>
    <col min="1023" max="1023" width="19.7109375" style="89" customWidth="1"/>
    <col min="1024" max="1271" width="9.140625" style="89"/>
    <col min="1272" max="1272" width="6.28515625" style="89" bestFit="1" customWidth="1"/>
    <col min="1273" max="1273" width="4.7109375" style="89" customWidth="1"/>
    <col min="1274" max="1274" width="24.85546875" style="89" bestFit="1" customWidth="1"/>
    <col min="1275" max="1275" width="48.7109375" style="89" customWidth="1"/>
    <col min="1276" max="1277" width="15.28515625" style="89" customWidth="1"/>
    <col min="1278" max="1278" width="34.7109375" style="89" customWidth="1"/>
    <col min="1279" max="1279" width="19.7109375" style="89" customWidth="1"/>
    <col min="1280" max="1527" width="9.140625" style="89"/>
    <col min="1528" max="1528" width="6.28515625" style="89" bestFit="1" customWidth="1"/>
    <col min="1529" max="1529" width="4.7109375" style="89" customWidth="1"/>
    <col min="1530" max="1530" width="24.85546875" style="89" bestFit="1" customWidth="1"/>
    <col min="1531" max="1531" width="48.7109375" style="89" customWidth="1"/>
    <col min="1532" max="1533" width="15.28515625" style="89" customWidth="1"/>
    <col min="1534" max="1534" width="34.7109375" style="89" customWidth="1"/>
    <col min="1535" max="1535" width="19.7109375" style="89" customWidth="1"/>
    <col min="1536" max="1783" width="9.140625" style="89"/>
    <col min="1784" max="1784" width="6.28515625" style="89" bestFit="1" customWidth="1"/>
    <col min="1785" max="1785" width="4.7109375" style="89" customWidth="1"/>
    <col min="1786" max="1786" width="24.85546875" style="89" bestFit="1" customWidth="1"/>
    <col min="1787" max="1787" width="48.7109375" style="89" customWidth="1"/>
    <col min="1788" max="1789" width="15.28515625" style="89" customWidth="1"/>
    <col min="1790" max="1790" width="34.7109375" style="89" customWidth="1"/>
    <col min="1791" max="1791" width="19.7109375" style="89" customWidth="1"/>
    <col min="1792" max="2039" width="9.140625" style="89"/>
    <col min="2040" max="2040" width="6.28515625" style="89" bestFit="1" customWidth="1"/>
    <col min="2041" max="2041" width="4.7109375" style="89" customWidth="1"/>
    <col min="2042" max="2042" width="24.85546875" style="89" bestFit="1" customWidth="1"/>
    <col min="2043" max="2043" width="48.7109375" style="89" customWidth="1"/>
    <col min="2044" max="2045" width="15.28515625" style="89" customWidth="1"/>
    <col min="2046" max="2046" width="34.7109375" style="89" customWidth="1"/>
    <col min="2047" max="2047" width="19.7109375" style="89" customWidth="1"/>
    <col min="2048" max="2295" width="9.140625" style="89"/>
    <col min="2296" max="2296" width="6.28515625" style="89" bestFit="1" customWidth="1"/>
    <col min="2297" max="2297" width="4.7109375" style="89" customWidth="1"/>
    <col min="2298" max="2298" width="24.85546875" style="89" bestFit="1" customWidth="1"/>
    <col min="2299" max="2299" width="48.7109375" style="89" customWidth="1"/>
    <col min="2300" max="2301" width="15.28515625" style="89" customWidth="1"/>
    <col min="2302" max="2302" width="34.7109375" style="89" customWidth="1"/>
    <col min="2303" max="2303" width="19.7109375" style="89" customWidth="1"/>
    <col min="2304" max="2551" width="9.140625" style="89"/>
    <col min="2552" max="2552" width="6.28515625" style="89" bestFit="1" customWidth="1"/>
    <col min="2553" max="2553" width="4.7109375" style="89" customWidth="1"/>
    <col min="2554" max="2554" width="24.85546875" style="89" bestFit="1" customWidth="1"/>
    <col min="2555" max="2555" width="48.7109375" style="89" customWidth="1"/>
    <col min="2556" max="2557" width="15.28515625" style="89" customWidth="1"/>
    <col min="2558" max="2558" width="34.7109375" style="89" customWidth="1"/>
    <col min="2559" max="2559" width="19.7109375" style="89" customWidth="1"/>
    <col min="2560" max="2807" width="9.140625" style="89"/>
    <col min="2808" max="2808" width="6.28515625" style="89" bestFit="1" customWidth="1"/>
    <col min="2809" max="2809" width="4.7109375" style="89" customWidth="1"/>
    <col min="2810" max="2810" width="24.85546875" style="89" bestFit="1" customWidth="1"/>
    <col min="2811" max="2811" width="48.7109375" style="89" customWidth="1"/>
    <col min="2812" max="2813" width="15.28515625" style="89" customWidth="1"/>
    <col min="2814" max="2814" width="34.7109375" style="89" customWidth="1"/>
    <col min="2815" max="2815" width="19.7109375" style="89" customWidth="1"/>
    <col min="2816" max="3063" width="9.140625" style="89"/>
    <col min="3064" max="3064" width="6.28515625" style="89" bestFit="1" customWidth="1"/>
    <col min="3065" max="3065" width="4.7109375" style="89" customWidth="1"/>
    <col min="3066" max="3066" width="24.85546875" style="89" bestFit="1" customWidth="1"/>
    <col min="3067" max="3067" width="48.7109375" style="89" customWidth="1"/>
    <col min="3068" max="3069" width="15.28515625" style="89" customWidth="1"/>
    <col min="3070" max="3070" width="34.7109375" style="89" customWidth="1"/>
    <col min="3071" max="3071" width="19.7109375" style="89" customWidth="1"/>
    <col min="3072" max="3319" width="9.140625" style="89"/>
    <col min="3320" max="3320" width="6.28515625" style="89" bestFit="1" customWidth="1"/>
    <col min="3321" max="3321" width="4.7109375" style="89" customWidth="1"/>
    <col min="3322" max="3322" width="24.85546875" style="89" bestFit="1" customWidth="1"/>
    <col min="3323" max="3323" width="48.7109375" style="89" customWidth="1"/>
    <col min="3324" max="3325" width="15.28515625" style="89" customWidth="1"/>
    <col min="3326" max="3326" width="34.7109375" style="89" customWidth="1"/>
    <col min="3327" max="3327" width="19.7109375" style="89" customWidth="1"/>
    <col min="3328" max="3575" width="9.140625" style="89"/>
    <col min="3576" max="3576" width="6.28515625" style="89" bestFit="1" customWidth="1"/>
    <col min="3577" max="3577" width="4.7109375" style="89" customWidth="1"/>
    <col min="3578" max="3578" width="24.85546875" style="89" bestFit="1" customWidth="1"/>
    <col min="3579" max="3579" width="48.7109375" style="89" customWidth="1"/>
    <col min="3580" max="3581" width="15.28515625" style="89" customWidth="1"/>
    <col min="3582" max="3582" width="34.7109375" style="89" customWidth="1"/>
    <col min="3583" max="3583" width="19.7109375" style="89" customWidth="1"/>
    <col min="3584" max="3831" width="9.140625" style="89"/>
    <col min="3832" max="3832" width="6.28515625" style="89" bestFit="1" customWidth="1"/>
    <col min="3833" max="3833" width="4.7109375" style="89" customWidth="1"/>
    <col min="3834" max="3834" width="24.85546875" style="89" bestFit="1" customWidth="1"/>
    <col min="3835" max="3835" width="48.7109375" style="89" customWidth="1"/>
    <col min="3836" max="3837" width="15.28515625" style="89" customWidth="1"/>
    <col min="3838" max="3838" width="34.7109375" style="89" customWidth="1"/>
    <col min="3839" max="3839" width="19.7109375" style="89" customWidth="1"/>
    <col min="3840" max="4087" width="9.140625" style="89"/>
    <col min="4088" max="4088" width="6.28515625" style="89" bestFit="1" customWidth="1"/>
    <col min="4089" max="4089" width="4.7109375" style="89" customWidth="1"/>
    <col min="4090" max="4090" width="24.85546875" style="89" bestFit="1" customWidth="1"/>
    <col min="4091" max="4091" width="48.7109375" style="89" customWidth="1"/>
    <col min="4092" max="4093" width="15.28515625" style="89" customWidth="1"/>
    <col min="4094" max="4094" width="34.7109375" style="89" customWidth="1"/>
    <col min="4095" max="4095" width="19.7109375" style="89" customWidth="1"/>
    <col min="4096" max="4343" width="9.140625" style="89"/>
    <col min="4344" max="4344" width="6.28515625" style="89" bestFit="1" customWidth="1"/>
    <col min="4345" max="4345" width="4.7109375" style="89" customWidth="1"/>
    <col min="4346" max="4346" width="24.85546875" style="89" bestFit="1" customWidth="1"/>
    <col min="4347" max="4347" width="48.7109375" style="89" customWidth="1"/>
    <col min="4348" max="4349" width="15.28515625" style="89" customWidth="1"/>
    <col min="4350" max="4350" width="34.7109375" style="89" customWidth="1"/>
    <col min="4351" max="4351" width="19.7109375" style="89" customWidth="1"/>
    <col min="4352" max="4599" width="9.140625" style="89"/>
    <col min="4600" max="4600" width="6.28515625" style="89" bestFit="1" customWidth="1"/>
    <col min="4601" max="4601" width="4.7109375" style="89" customWidth="1"/>
    <col min="4602" max="4602" width="24.85546875" style="89" bestFit="1" customWidth="1"/>
    <col min="4603" max="4603" width="48.7109375" style="89" customWidth="1"/>
    <col min="4604" max="4605" width="15.28515625" style="89" customWidth="1"/>
    <col min="4606" max="4606" width="34.7109375" style="89" customWidth="1"/>
    <col min="4607" max="4607" width="19.7109375" style="89" customWidth="1"/>
    <col min="4608" max="4855" width="9.140625" style="89"/>
    <col min="4856" max="4856" width="6.28515625" style="89" bestFit="1" customWidth="1"/>
    <col min="4857" max="4857" width="4.7109375" style="89" customWidth="1"/>
    <col min="4858" max="4858" width="24.85546875" style="89" bestFit="1" customWidth="1"/>
    <col min="4859" max="4859" width="48.7109375" style="89" customWidth="1"/>
    <col min="4860" max="4861" width="15.28515625" style="89" customWidth="1"/>
    <col min="4862" max="4862" width="34.7109375" style="89" customWidth="1"/>
    <col min="4863" max="4863" width="19.7109375" style="89" customWidth="1"/>
    <col min="4864" max="5111" width="9.140625" style="89"/>
    <col min="5112" max="5112" width="6.28515625" style="89" bestFit="1" customWidth="1"/>
    <col min="5113" max="5113" width="4.7109375" style="89" customWidth="1"/>
    <col min="5114" max="5114" width="24.85546875" style="89" bestFit="1" customWidth="1"/>
    <col min="5115" max="5115" width="48.7109375" style="89" customWidth="1"/>
    <col min="5116" max="5117" width="15.28515625" style="89" customWidth="1"/>
    <col min="5118" max="5118" width="34.7109375" style="89" customWidth="1"/>
    <col min="5119" max="5119" width="19.7109375" style="89" customWidth="1"/>
    <col min="5120" max="5367" width="9.140625" style="89"/>
    <col min="5368" max="5368" width="6.28515625" style="89" bestFit="1" customWidth="1"/>
    <col min="5369" max="5369" width="4.7109375" style="89" customWidth="1"/>
    <col min="5370" max="5370" width="24.85546875" style="89" bestFit="1" customWidth="1"/>
    <col min="5371" max="5371" width="48.7109375" style="89" customWidth="1"/>
    <col min="5372" max="5373" width="15.28515625" style="89" customWidth="1"/>
    <col min="5374" max="5374" width="34.7109375" style="89" customWidth="1"/>
    <col min="5375" max="5375" width="19.7109375" style="89" customWidth="1"/>
    <col min="5376" max="5623" width="9.140625" style="89"/>
    <col min="5624" max="5624" width="6.28515625" style="89" bestFit="1" customWidth="1"/>
    <col min="5625" max="5625" width="4.7109375" style="89" customWidth="1"/>
    <col min="5626" max="5626" width="24.85546875" style="89" bestFit="1" customWidth="1"/>
    <col min="5627" max="5627" width="48.7109375" style="89" customWidth="1"/>
    <col min="5628" max="5629" width="15.28515625" style="89" customWidth="1"/>
    <col min="5630" max="5630" width="34.7109375" style="89" customWidth="1"/>
    <col min="5631" max="5631" width="19.7109375" style="89" customWidth="1"/>
    <col min="5632" max="5879" width="9.140625" style="89"/>
    <col min="5880" max="5880" width="6.28515625" style="89" bestFit="1" customWidth="1"/>
    <col min="5881" max="5881" width="4.7109375" style="89" customWidth="1"/>
    <col min="5882" max="5882" width="24.85546875" style="89" bestFit="1" customWidth="1"/>
    <col min="5883" max="5883" width="48.7109375" style="89" customWidth="1"/>
    <col min="5884" max="5885" width="15.28515625" style="89" customWidth="1"/>
    <col min="5886" max="5886" width="34.7109375" style="89" customWidth="1"/>
    <col min="5887" max="5887" width="19.7109375" style="89" customWidth="1"/>
    <col min="5888" max="6135" width="9.140625" style="89"/>
    <col min="6136" max="6136" width="6.28515625" style="89" bestFit="1" customWidth="1"/>
    <col min="6137" max="6137" width="4.7109375" style="89" customWidth="1"/>
    <col min="6138" max="6138" width="24.85546875" style="89" bestFit="1" customWidth="1"/>
    <col min="6139" max="6139" width="48.7109375" style="89" customWidth="1"/>
    <col min="6140" max="6141" width="15.28515625" style="89" customWidth="1"/>
    <col min="6142" max="6142" width="34.7109375" style="89" customWidth="1"/>
    <col min="6143" max="6143" width="19.7109375" style="89" customWidth="1"/>
    <col min="6144" max="6391" width="9.140625" style="89"/>
    <col min="6392" max="6392" width="6.28515625" style="89" bestFit="1" customWidth="1"/>
    <col min="6393" max="6393" width="4.7109375" style="89" customWidth="1"/>
    <col min="6394" max="6394" width="24.85546875" style="89" bestFit="1" customWidth="1"/>
    <col min="6395" max="6395" width="48.7109375" style="89" customWidth="1"/>
    <col min="6396" max="6397" width="15.28515625" style="89" customWidth="1"/>
    <col min="6398" max="6398" width="34.7109375" style="89" customWidth="1"/>
    <col min="6399" max="6399" width="19.7109375" style="89" customWidth="1"/>
    <col min="6400" max="6647" width="9.140625" style="89"/>
    <col min="6648" max="6648" width="6.28515625" style="89" bestFit="1" customWidth="1"/>
    <col min="6649" max="6649" width="4.7109375" style="89" customWidth="1"/>
    <col min="6650" max="6650" width="24.85546875" style="89" bestFit="1" customWidth="1"/>
    <col min="6651" max="6651" width="48.7109375" style="89" customWidth="1"/>
    <col min="6652" max="6653" width="15.28515625" style="89" customWidth="1"/>
    <col min="6654" max="6654" width="34.7109375" style="89" customWidth="1"/>
    <col min="6655" max="6655" width="19.7109375" style="89" customWidth="1"/>
    <col min="6656" max="6903" width="9.140625" style="89"/>
    <col min="6904" max="6904" width="6.28515625" style="89" bestFit="1" customWidth="1"/>
    <col min="6905" max="6905" width="4.7109375" style="89" customWidth="1"/>
    <col min="6906" max="6906" width="24.85546875" style="89" bestFit="1" customWidth="1"/>
    <col min="6907" max="6907" width="48.7109375" style="89" customWidth="1"/>
    <col min="6908" max="6909" width="15.28515625" style="89" customWidth="1"/>
    <col min="6910" max="6910" width="34.7109375" style="89" customWidth="1"/>
    <col min="6911" max="6911" width="19.7109375" style="89" customWidth="1"/>
    <col min="6912" max="7159" width="9.140625" style="89"/>
    <col min="7160" max="7160" width="6.28515625" style="89" bestFit="1" customWidth="1"/>
    <col min="7161" max="7161" width="4.7109375" style="89" customWidth="1"/>
    <col min="7162" max="7162" width="24.85546875" style="89" bestFit="1" customWidth="1"/>
    <col min="7163" max="7163" width="48.7109375" style="89" customWidth="1"/>
    <col min="7164" max="7165" width="15.28515625" style="89" customWidth="1"/>
    <col min="7166" max="7166" width="34.7109375" style="89" customWidth="1"/>
    <col min="7167" max="7167" width="19.7109375" style="89" customWidth="1"/>
    <col min="7168" max="7415" width="9.140625" style="89"/>
    <col min="7416" max="7416" width="6.28515625" style="89" bestFit="1" customWidth="1"/>
    <col min="7417" max="7417" width="4.7109375" style="89" customWidth="1"/>
    <col min="7418" max="7418" width="24.85546875" style="89" bestFit="1" customWidth="1"/>
    <col min="7419" max="7419" width="48.7109375" style="89" customWidth="1"/>
    <col min="7420" max="7421" width="15.28515625" style="89" customWidth="1"/>
    <col min="7422" max="7422" width="34.7109375" style="89" customWidth="1"/>
    <col min="7423" max="7423" width="19.7109375" style="89" customWidth="1"/>
    <col min="7424" max="7671" width="9.140625" style="89"/>
    <col min="7672" max="7672" width="6.28515625" style="89" bestFit="1" customWidth="1"/>
    <col min="7673" max="7673" width="4.7109375" style="89" customWidth="1"/>
    <col min="7674" max="7674" width="24.85546875" style="89" bestFit="1" customWidth="1"/>
    <col min="7675" max="7675" width="48.7109375" style="89" customWidth="1"/>
    <col min="7676" max="7677" width="15.28515625" style="89" customWidth="1"/>
    <col min="7678" max="7678" width="34.7109375" style="89" customWidth="1"/>
    <col min="7679" max="7679" width="19.7109375" style="89" customWidth="1"/>
    <col min="7680" max="7927" width="9.140625" style="89"/>
    <col min="7928" max="7928" width="6.28515625" style="89" bestFit="1" customWidth="1"/>
    <col min="7929" max="7929" width="4.7109375" style="89" customWidth="1"/>
    <col min="7930" max="7930" width="24.85546875" style="89" bestFit="1" customWidth="1"/>
    <col min="7931" max="7931" width="48.7109375" style="89" customWidth="1"/>
    <col min="7932" max="7933" width="15.28515625" style="89" customWidth="1"/>
    <col min="7934" max="7934" width="34.7109375" style="89" customWidth="1"/>
    <col min="7935" max="7935" width="19.7109375" style="89" customWidth="1"/>
    <col min="7936" max="8183" width="9.140625" style="89"/>
    <col min="8184" max="8184" width="6.28515625" style="89" bestFit="1" customWidth="1"/>
    <col min="8185" max="8185" width="4.7109375" style="89" customWidth="1"/>
    <col min="8186" max="8186" width="24.85546875" style="89" bestFit="1" customWidth="1"/>
    <col min="8187" max="8187" width="48.7109375" style="89" customWidth="1"/>
    <col min="8188" max="8189" width="15.28515625" style="89" customWidth="1"/>
    <col min="8190" max="8190" width="34.7109375" style="89" customWidth="1"/>
    <col min="8191" max="8191" width="19.7109375" style="89" customWidth="1"/>
    <col min="8192" max="8439" width="9.140625" style="89"/>
    <col min="8440" max="8440" width="6.28515625" style="89" bestFit="1" customWidth="1"/>
    <col min="8441" max="8441" width="4.7109375" style="89" customWidth="1"/>
    <col min="8442" max="8442" width="24.85546875" style="89" bestFit="1" customWidth="1"/>
    <col min="8443" max="8443" width="48.7109375" style="89" customWidth="1"/>
    <col min="8444" max="8445" width="15.28515625" style="89" customWidth="1"/>
    <col min="8446" max="8446" width="34.7109375" style="89" customWidth="1"/>
    <col min="8447" max="8447" width="19.7109375" style="89" customWidth="1"/>
    <col min="8448" max="8695" width="9.140625" style="89"/>
    <col min="8696" max="8696" width="6.28515625" style="89" bestFit="1" customWidth="1"/>
    <col min="8697" max="8697" width="4.7109375" style="89" customWidth="1"/>
    <col min="8698" max="8698" width="24.85546875" style="89" bestFit="1" customWidth="1"/>
    <col min="8699" max="8699" width="48.7109375" style="89" customWidth="1"/>
    <col min="8700" max="8701" width="15.28515625" style="89" customWidth="1"/>
    <col min="8702" max="8702" width="34.7109375" style="89" customWidth="1"/>
    <col min="8703" max="8703" width="19.7109375" style="89" customWidth="1"/>
    <col min="8704" max="8951" width="9.140625" style="89"/>
    <col min="8952" max="8952" width="6.28515625" style="89" bestFit="1" customWidth="1"/>
    <col min="8953" max="8953" width="4.7109375" style="89" customWidth="1"/>
    <col min="8954" max="8954" width="24.85546875" style="89" bestFit="1" customWidth="1"/>
    <col min="8955" max="8955" width="48.7109375" style="89" customWidth="1"/>
    <col min="8956" max="8957" width="15.28515625" style="89" customWidth="1"/>
    <col min="8958" max="8958" width="34.7109375" style="89" customWidth="1"/>
    <col min="8959" max="8959" width="19.7109375" style="89" customWidth="1"/>
    <col min="8960" max="9207" width="9.140625" style="89"/>
    <col min="9208" max="9208" width="6.28515625" style="89" bestFit="1" customWidth="1"/>
    <col min="9209" max="9209" width="4.7109375" style="89" customWidth="1"/>
    <col min="9210" max="9210" width="24.85546875" style="89" bestFit="1" customWidth="1"/>
    <col min="9211" max="9211" width="48.7109375" style="89" customWidth="1"/>
    <col min="9212" max="9213" width="15.28515625" style="89" customWidth="1"/>
    <col min="9214" max="9214" width="34.7109375" style="89" customWidth="1"/>
    <col min="9215" max="9215" width="19.7109375" style="89" customWidth="1"/>
    <col min="9216" max="9463" width="9.140625" style="89"/>
    <col min="9464" max="9464" width="6.28515625" style="89" bestFit="1" customWidth="1"/>
    <col min="9465" max="9465" width="4.7109375" style="89" customWidth="1"/>
    <col min="9466" max="9466" width="24.85546875" style="89" bestFit="1" customWidth="1"/>
    <col min="9467" max="9467" width="48.7109375" style="89" customWidth="1"/>
    <col min="9468" max="9469" width="15.28515625" style="89" customWidth="1"/>
    <col min="9470" max="9470" width="34.7109375" style="89" customWidth="1"/>
    <col min="9471" max="9471" width="19.7109375" style="89" customWidth="1"/>
    <col min="9472" max="9719" width="9.140625" style="89"/>
    <col min="9720" max="9720" width="6.28515625" style="89" bestFit="1" customWidth="1"/>
    <col min="9721" max="9721" width="4.7109375" style="89" customWidth="1"/>
    <col min="9722" max="9722" width="24.85546875" style="89" bestFit="1" customWidth="1"/>
    <col min="9723" max="9723" width="48.7109375" style="89" customWidth="1"/>
    <col min="9724" max="9725" width="15.28515625" style="89" customWidth="1"/>
    <col min="9726" max="9726" width="34.7109375" style="89" customWidth="1"/>
    <col min="9727" max="9727" width="19.7109375" style="89" customWidth="1"/>
    <col min="9728" max="9975" width="9.140625" style="89"/>
    <col min="9976" max="9976" width="6.28515625" style="89" bestFit="1" customWidth="1"/>
    <col min="9977" max="9977" width="4.7109375" style="89" customWidth="1"/>
    <col min="9978" max="9978" width="24.85546875" style="89" bestFit="1" customWidth="1"/>
    <col min="9979" max="9979" width="48.7109375" style="89" customWidth="1"/>
    <col min="9980" max="9981" width="15.28515625" style="89" customWidth="1"/>
    <col min="9982" max="9982" width="34.7109375" style="89" customWidth="1"/>
    <col min="9983" max="9983" width="19.7109375" style="89" customWidth="1"/>
    <col min="9984" max="10231" width="9.140625" style="89"/>
    <col min="10232" max="10232" width="6.28515625" style="89" bestFit="1" customWidth="1"/>
    <col min="10233" max="10233" width="4.7109375" style="89" customWidth="1"/>
    <col min="10234" max="10234" width="24.85546875" style="89" bestFit="1" customWidth="1"/>
    <col min="10235" max="10235" width="48.7109375" style="89" customWidth="1"/>
    <col min="10236" max="10237" width="15.28515625" style="89" customWidth="1"/>
    <col min="10238" max="10238" width="34.7109375" style="89" customWidth="1"/>
    <col min="10239" max="10239" width="19.7109375" style="89" customWidth="1"/>
    <col min="10240" max="10487" width="9.140625" style="89"/>
    <col min="10488" max="10488" width="6.28515625" style="89" bestFit="1" customWidth="1"/>
    <col min="10489" max="10489" width="4.7109375" style="89" customWidth="1"/>
    <col min="10490" max="10490" width="24.85546875" style="89" bestFit="1" customWidth="1"/>
    <col min="10491" max="10491" width="48.7109375" style="89" customWidth="1"/>
    <col min="10492" max="10493" width="15.28515625" style="89" customWidth="1"/>
    <col min="10494" max="10494" width="34.7109375" style="89" customWidth="1"/>
    <col min="10495" max="10495" width="19.7109375" style="89" customWidth="1"/>
    <col min="10496" max="10743" width="9.140625" style="89"/>
    <col min="10744" max="10744" width="6.28515625" style="89" bestFit="1" customWidth="1"/>
    <col min="10745" max="10745" width="4.7109375" style="89" customWidth="1"/>
    <col min="10746" max="10746" width="24.85546875" style="89" bestFit="1" customWidth="1"/>
    <col min="10747" max="10747" width="48.7109375" style="89" customWidth="1"/>
    <col min="10748" max="10749" width="15.28515625" style="89" customWidth="1"/>
    <col min="10750" max="10750" width="34.7109375" style="89" customWidth="1"/>
    <col min="10751" max="10751" width="19.7109375" style="89" customWidth="1"/>
    <col min="10752" max="10999" width="9.140625" style="89"/>
    <col min="11000" max="11000" width="6.28515625" style="89" bestFit="1" customWidth="1"/>
    <col min="11001" max="11001" width="4.7109375" style="89" customWidth="1"/>
    <col min="11002" max="11002" width="24.85546875" style="89" bestFit="1" customWidth="1"/>
    <col min="11003" max="11003" width="48.7109375" style="89" customWidth="1"/>
    <col min="11004" max="11005" width="15.28515625" style="89" customWidth="1"/>
    <col min="11006" max="11006" width="34.7109375" style="89" customWidth="1"/>
    <col min="11007" max="11007" width="19.7109375" style="89" customWidth="1"/>
    <col min="11008" max="11255" width="9.140625" style="89"/>
    <col min="11256" max="11256" width="6.28515625" style="89" bestFit="1" customWidth="1"/>
    <col min="11257" max="11257" width="4.7109375" style="89" customWidth="1"/>
    <col min="11258" max="11258" width="24.85546875" style="89" bestFit="1" customWidth="1"/>
    <col min="11259" max="11259" width="48.7109375" style="89" customWidth="1"/>
    <col min="11260" max="11261" width="15.28515625" style="89" customWidth="1"/>
    <col min="11262" max="11262" width="34.7109375" style="89" customWidth="1"/>
    <col min="11263" max="11263" width="19.7109375" style="89" customWidth="1"/>
    <col min="11264" max="11511" width="9.140625" style="89"/>
    <col min="11512" max="11512" width="6.28515625" style="89" bestFit="1" customWidth="1"/>
    <col min="11513" max="11513" width="4.7109375" style="89" customWidth="1"/>
    <col min="11514" max="11514" width="24.85546875" style="89" bestFit="1" customWidth="1"/>
    <col min="11515" max="11515" width="48.7109375" style="89" customWidth="1"/>
    <col min="11516" max="11517" width="15.28515625" style="89" customWidth="1"/>
    <col min="11518" max="11518" width="34.7109375" style="89" customWidth="1"/>
    <col min="11519" max="11519" width="19.7109375" style="89" customWidth="1"/>
    <col min="11520" max="11767" width="9.140625" style="89"/>
    <col min="11768" max="11768" width="6.28515625" style="89" bestFit="1" customWidth="1"/>
    <col min="11769" max="11769" width="4.7109375" style="89" customWidth="1"/>
    <col min="11770" max="11770" width="24.85546875" style="89" bestFit="1" customWidth="1"/>
    <col min="11771" max="11771" width="48.7109375" style="89" customWidth="1"/>
    <col min="11772" max="11773" width="15.28515625" style="89" customWidth="1"/>
    <col min="11774" max="11774" width="34.7109375" style="89" customWidth="1"/>
    <col min="11775" max="11775" width="19.7109375" style="89" customWidth="1"/>
    <col min="11776" max="12023" width="9.140625" style="89"/>
    <col min="12024" max="12024" width="6.28515625" style="89" bestFit="1" customWidth="1"/>
    <col min="12025" max="12025" width="4.7109375" style="89" customWidth="1"/>
    <col min="12026" max="12026" width="24.85546875" style="89" bestFit="1" customWidth="1"/>
    <col min="12027" max="12027" width="48.7109375" style="89" customWidth="1"/>
    <col min="12028" max="12029" width="15.28515625" style="89" customWidth="1"/>
    <col min="12030" max="12030" width="34.7109375" style="89" customWidth="1"/>
    <col min="12031" max="12031" width="19.7109375" style="89" customWidth="1"/>
    <col min="12032" max="12279" width="9.140625" style="89"/>
    <col min="12280" max="12280" width="6.28515625" style="89" bestFit="1" customWidth="1"/>
    <col min="12281" max="12281" width="4.7109375" style="89" customWidth="1"/>
    <col min="12282" max="12282" width="24.85546875" style="89" bestFit="1" customWidth="1"/>
    <col min="12283" max="12283" width="48.7109375" style="89" customWidth="1"/>
    <col min="12284" max="12285" width="15.28515625" style="89" customWidth="1"/>
    <col min="12286" max="12286" width="34.7109375" style="89" customWidth="1"/>
    <col min="12287" max="12287" width="19.7109375" style="89" customWidth="1"/>
    <col min="12288" max="12535" width="9.140625" style="89"/>
    <col min="12536" max="12536" width="6.28515625" style="89" bestFit="1" customWidth="1"/>
    <col min="12537" max="12537" width="4.7109375" style="89" customWidth="1"/>
    <col min="12538" max="12538" width="24.85546875" style="89" bestFit="1" customWidth="1"/>
    <col min="12539" max="12539" width="48.7109375" style="89" customWidth="1"/>
    <col min="12540" max="12541" width="15.28515625" style="89" customWidth="1"/>
    <col min="12542" max="12542" width="34.7109375" style="89" customWidth="1"/>
    <col min="12543" max="12543" width="19.7109375" style="89" customWidth="1"/>
    <col min="12544" max="12791" width="9.140625" style="89"/>
    <col min="12792" max="12792" width="6.28515625" style="89" bestFit="1" customWidth="1"/>
    <col min="12793" max="12793" width="4.7109375" style="89" customWidth="1"/>
    <col min="12794" max="12794" width="24.85546875" style="89" bestFit="1" customWidth="1"/>
    <col min="12795" max="12795" width="48.7109375" style="89" customWidth="1"/>
    <col min="12796" max="12797" width="15.28515625" style="89" customWidth="1"/>
    <col min="12798" max="12798" width="34.7109375" style="89" customWidth="1"/>
    <col min="12799" max="12799" width="19.7109375" style="89" customWidth="1"/>
    <col min="12800" max="13047" width="9.140625" style="89"/>
    <col min="13048" max="13048" width="6.28515625" style="89" bestFit="1" customWidth="1"/>
    <col min="13049" max="13049" width="4.7109375" style="89" customWidth="1"/>
    <col min="13050" max="13050" width="24.85546875" style="89" bestFit="1" customWidth="1"/>
    <col min="13051" max="13051" width="48.7109375" style="89" customWidth="1"/>
    <col min="13052" max="13053" width="15.28515625" style="89" customWidth="1"/>
    <col min="13054" max="13054" width="34.7109375" style="89" customWidth="1"/>
    <col min="13055" max="13055" width="19.7109375" style="89" customWidth="1"/>
    <col min="13056" max="13303" width="9.140625" style="89"/>
    <col min="13304" max="13304" width="6.28515625" style="89" bestFit="1" customWidth="1"/>
    <col min="13305" max="13305" width="4.7109375" style="89" customWidth="1"/>
    <col min="13306" max="13306" width="24.85546875" style="89" bestFit="1" customWidth="1"/>
    <col min="13307" max="13307" width="48.7109375" style="89" customWidth="1"/>
    <col min="13308" max="13309" width="15.28515625" style="89" customWidth="1"/>
    <col min="13310" max="13310" width="34.7109375" style="89" customWidth="1"/>
    <col min="13311" max="13311" width="19.7109375" style="89" customWidth="1"/>
    <col min="13312" max="13559" width="9.140625" style="89"/>
    <col min="13560" max="13560" width="6.28515625" style="89" bestFit="1" customWidth="1"/>
    <col min="13561" max="13561" width="4.7109375" style="89" customWidth="1"/>
    <col min="13562" max="13562" width="24.85546875" style="89" bestFit="1" customWidth="1"/>
    <col min="13563" max="13563" width="48.7109375" style="89" customWidth="1"/>
    <col min="13564" max="13565" width="15.28515625" style="89" customWidth="1"/>
    <col min="13566" max="13566" width="34.7109375" style="89" customWidth="1"/>
    <col min="13567" max="13567" width="19.7109375" style="89" customWidth="1"/>
    <col min="13568" max="13815" width="9.140625" style="89"/>
    <col min="13816" max="13816" width="6.28515625" style="89" bestFit="1" customWidth="1"/>
    <col min="13817" max="13817" width="4.7109375" style="89" customWidth="1"/>
    <col min="13818" max="13818" width="24.85546875" style="89" bestFit="1" customWidth="1"/>
    <col min="13819" max="13819" width="48.7109375" style="89" customWidth="1"/>
    <col min="13820" max="13821" width="15.28515625" style="89" customWidth="1"/>
    <col min="13822" max="13822" width="34.7109375" style="89" customWidth="1"/>
    <col min="13823" max="13823" width="19.7109375" style="89" customWidth="1"/>
    <col min="13824" max="14071" width="9.140625" style="89"/>
    <col min="14072" max="14072" width="6.28515625" style="89" bestFit="1" customWidth="1"/>
    <col min="14073" max="14073" width="4.7109375" style="89" customWidth="1"/>
    <col min="14074" max="14074" width="24.85546875" style="89" bestFit="1" customWidth="1"/>
    <col min="14075" max="14075" width="48.7109375" style="89" customWidth="1"/>
    <col min="14076" max="14077" width="15.28515625" style="89" customWidth="1"/>
    <col min="14078" max="14078" width="34.7109375" style="89" customWidth="1"/>
    <col min="14079" max="14079" width="19.7109375" style="89" customWidth="1"/>
    <col min="14080" max="14327" width="9.140625" style="89"/>
    <col min="14328" max="14328" width="6.28515625" style="89" bestFit="1" customWidth="1"/>
    <col min="14329" max="14329" width="4.7109375" style="89" customWidth="1"/>
    <col min="14330" max="14330" width="24.85546875" style="89" bestFit="1" customWidth="1"/>
    <col min="14331" max="14331" width="48.7109375" style="89" customWidth="1"/>
    <col min="14332" max="14333" width="15.28515625" style="89" customWidth="1"/>
    <col min="14334" max="14334" width="34.7109375" style="89" customWidth="1"/>
    <col min="14335" max="14335" width="19.7109375" style="89" customWidth="1"/>
    <col min="14336" max="14583" width="9.140625" style="89"/>
    <col min="14584" max="14584" width="6.28515625" style="89" bestFit="1" customWidth="1"/>
    <col min="14585" max="14585" width="4.7109375" style="89" customWidth="1"/>
    <col min="14586" max="14586" width="24.85546875" style="89" bestFit="1" customWidth="1"/>
    <col min="14587" max="14587" width="48.7109375" style="89" customWidth="1"/>
    <col min="14588" max="14589" width="15.28515625" style="89" customWidth="1"/>
    <col min="14590" max="14590" width="34.7109375" style="89" customWidth="1"/>
    <col min="14591" max="14591" width="19.7109375" style="89" customWidth="1"/>
    <col min="14592" max="14839" width="9.140625" style="89"/>
    <col min="14840" max="14840" width="6.28515625" style="89" bestFit="1" customWidth="1"/>
    <col min="14841" max="14841" width="4.7109375" style="89" customWidth="1"/>
    <col min="14842" max="14842" width="24.85546875" style="89" bestFit="1" customWidth="1"/>
    <col min="14843" max="14843" width="48.7109375" style="89" customWidth="1"/>
    <col min="14844" max="14845" width="15.28515625" style="89" customWidth="1"/>
    <col min="14846" max="14846" width="34.7109375" style="89" customWidth="1"/>
    <col min="14847" max="14847" width="19.7109375" style="89" customWidth="1"/>
    <col min="14848" max="15095" width="9.140625" style="89"/>
    <col min="15096" max="15096" width="6.28515625" style="89" bestFit="1" customWidth="1"/>
    <col min="15097" max="15097" width="4.7109375" style="89" customWidth="1"/>
    <col min="15098" max="15098" width="24.85546875" style="89" bestFit="1" customWidth="1"/>
    <col min="15099" max="15099" width="48.7109375" style="89" customWidth="1"/>
    <col min="15100" max="15101" width="15.28515625" style="89" customWidth="1"/>
    <col min="15102" max="15102" width="34.7109375" style="89" customWidth="1"/>
    <col min="15103" max="15103" width="19.7109375" style="89" customWidth="1"/>
    <col min="15104" max="15351" width="9.140625" style="89"/>
    <col min="15352" max="15352" width="6.28515625" style="89" bestFit="1" customWidth="1"/>
    <col min="15353" max="15353" width="4.7109375" style="89" customWidth="1"/>
    <col min="15354" max="15354" width="24.85546875" style="89" bestFit="1" customWidth="1"/>
    <col min="15355" max="15355" width="48.7109375" style="89" customWidth="1"/>
    <col min="15356" max="15357" width="15.28515625" style="89" customWidth="1"/>
    <col min="15358" max="15358" width="34.7109375" style="89" customWidth="1"/>
    <col min="15359" max="15359" width="19.7109375" style="89" customWidth="1"/>
    <col min="15360" max="15607" width="9.140625" style="89"/>
    <col min="15608" max="15608" width="6.28515625" style="89" bestFit="1" customWidth="1"/>
    <col min="15609" max="15609" width="4.7109375" style="89" customWidth="1"/>
    <col min="15610" max="15610" width="24.85546875" style="89" bestFit="1" customWidth="1"/>
    <col min="15611" max="15611" width="48.7109375" style="89" customWidth="1"/>
    <col min="15612" max="15613" width="15.28515625" style="89" customWidth="1"/>
    <col min="15614" max="15614" width="34.7109375" style="89" customWidth="1"/>
    <col min="15615" max="15615" width="19.7109375" style="89" customWidth="1"/>
    <col min="15616" max="15863" width="9.140625" style="89"/>
    <col min="15864" max="15864" width="6.28515625" style="89" bestFit="1" customWidth="1"/>
    <col min="15865" max="15865" width="4.7109375" style="89" customWidth="1"/>
    <col min="15866" max="15866" width="24.85546875" style="89" bestFit="1" customWidth="1"/>
    <col min="15867" max="15867" width="48.7109375" style="89" customWidth="1"/>
    <col min="15868" max="15869" width="15.28515625" style="89" customWidth="1"/>
    <col min="15870" max="15870" width="34.7109375" style="89" customWidth="1"/>
    <col min="15871" max="15871" width="19.7109375" style="89" customWidth="1"/>
    <col min="15872" max="16119" width="9.140625" style="89"/>
    <col min="16120" max="16120" width="6.28515625" style="89" bestFit="1" customWidth="1"/>
    <col min="16121" max="16121" width="4.7109375" style="89" customWidth="1"/>
    <col min="16122" max="16122" width="24.85546875" style="89" bestFit="1" customWidth="1"/>
    <col min="16123" max="16123" width="48.7109375" style="89" customWidth="1"/>
    <col min="16124" max="16125" width="15.28515625" style="89" customWidth="1"/>
    <col min="16126" max="16126" width="34.7109375" style="89" customWidth="1"/>
    <col min="16127" max="16127" width="19.7109375" style="89" customWidth="1"/>
    <col min="16128" max="16384" width="9.140625" style="89"/>
  </cols>
  <sheetData>
    <row r="1" spans="1:5" s="88" customFormat="1" ht="46.5" customHeight="1" x14ac:dyDescent="0.25">
      <c r="A1" s="264" t="s">
        <v>116</v>
      </c>
      <c r="B1" s="264"/>
      <c r="C1" s="264"/>
      <c r="D1" s="264"/>
      <c r="E1" s="264"/>
    </row>
    <row r="2" spans="1:5" hidden="1" x14ac:dyDescent="0.25">
      <c r="B2" s="90"/>
      <c r="C2" s="91"/>
    </row>
    <row r="3" spans="1:5" x14ac:dyDescent="0.25">
      <c r="A3" s="88"/>
      <c r="B3" s="92"/>
      <c r="C3" s="265" t="s">
        <v>117</v>
      </c>
      <c r="D3" s="265"/>
      <c r="E3" s="266"/>
    </row>
    <row r="4" spans="1:5" ht="21" x14ac:dyDescent="0.25">
      <c r="A4" s="271" t="s">
        <v>2</v>
      </c>
      <c r="B4" s="272"/>
      <c r="C4" s="272"/>
      <c r="D4" s="272"/>
      <c r="E4" s="273"/>
    </row>
    <row r="5" spans="1:5" ht="15.75" customHeight="1" x14ac:dyDescent="0.25">
      <c r="A5" s="274" t="s">
        <v>145</v>
      </c>
      <c r="B5" s="275"/>
      <c r="C5" s="275"/>
      <c r="D5" s="275"/>
      <c r="E5" s="276"/>
    </row>
    <row r="6" spans="1:5" ht="15.75" customHeight="1" x14ac:dyDescent="0.25">
      <c r="A6" s="277" t="s">
        <v>118</v>
      </c>
      <c r="B6" s="278"/>
      <c r="C6" s="278"/>
      <c r="D6" s="278"/>
      <c r="E6" s="279"/>
    </row>
    <row r="7" spans="1:5" s="88" customFormat="1" hidden="1" x14ac:dyDescent="0.25">
      <c r="A7" s="93"/>
      <c r="B7" s="93"/>
      <c r="C7" s="93"/>
      <c r="D7" s="107"/>
      <c r="E7" s="107"/>
    </row>
    <row r="8" spans="1:5" s="95" customFormat="1" ht="31.5" customHeight="1" x14ac:dyDescent="0.25">
      <c r="A8" s="94" t="s">
        <v>89</v>
      </c>
      <c r="B8" s="94" t="s">
        <v>119</v>
      </c>
      <c r="C8" s="94" t="s">
        <v>120</v>
      </c>
      <c r="D8" s="110" t="s">
        <v>108</v>
      </c>
      <c r="E8" s="110" t="s">
        <v>109</v>
      </c>
    </row>
    <row r="9" spans="1:5" s="95" customFormat="1" ht="15.75" customHeight="1" x14ac:dyDescent="0.25">
      <c r="A9" s="101">
        <v>1</v>
      </c>
      <c r="B9" s="102" t="s">
        <v>121</v>
      </c>
      <c r="C9" s="103">
        <v>157600</v>
      </c>
      <c r="D9" s="108" t="s">
        <v>110</v>
      </c>
      <c r="E9" s="108" t="s">
        <v>110</v>
      </c>
    </row>
    <row r="10" spans="1:5" s="95" customFormat="1" x14ac:dyDescent="0.25">
      <c r="A10" s="101">
        <v>2</v>
      </c>
      <c r="B10" s="104" t="s">
        <v>122</v>
      </c>
      <c r="C10" s="103">
        <v>160000</v>
      </c>
      <c r="D10" s="108" t="s">
        <v>110</v>
      </c>
      <c r="E10" s="108" t="s">
        <v>110</v>
      </c>
    </row>
    <row r="11" spans="1:5" s="95" customFormat="1" x14ac:dyDescent="0.25">
      <c r="A11" s="101">
        <v>3</v>
      </c>
      <c r="B11" s="104" t="s">
        <v>123</v>
      </c>
      <c r="C11" s="103">
        <v>160000</v>
      </c>
      <c r="D11" s="108" t="s">
        <v>110</v>
      </c>
      <c r="E11" s="108" t="s">
        <v>110</v>
      </c>
    </row>
    <row r="12" spans="1:5" s="95" customFormat="1" x14ac:dyDescent="0.25">
      <c r="A12" s="101">
        <v>4</v>
      </c>
      <c r="B12" s="104" t="s">
        <v>124</v>
      </c>
      <c r="C12" s="103">
        <v>73500</v>
      </c>
      <c r="D12" s="108" t="s">
        <v>110</v>
      </c>
      <c r="E12" s="108" t="s">
        <v>110</v>
      </c>
    </row>
    <row r="13" spans="1:5" s="95" customFormat="1" x14ac:dyDescent="0.25">
      <c r="A13" s="101">
        <v>5</v>
      </c>
      <c r="B13" s="104" t="s">
        <v>125</v>
      </c>
      <c r="C13" s="103">
        <v>105000</v>
      </c>
      <c r="D13" s="108" t="s">
        <v>110</v>
      </c>
      <c r="E13" s="108" t="s">
        <v>110</v>
      </c>
    </row>
    <row r="14" spans="1:5" s="95" customFormat="1" x14ac:dyDescent="0.25">
      <c r="A14" s="101">
        <v>6</v>
      </c>
      <c r="B14" s="104" t="s">
        <v>126</v>
      </c>
      <c r="C14" s="103">
        <v>78800</v>
      </c>
      <c r="D14" s="108" t="s">
        <v>110</v>
      </c>
      <c r="E14" s="108" t="s">
        <v>110</v>
      </c>
    </row>
    <row r="15" spans="1:5" s="95" customFormat="1" x14ac:dyDescent="0.25">
      <c r="A15" s="101">
        <v>7</v>
      </c>
      <c r="B15" s="104" t="s">
        <v>132</v>
      </c>
      <c r="C15" s="103">
        <v>62000</v>
      </c>
      <c r="D15" s="108" t="s">
        <v>110</v>
      </c>
      <c r="E15" s="108" t="s">
        <v>110</v>
      </c>
    </row>
    <row r="16" spans="1:5" s="95" customFormat="1" x14ac:dyDescent="0.25">
      <c r="A16" s="101">
        <v>8</v>
      </c>
      <c r="B16" s="104" t="s">
        <v>144</v>
      </c>
      <c r="C16" s="103">
        <v>30000</v>
      </c>
      <c r="D16" s="108" t="s">
        <v>110</v>
      </c>
      <c r="E16" s="108" t="s">
        <v>110</v>
      </c>
    </row>
    <row r="17" spans="1:5" s="95" customFormat="1" ht="31.5" x14ac:dyDescent="0.25">
      <c r="A17" s="101">
        <v>9</v>
      </c>
      <c r="B17" s="102" t="s">
        <v>127</v>
      </c>
      <c r="C17" s="103">
        <v>260000</v>
      </c>
      <c r="D17" s="108" t="s">
        <v>110</v>
      </c>
      <c r="E17" s="108" t="s">
        <v>110</v>
      </c>
    </row>
    <row r="18" spans="1:5" s="95" customFormat="1" x14ac:dyDescent="0.25">
      <c r="A18" s="101">
        <v>10</v>
      </c>
      <c r="B18" s="102" t="s">
        <v>128</v>
      </c>
      <c r="C18" s="103">
        <v>106100</v>
      </c>
      <c r="D18" s="108" t="s">
        <v>110</v>
      </c>
      <c r="E18" s="108" t="s">
        <v>110</v>
      </c>
    </row>
    <row r="19" spans="1:5" s="95" customFormat="1" x14ac:dyDescent="0.25">
      <c r="A19" s="101">
        <v>11</v>
      </c>
      <c r="B19" s="104" t="s">
        <v>129</v>
      </c>
      <c r="C19" s="103">
        <v>89900</v>
      </c>
      <c r="D19" s="108" t="s">
        <v>110</v>
      </c>
      <c r="E19" s="108" t="s">
        <v>110</v>
      </c>
    </row>
    <row r="20" spans="1:5" s="95" customFormat="1" x14ac:dyDescent="0.25">
      <c r="A20" s="101">
        <v>12</v>
      </c>
      <c r="B20" s="104" t="s">
        <v>130</v>
      </c>
      <c r="C20" s="103">
        <v>130300</v>
      </c>
      <c r="D20" s="108" t="s">
        <v>110</v>
      </c>
      <c r="E20" s="108" t="s">
        <v>110</v>
      </c>
    </row>
    <row r="21" spans="1:5" s="95" customFormat="1" x14ac:dyDescent="0.25">
      <c r="A21" s="101">
        <v>13</v>
      </c>
      <c r="B21" s="104" t="s">
        <v>131</v>
      </c>
      <c r="C21" s="103">
        <v>179800</v>
      </c>
      <c r="D21" s="108" t="s">
        <v>110</v>
      </c>
      <c r="E21" s="108" t="s">
        <v>110</v>
      </c>
    </row>
    <row r="22" spans="1:5" s="95" customFormat="1" x14ac:dyDescent="0.25">
      <c r="A22" s="101">
        <v>14</v>
      </c>
      <c r="B22" s="104" t="s">
        <v>133</v>
      </c>
      <c r="C22" s="103">
        <v>43000</v>
      </c>
      <c r="D22" s="108" t="s">
        <v>110</v>
      </c>
      <c r="E22" s="108" t="s">
        <v>110</v>
      </c>
    </row>
    <row r="23" spans="1:5" s="95" customFormat="1" x14ac:dyDescent="0.25">
      <c r="A23" s="101">
        <v>16</v>
      </c>
      <c r="B23" s="104" t="s">
        <v>134</v>
      </c>
      <c r="C23" s="103">
        <v>157600</v>
      </c>
      <c r="D23" s="108" t="s">
        <v>110</v>
      </c>
      <c r="E23" s="108" t="s">
        <v>110</v>
      </c>
    </row>
    <row r="24" spans="1:5" s="95" customFormat="1" x14ac:dyDescent="0.25">
      <c r="A24" s="101">
        <v>17</v>
      </c>
      <c r="B24" s="104" t="s">
        <v>135</v>
      </c>
      <c r="C24" s="103">
        <v>171700</v>
      </c>
      <c r="D24" s="108" t="s">
        <v>110</v>
      </c>
      <c r="E24" s="108" t="s">
        <v>110</v>
      </c>
    </row>
    <row r="25" spans="1:5" s="95" customFormat="1" x14ac:dyDescent="0.25">
      <c r="A25" s="101">
        <v>18</v>
      </c>
      <c r="B25" s="104" t="s">
        <v>136</v>
      </c>
      <c r="C25" s="103">
        <v>157600</v>
      </c>
      <c r="D25" s="108" t="s">
        <v>110</v>
      </c>
      <c r="E25" s="108" t="s">
        <v>110</v>
      </c>
    </row>
    <row r="26" spans="1:5" s="95" customFormat="1" x14ac:dyDescent="0.25">
      <c r="A26" s="101">
        <v>19</v>
      </c>
      <c r="B26" s="104" t="s">
        <v>146</v>
      </c>
      <c r="C26" s="103">
        <v>157600</v>
      </c>
      <c r="D26" s="108" t="s">
        <v>110</v>
      </c>
      <c r="E26" s="108" t="s">
        <v>110</v>
      </c>
    </row>
    <row r="27" spans="1:5" s="95" customFormat="1" x14ac:dyDescent="0.25">
      <c r="A27" s="101">
        <v>20</v>
      </c>
      <c r="B27" s="104" t="s">
        <v>137</v>
      </c>
      <c r="C27" s="103">
        <v>157600</v>
      </c>
      <c r="D27" s="108" t="s">
        <v>110</v>
      </c>
      <c r="E27" s="108"/>
    </row>
    <row r="28" spans="1:5" s="95" customFormat="1" x14ac:dyDescent="0.25">
      <c r="A28" s="101">
        <v>21</v>
      </c>
      <c r="B28" s="105" t="s">
        <v>138</v>
      </c>
      <c r="C28" s="103">
        <v>63000</v>
      </c>
      <c r="D28" s="108"/>
      <c r="E28" s="108" t="s">
        <v>110</v>
      </c>
    </row>
    <row r="29" spans="1:5" s="95" customFormat="1" x14ac:dyDescent="0.25">
      <c r="A29" s="101">
        <v>22</v>
      </c>
      <c r="B29" s="105" t="s">
        <v>139</v>
      </c>
      <c r="C29" s="103">
        <v>162800</v>
      </c>
      <c r="D29" s="108"/>
      <c r="E29" s="108" t="s">
        <v>110</v>
      </c>
    </row>
    <row r="30" spans="1:5" s="95" customFormat="1" x14ac:dyDescent="0.25">
      <c r="A30" s="101">
        <v>23</v>
      </c>
      <c r="B30" s="106" t="s">
        <v>141</v>
      </c>
      <c r="C30" s="103">
        <v>345500</v>
      </c>
      <c r="D30" s="108"/>
      <c r="E30" s="108" t="s">
        <v>110</v>
      </c>
    </row>
    <row r="31" spans="1:5" s="95" customFormat="1" x14ac:dyDescent="0.25">
      <c r="A31" s="101">
        <v>24</v>
      </c>
      <c r="B31" s="105" t="s">
        <v>140</v>
      </c>
      <c r="C31" s="103">
        <v>231100</v>
      </c>
      <c r="D31" s="108"/>
      <c r="E31" s="108" t="s">
        <v>110</v>
      </c>
    </row>
    <row r="32" spans="1:5" s="95" customFormat="1" x14ac:dyDescent="0.25">
      <c r="A32" s="101">
        <v>25</v>
      </c>
      <c r="B32" s="105" t="s">
        <v>142</v>
      </c>
      <c r="C32" s="103">
        <v>210100</v>
      </c>
      <c r="D32" s="108"/>
      <c r="E32" s="108" t="s">
        <v>110</v>
      </c>
    </row>
    <row r="33" spans="1:5" s="95" customFormat="1" x14ac:dyDescent="0.25">
      <c r="A33" s="280" t="s">
        <v>150</v>
      </c>
      <c r="B33" s="280"/>
      <c r="C33" s="96">
        <f>SUM(C9:C32)</f>
        <v>3450600</v>
      </c>
      <c r="D33" s="109">
        <f>SUMIF(D9:D32,"x",$C$9:$C$32)</f>
        <v>2438100</v>
      </c>
      <c r="E33" s="109">
        <f>SUMIF(E9:E32,"x",$C$9:$C$32)</f>
        <v>3293000</v>
      </c>
    </row>
    <row r="34" spans="1:5" s="95" customFormat="1" x14ac:dyDescent="0.25">
      <c r="A34" s="99"/>
      <c r="B34" s="99"/>
      <c r="C34" s="100"/>
      <c r="D34" s="107"/>
      <c r="E34" s="107"/>
    </row>
    <row r="35" spans="1:5" ht="17.25" customHeight="1" x14ac:dyDescent="0.25">
      <c r="A35" s="267" t="s">
        <v>105</v>
      </c>
      <c r="B35" s="268"/>
      <c r="C35" s="268"/>
    </row>
    <row r="36" spans="1:5" ht="18.75" customHeight="1" x14ac:dyDescent="0.25">
      <c r="A36" s="269" t="s">
        <v>143</v>
      </c>
      <c r="B36" s="270"/>
      <c r="C36" s="270"/>
    </row>
  </sheetData>
  <mergeCells count="8">
    <mergeCell ref="A1:E1"/>
    <mergeCell ref="C3:E3"/>
    <mergeCell ref="A35:C35"/>
    <mergeCell ref="A36:C36"/>
    <mergeCell ref="A4:E4"/>
    <mergeCell ref="A5:E5"/>
    <mergeCell ref="A6:E6"/>
    <mergeCell ref="A33:B33"/>
  </mergeCells>
  <pageMargins left="0.7" right="0.7" top="0.75" bottom="0.75" header="0.3" footer="0.3"/>
  <pageSetup scale="82"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6"/>
  <sheetViews>
    <sheetView topLeftCell="A13" zoomScaleNormal="100" workbookViewId="0">
      <selection activeCell="I33" sqref="I33"/>
    </sheetView>
  </sheetViews>
  <sheetFormatPr defaultRowHeight="15" x14ac:dyDescent="0.25"/>
  <cols>
    <col min="1" max="1" width="9" style="118" customWidth="1"/>
    <col min="2" max="2" width="57" style="119" customWidth="1"/>
    <col min="3" max="3" width="14" style="118" customWidth="1"/>
    <col min="4" max="5" width="12.85546875" style="118" bestFit="1" customWidth="1"/>
    <col min="6" max="16384" width="9.140625" style="118"/>
  </cols>
  <sheetData>
    <row r="1" spans="1:5" s="111" customFormat="1" ht="23.25" customHeight="1" x14ac:dyDescent="0.25">
      <c r="A1" s="120"/>
      <c r="B1" s="282" t="s">
        <v>158</v>
      </c>
      <c r="C1" s="283"/>
      <c r="D1" s="283"/>
      <c r="E1" s="284"/>
    </row>
    <row r="2" spans="1:5" s="112" customFormat="1" ht="23.25" x14ac:dyDescent="0.25">
      <c r="A2" s="121"/>
      <c r="B2" s="282"/>
      <c r="C2" s="283"/>
      <c r="D2" s="283"/>
      <c r="E2" s="284"/>
    </row>
    <row r="3" spans="1:5" s="113" customFormat="1" ht="23.25" x14ac:dyDescent="0.25">
      <c r="A3" s="285" t="s">
        <v>2</v>
      </c>
      <c r="B3" s="286"/>
      <c r="C3" s="286"/>
      <c r="D3" s="286"/>
      <c r="E3" s="287"/>
    </row>
    <row r="4" spans="1:5" s="89" customFormat="1" ht="15.75" x14ac:dyDescent="0.25">
      <c r="A4" s="122"/>
      <c r="B4" s="297" t="s">
        <v>117</v>
      </c>
      <c r="C4" s="297"/>
      <c r="D4" s="297"/>
      <c r="E4" s="298"/>
    </row>
    <row r="5" spans="1:5" s="113" customFormat="1" ht="23.25" customHeight="1" x14ac:dyDescent="0.25">
      <c r="A5" s="288" t="s">
        <v>149</v>
      </c>
      <c r="B5" s="289"/>
      <c r="C5" s="289"/>
      <c r="D5" s="289"/>
      <c r="E5" s="290"/>
    </row>
    <row r="6" spans="1:5" s="113" customFormat="1" ht="23.25" customHeight="1" x14ac:dyDescent="0.25">
      <c r="A6" s="291" t="s">
        <v>147</v>
      </c>
      <c r="B6" s="292"/>
      <c r="C6" s="292"/>
      <c r="D6" s="292"/>
      <c r="E6" s="293"/>
    </row>
    <row r="7" spans="1:5" s="113" customFormat="1" ht="23.25" x14ac:dyDescent="0.25">
      <c r="A7" s="294"/>
      <c r="B7" s="295"/>
      <c r="C7" s="295"/>
      <c r="D7" s="295"/>
      <c r="E7" s="296"/>
    </row>
    <row r="8" spans="1:5" s="95" customFormat="1" ht="31.5" x14ac:dyDescent="0.25">
      <c r="A8" s="123" t="s">
        <v>89</v>
      </c>
      <c r="B8" s="123" t="s">
        <v>119</v>
      </c>
      <c r="C8" s="123" t="s">
        <v>120</v>
      </c>
      <c r="D8" s="124" t="s">
        <v>108</v>
      </c>
      <c r="E8" s="124" t="s">
        <v>109</v>
      </c>
    </row>
    <row r="9" spans="1:5" s="95" customFormat="1" ht="24.75" customHeight="1" x14ac:dyDescent="0.25">
      <c r="A9" s="125">
        <v>1</v>
      </c>
      <c r="B9" s="126" t="s">
        <v>121</v>
      </c>
      <c r="C9" s="127">
        <v>156000</v>
      </c>
      <c r="D9" s="128" t="s">
        <v>110</v>
      </c>
      <c r="E9" s="128" t="s">
        <v>110</v>
      </c>
    </row>
    <row r="10" spans="1:5" s="95" customFormat="1" ht="15.75" x14ac:dyDescent="0.25">
      <c r="A10" s="125">
        <v>2</v>
      </c>
      <c r="B10" s="129" t="s">
        <v>122</v>
      </c>
      <c r="C10" s="127">
        <v>158600</v>
      </c>
      <c r="D10" s="128" t="s">
        <v>110</v>
      </c>
      <c r="E10" s="128" t="s">
        <v>110</v>
      </c>
    </row>
    <row r="11" spans="1:5" s="95" customFormat="1" ht="15.75" x14ac:dyDescent="0.25">
      <c r="A11" s="125">
        <v>3</v>
      </c>
      <c r="B11" s="129" t="s">
        <v>123</v>
      </c>
      <c r="C11" s="127">
        <v>158600</v>
      </c>
      <c r="D11" s="128" t="s">
        <v>110</v>
      </c>
      <c r="E11" s="128" t="s">
        <v>110</v>
      </c>
    </row>
    <row r="12" spans="1:5" s="95" customFormat="1" ht="15.75" x14ac:dyDescent="0.25">
      <c r="A12" s="125">
        <v>4</v>
      </c>
      <c r="B12" s="129" t="s">
        <v>124</v>
      </c>
      <c r="C12" s="127">
        <v>72700</v>
      </c>
      <c r="D12" s="128" t="s">
        <v>110</v>
      </c>
      <c r="E12" s="128" t="s">
        <v>110</v>
      </c>
    </row>
    <row r="13" spans="1:5" s="95" customFormat="1" ht="15.75" x14ac:dyDescent="0.25">
      <c r="A13" s="125">
        <v>5</v>
      </c>
      <c r="B13" s="129" t="s">
        <v>125</v>
      </c>
      <c r="C13" s="127">
        <v>104000</v>
      </c>
      <c r="D13" s="128" t="s">
        <v>110</v>
      </c>
      <c r="E13" s="128" t="s">
        <v>110</v>
      </c>
    </row>
    <row r="14" spans="1:5" s="95" customFormat="1" ht="15.75" x14ac:dyDescent="0.25">
      <c r="A14" s="125">
        <v>6</v>
      </c>
      <c r="B14" s="129" t="s">
        <v>126</v>
      </c>
      <c r="C14" s="127">
        <v>77800</v>
      </c>
      <c r="D14" s="128" t="s">
        <v>110</v>
      </c>
      <c r="E14" s="128" t="s">
        <v>110</v>
      </c>
    </row>
    <row r="15" spans="1:5" s="95" customFormat="1" ht="15.75" x14ac:dyDescent="0.25">
      <c r="A15" s="125">
        <v>7</v>
      </c>
      <c r="B15" s="129" t="s">
        <v>132</v>
      </c>
      <c r="C15" s="127">
        <v>61600</v>
      </c>
      <c r="D15" s="128" t="s">
        <v>110</v>
      </c>
      <c r="E15" s="128" t="s">
        <v>110</v>
      </c>
    </row>
    <row r="16" spans="1:5" s="95" customFormat="1" ht="15.75" x14ac:dyDescent="0.25">
      <c r="A16" s="125">
        <v>8</v>
      </c>
      <c r="B16" s="129" t="s">
        <v>144</v>
      </c>
      <c r="C16" s="127">
        <v>29700</v>
      </c>
      <c r="D16" s="128" t="s">
        <v>110</v>
      </c>
      <c r="E16" s="128" t="s">
        <v>110</v>
      </c>
    </row>
    <row r="17" spans="1:5" s="95" customFormat="1" ht="30" x14ac:dyDescent="0.25">
      <c r="A17" s="125">
        <v>9</v>
      </c>
      <c r="B17" s="126" t="s">
        <v>127</v>
      </c>
      <c r="C17" s="127">
        <v>257500</v>
      </c>
      <c r="D17" s="128" t="s">
        <v>110</v>
      </c>
      <c r="E17" s="128" t="s">
        <v>110</v>
      </c>
    </row>
    <row r="18" spans="1:5" s="95" customFormat="1" ht="30" x14ac:dyDescent="0.25">
      <c r="A18" s="125">
        <v>10</v>
      </c>
      <c r="B18" s="126" t="s">
        <v>128</v>
      </c>
      <c r="C18" s="127">
        <v>105000</v>
      </c>
      <c r="D18" s="128" t="s">
        <v>110</v>
      </c>
      <c r="E18" s="128" t="s">
        <v>110</v>
      </c>
    </row>
    <row r="19" spans="1:5" s="95" customFormat="1" ht="15.75" x14ac:dyDescent="0.25">
      <c r="A19" s="125">
        <v>11</v>
      </c>
      <c r="B19" s="129" t="s">
        <v>129</v>
      </c>
      <c r="C19" s="127">
        <v>88900</v>
      </c>
      <c r="D19" s="128" t="s">
        <v>110</v>
      </c>
      <c r="E19" s="128" t="s">
        <v>110</v>
      </c>
    </row>
    <row r="20" spans="1:5" s="95" customFormat="1" ht="15.75" x14ac:dyDescent="0.25">
      <c r="A20" s="125">
        <v>12</v>
      </c>
      <c r="B20" s="129" t="s">
        <v>130</v>
      </c>
      <c r="C20" s="127">
        <v>129000</v>
      </c>
      <c r="D20" s="128" t="s">
        <v>110</v>
      </c>
      <c r="E20" s="128" t="s">
        <v>110</v>
      </c>
    </row>
    <row r="21" spans="1:5" s="95" customFormat="1" ht="15.75" x14ac:dyDescent="0.25">
      <c r="A21" s="125">
        <v>13</v>
      </c>
      <c r="B21" s="129" t="s">
        <v>131</v>
      </c>
      <c r="C21" s="127">
        <v>177900</v>
      </c>
      <c r="D21" s="128" t="s">
        <v>110</v>
      </c>
      <c r="E21" s="128" t="s">
        <v>110</v>
      </c>
    </row>
    <row r="22" spans="1:5" s="95" customFormat="1" ht="15.75" x14ac:dyDescent="0.25">
      <c r="A22" s="125">
        <v>14</v>
      </c>
      <c r="B22" s="129" t="s">
        <v>133</v>
      </c>
      <c r="C22" s="127">
        <v>42500</v>
      </c>
      <c r="D22" s="128" t="s">
        <v>110</v>
      </c>
      <c r="E22" s="128" t="s">
        <v>110</v>
      </c>
    </row>
    <row r="23" spans="1:5" s="95" customFormat="1" ht="15.75" x14ac:dyDescent="0.25">
      <c r="A23" s="125">
        <v>16</v>
      </c>
      <c r="B23" s="129" t="s">
        <v>134</v>
      </c>
      <c r="C23" s="127">
        <v>155900</v>
      </c>
      <c r="D23" s="128" t="s">
        <v>110</v>
      </c>
      <c r="E23" s="128" t="s">
        <v>110</v>
      </c>
    </row>
    <row r="24" spans="1:5" s="95" customFormat="1" ht="15.75" x14ac:dyDescent="0.25">
      <c r="A24" s="125">
        <v>17</v>
      </c>
      <c r="B24" s="129" t="s">
        <v>135</v>
      </c>
      <c r="C24" s="127">
        <v>170000</v>
      </c>
      <c r="D24" s="128" t="s">
        <v>110</v>
      </c>
      <c r="E24" s="128" t="s">
        <v>110</v>
      </c>
    </row>
    <row r="25" spans="1:5" s="95" customFormat="1" ht="15.75" x14ac:dyDescent="0.25">
      <c r="A25" s="125">
        <v>18</v>
      </c>
      <c r="B25" s="129" t="s">
        <v>136</v>
      </c>
      <c r="C25" s="127">
        <v>155900</v>
      </c>
      <c r="D25" s="128" t="s">
        <v>110</v>
      </c>
      <c r="E25" s="128" t="s">
        <v>110</v>
      </c>
    </row>
    <row r="26" spans="1:5" s="95" customFormat="1" ht="15.75" x14ac:dyDescent="0.25">
      <c r="A26" s="125">
        <v>19</v>
      </c>
      <c r="B26" s="129" t="s">
        <v>146</v>
      </c>
      <c r="C26" s="127">
        <v>155900</v>
      </c>
      <c r="D26" s="128" t="s">
        <v>110</v>
      </c>
      <c r="E26" s="128" t="s">
        <v>110</v>
      </c>
    </row>
    <row r="27" spans="1:5" s="95" customFormat="1" ht="15.75" x14ac:dyDescent="0.25">
      <c r="A27" s="125">
        <v>20</v>
      </c>
      <c r="B27" s="129" t="s">
        <v>137</v>
      </c>
      <c r="C27" s="127">
        <v>155900</v>
      </c>
      <c r="D27" s="128" t="s">
        <v>110</v>
      </c>
      <c r="E27" s="128"/>
    </row>
    <row r="28" spans="1:5" s="95" customFormat="1" ht="15.75" x14ac:dyDescent="0.25">
      <c r="A28" s="125">
        <v>21</v>
      </c>
      <c r="B28" s="130" t="s">
        <v>138</v>
      </c>
      <c r="C28" s="127">
        <v>62300</v>
      </c>
      <c r="D28" s="128"/>
      <c r="E28" s="128" t="s">
        <v>110</v>
      </c>
    </row>
    <row r="29" spans="1:5" s="95" customFormat="1" ht="15.75" x14ac:dyDescent="0.25">
      <c r="A29" s="125">
        <v>22</v>
      </c>
      <c r="B29" s="130" t="s">
        <v>139</v>
      </c>
      <c r="C29" s="127">
        <v>161100</v>
      </c>
      <c r="D29" s="128"/>
      <c r="E29" s="128" t="s">
        <v>110</v>
      </c>
    </row>
    <row r="30" spans="1:5" s="95" customFormat="1" ht="15.75" x14ac:dyDescent="0.25">
      <c r="A30" s="125">
        <v>23</v>
      </c>
      <c r="B30" s="131" t="s">
        <v>141</v>
      </c>
      <c r="C30" s="127">
        <v>341900</v>
      </c>
      <c r="D30" s="128"/>
      <c r="E30" s="128" t="s">
        <v>110</v>
      </c>
    </row>
    <row r="31" spans="1:5" s="95" customFormat="1" ht="15.75" x14ac:dyDescent="0.25">
      <c r="A31" s="125">
        <v>24</v>
      </c>
      <c r="B31" s="130" t="s">
        <v>140</v>
      </c>
      <c r="C31" s="127">
        <v>228700</v>
      </c>
      <c r="D31" s="128"/>
      <c r="E31" s="128" t="s">
        <v>110</v>
      </c>
    </row>
    <row r="32" spans="1:5" s="95" customFormat="1" ht="15.75" x14ac:dyDescent="0.25">
      <c r="A32" s="125">
        <v>25</v>
      </c>
      <c r="B32" s="130" t="s">
        <v>142</v>
      </c>
      <c r="C32" s="127">
        <v>207900</v>
      </c>
      <c r="D32" s="128"/>
      <c r="E32" s="128" t="s">
        <v>110</v>
      </c>
    </row>
    <row r="33" spans="1:5" s="95" customFormat="1" ht="15.75" x14ac:dyDescent="0.25">
      <c r="A33" s="281" t="s">
        <v>151</v>
      </c>
      <c r="B33" s="281"/>
      <c r="C33" s="132">
        <f>SUM(C9:C32)</f>
        <v>3415300</v>
      </c>
      <c r="D33" s="133">
        <f>SUMIF(D9:D32,"x",$C$9:$C$32)</f>
        <v>2413400</v>
      </c>
      <c r="E33" s="133">
        <f>SUMIF(E9:E32,"x",$C$9:$C$32)</f>
        <v>3259400</v>
      </c>
    </row>
    <row r="34" spans="1:5" s="95" customFormat="1" ht="15.75" x14ac:dyDescent="0.25">
      <c r="A34" s="99"/>
      <c r="B34" s="99"/>
      <c r="C34" s="100"/>
      <c r="D34" s="107"/>
      <c r="E34" s="107"/>
    </row>
    <row r="35" spans="1:5" s="116" customFormat="1" ht="15.75" x14ac:dyDescent="0.25">
      <c r="A35" s="114"/>
      <c r="B35" s="115" t="s">
        <v>28</v>
      </c>
      <c r="C35" s="114"/>
      <c r="D35" s="114"/>
    </row>
    <row r="36" spans="1:5" ht="15.75" x14ac:dyDescent="0.25">
      <c r="A36" s="117"/>
      <c r="B36" s="117" t="s">
        <v>148</v>
      </c>
      <c r="D36" s="117"/>
    </row>
  </sheetData>
  <mergeCells count="6">
    <mergeCell ref="A33:B33"/>
    <mergeCell ref="B1:E2"/>
    <mergeCell ref="A3:E3"/>
    <mergeCell ref="A5:E5"/>
    <mergeCell ref="A6:E7"/>
    <mergeCell ref="B4:E4"/>
  </mergeCells>
  <pageMargins left="0.7" right="0.7" top="0.75" bottom="0.75" header="0.3" footer="0.3"/>
  <pageSetup scale="86"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0"/>
  <sheetViews>
    <sheetView view="pageBreakPreview" topLeftCell="A25" zoomScale="60" zoomScaleNormal="100" workbookViewId="0">
      <selection activeCell="L15" sqref="L15"/>
    </sheetView>
  </sheetViews>
  <sheetFormatPr defaultRowHeight="19.5" x14ac:dyDescent="0.25"/>
  <cols>
    <col min="1" max="1" width="6.42578125" style="169" bestFit="1" customWidth="1"/>
    <col min="2" max="2" width="62" style="169" customWidth="1"/>
    <col min="3" max="3" width="15" style="192" customWidth="1"/>
    <col min="4" max="4" width="14.85546875" style="169" bestFit="1" customWidth="1"/>
    <col min="5" max="5" width="16.85546875" style="191" bestFit="1" customWidth="1"/>
    <col min="6" max="250" width="9.140625" style="169"/>
    <col min="251" max="251" width="6.28515625" style="169" bestFit="1" customWidth="1"/>
    <col min="252" max="252" width="4.7109375" style="169" customWidth="1"/>
    <col min="253" max="253" width="24.85546875" style="169" bestFit="1" customWidth="1"/>
    <col min="254" max="254" width="48.7109375" style="169" customWidth="1"/>
    <col min="255" max="256" width="15.28515625" style="169" customWidth="1"/>
    <col min="257" max="257" width="34.7109375" style="169" customWidth="1"/>
    <col min="258" max="258" width="19.7109375" style="169" customWidth="1"/>
    <col min="259" max="506" width="9.140625" style="169"/>
    <col min="507" max="507" width="6.28515625" style="169" bestFit="1" customWidth="1"/>
    <col min="508" max="508" width="4.7109375" style="169" customWidth="1"/>
    <col min="509" max="509" width="24.85546875" style="169" bestFit="1" customWidth="1"/>
    <col min="510" max="510" width="48.7109375" style="169" customWidth="1"/>
    <col min="511" max="512" width="15.28515625" style="169" customWidth="1"/>
    <col min="513" max="513" width="34.7109375" style="169" customWidth="1"/>
    <col min="514" max="514" width="19.7109375" style="169" customWidth="1"/>
    <col min="515" max="762" width="9.140625" style="169"/>
    <col min="763" max="763" width="6.28515625" style="169" bestFit="1" customWidth="1"/>
    <col min="764" max="764" width="4.7109375" style="169" customWidth="1"/>
    <col min="765" max="765" width="24.85546875" style="169" bestFit="1" customWidth="1"/>
    <col min="766" max="766" width="48.7109375" style="169" customWidth="1"/>
    <col min="767" max="768" width="15.28515625" style="169" customWidth="1"/>
    <col min="769" max="769" width="34.7109375" style="169" customWidth="1"/>
    <col min="770" max="770" width="19.7109375" style="169" customWidth="1"/>
    <col min="771" max="1018" width="9.140625" style="169"/>
    <col min="1019" max="1019" width="6.28515625" style="169" bestFit="1" customWidth="1"/>
    <col min="1020" max="1020" width="4.7109375" style="169" customWidth="1"/>
    <col min="1021" max="1021" width="24.85546875" style="169" bestFit="1" customWidth="1"/>
    <col min="1022" max="1022" width="48.7109375" style="169" customWidth="1"/>
    <col min="1023" max="1024" width="15.28515625" style="169" customWidth="1"/>
    <col min="1025" max="1025" width="34.7109375" style="169" customWidth="1"/>
    <col min="1026" max="1026" width="19.7109375" style="169" customWidth="1"/>
    <col min="1027" max="1274" width="9.140625" style="169"/>
    <col min="1275" max="1275" width="6.28515625" style="169" bestFit="1" customWidth="1"/>
    <col min="1276" max="1276" width="4.7109375" style="169" customWidth="1"/>
    <col min="1277" max="1277" width="24.85546875" style="169" bestFit="1" customWidth="1"/>
    <col min="1278" max="1278" width="48.7109375" style="169" customWidth="1"/>
    <col min="1279" max="1280" width="15.28515625" style="169" customWidth="1"/>
    <col min="1281" max="1281" width="34.7109375" style="169" customWidth="1"/>
    <col min="1282" max="1282" width="19.7109375" style="169" customWidth="1"/>
    <col min="1283" max="1530" width="9.140625" style="169"/>
    <col min="1531" max="1531" width="6.28515625" style="169" bestFit="1" customWidth="1"/>
    <col min="1532" max="1532" width="4.7109375" style="169" customWidth="1"/>
    <col min="1533" max="1533" width="24.85546875" style="169" bestFit="1" customWidth="1"/>
    <col min="1534" max="1534" width="48.7109375" style="169" customWidth="1"/>
    <col min="1535" max="1536" width="15.28515625" style="169" customWidth="1"/>
    <col min="1537" max="1537" width="34.7109375" style="169" customWidth="1"/>
    <col min="1538" max="1538" width="19.7109375" style="169" customWidth="1"/>
    <col min="1539" max="1786" width="9.140625" style="169"/>
    <col min="1787" max="1787" width="6.28515625" style="169" bestFit="1" customWidth="1"/>
    <col min="1788" max="1788" width="4.7109375" style="169" customWidth="1"/>
    <col min="1789" max="1789" width="24.85546875" style="169" bestFit="1" customWidth="1"/>
    <col min="1790" max="1790" width="48.7109375" style="169" customWidth="1"/>
    <col min="1791" max="1792" width="15.28515625" style="169" customWidth="1"/>
    <col min="1793" max="1793" width="34.7109375" style="169" customWidth="1"/>
    <col min="1794" max="1794" width="19.7109375" style="169" customWidth="1"/>
    <col min="1795" max="2042" width="9.140625" style="169"/>
    <col min="2043" max="2043" width="6.28515625" style="169" bestFit="1" customWidth="1"/>
    <col min="2044" max="2044" width="4.7109375" style="169" customWidth="1"/>
    <col min="2045" max="2045" width="24.85546875" style="169" bestFit="1" customWidth="1"/>
    <col min="2046" max="2046" width="48.7109375" style="169" customWidth="1"/>
    <col min="2047" max="2048" width="15.28515625" style="169" customWidth="1"/>
    <col min="2049" max="2049" width="34.7109375" style="169" customWidth="1"/>
    <col min="2050" max="2050" width="19.7109375" style="169" customWidth="1"/>
    <col min="2051" max="2298" width="9.140625" style="169"/>
    <col min="2299" max="2299" width="6.28515625" style="169" bestFit="1" customWidth="1"/>
    <col min="2300" max="2300" width="4.7109375" style="169" customWidth="1"/>
    <col min="2301" max="2301" width="24.85546875" style="169" bestFit="1" customWidth="1"/>
    <col min="2302" max="2302" width="48.7109375" style="169" customWidth="1"/>
    <col min="2303" max="2304" width="15.28515625" style="169" customWidth="1"/>
    <col min="2305" max="2305" width="34.7109375" style="169" customWidth="1"/>
    <col min="2306" max="2306" width="19.7109375" style="169" customWidth="1"/>
    <col min="2307" max="2554" width="9.140625" style="169"/>
    <col min="2555" max="2555" width="6.28515625" style="169" bestFit="1" customWidth="1"/>
    <col min="2556" max="2556" width="4.7109375" style="169" customWidth="1"/>
    <col min="2557" max="2557" width="24.85546875" style="169" bestFit="1" customWidth="1"/>
    <col min="2558" max="2558" width="48.7109375" style="169" customWidth="1"/>
    <col min="2559" max="2560" width="15.28515625" style="169" customWidth="1"/>
    <col min="2561" max="2561" width="34.7109375" style="169" customWidth="1"/>
    <col min="2562" max="2562" width="19.7109375" style="169" customWidth="1"/>
    <col min="2563" max="2810" width="9.140625" style="169"/>
    <col min="2811" max="2811" width="6.28515625" style="169" bestFit="1" customWidth="1"/>
    <col min="2812" max="2812" width="4.7109375" style="169" customWidth="1"/>
    <col min="2813" max="2813" width="24.85546875" style="169" bestFit="1" customWidth="1"/>
    <col min="2814" max="2814" width="48.7109375" style="169" customWidth="1"/>
    <col min="2815" max="2816" width="15.28515625" style="169" customWidth="1"/>
    <col min="2817" max="2817" width="34.7109375" style="169" customWidth="1"/>
    <col min="2818" max="2818" width="19.7109375" style="169" customWidth="1"/>
    <col min="2819" max="3066" width="9.140625" style="169"/>
    <col min="3067" max="3067" width="6.28515625" style="169" bestFit="1" customWidth="1"/>
    <col min="3068" max="3068" width="4.7109375" style="169" customWidth="1"/>
    <col min="3069" max="3069" width="24.85546875" style="169" bestFit="1" customWidth="1"/>
    <col min="3070" max="3070" width="48.7109375" style="169" customWidth="1"/>
    <col min="3071" max="3072" width="15.28515625" style="169" customWidth="1"/>
    <col min="3073" max="3073" width="34.7109375" style="169" customWidth="1"/>
    <col min="3074" max="3074" width="19.7109375" style="169" customWidth="1"/>
    <col min="3075" max="3322" width="9.140625" style="169"/>
    <col min="3323" max="3323" width="6.28515625" style="169" bestFit="1" customWidth="1"/>
    <col min="3324" max="3324" width="4.7109375" style="169" customWidth="1"/>
    <col min="3325" max="3325" width="24.85546875" style="169" bestFit="1" customWidth="1"/>
    <col min="3326" max="3326" width="48.7109375" style="169" customWidth="1"/>
    <col min="3327" max="3328" width="15.28515625" style="169" customWidth="1"/>
    <col min="3329" max="3329" width="34.7109375" style="169" customWidth="1"/>
    <col min="3330" max="3330" width="19.7109375" style="169" customWidth="1"/>
    <col min="3331" max="3578" width="9.140625" style="169"/>
    <col min="3579" max="3579" width="6.28515625" style="169" bestFit="1" customWidth="1"/>
    <col min="3580" max="3580" width="4.7109375" style="169" customWidth="1"/>
    <col min="3581" max="3581" width="24.85546875" style="169" bestFit="1" customWidth="1"/>
    <col min="3582" max="3582" width="48.7109375" style="169" customWidth="1"/>
    <col min="3583" max="3584" width="15.28515625" style="169" customWidth="1"/>
    <col min="3585" max="3585" width="34.7109375" style="169" customWidth="1"/>
    <col min="3586" max="3586" width="19.7109375" style="169" customWidth="1"/>
    <col min="3587" max="3834" width="9.140625" style="169"/>
    <col min="3835" max="3835" width="6.28515625" style="169" bestFit="1" customWidth="1"/>
    <col min="3836" max="3836" width="4.7109375" style="169" customWidth="1"/>
    <col min="3837" max="3837" width="24.85546875" style="169" bestFit="1" customWidth="1"/>
    <col min="3838" max="3838" width="48.7109375" style="169" customWidth="1"/>
    <col min="3839" max="3840" width="15.28515625" style="169" customWidth="1"/>
    <col min="3841" max="3841" width="34.7109375" style="169" customWidth="1"/>
    <col min="3842" max="3842" width="19.7109375" style="169" customWidth="1"/>
    <col min="3843" max="4090" width="9.140625" style="169"/>
    <col min="4091" max="4091" width="6.28515625" style="169" bestFit="1" customWidth="1"/>
    <col min="4092" max="4092" width="4.7109375" style="169" customWidth="1"/>
    <col min="4093" max="4093" width="24.85546875" style="169" bestFit="1" customWidth="1"/>
    <col min="4094" max="4094" width="48.7109375" style="169" customWidth="1"/>
    <col min="4095" max="4096" width="15.28515625" style="169" customWidth="1"/>
    <col min="4097" max="4097" width="34.7109375" style="169" customWidth="1"/>
    <col min="4098" max="4098" width="19.7109375" style="169" customWidth="1"/>
    <col min="4099" max="4346" width="9.140625" style="169"/>
    <col min="4347" max="4347" width="6.28515625" style="169" bestFit="1" customWidth="1"/>
    <col min="4348" max="4348" width="4.7109375" style="169" customWidth="1"/>
    <col min="4349" max="4349" width="24.85546875" style="169" bestFit="1" customWidth="1"/>
    <col min="4350" max="4350" width="48.7109375" style="169" customWidth="1"/>
    <col min="4351" max="4352" width="15.28515625" style="169" customWidth="1"/>
    <col min="4353" max="4353" width="34.7109375" style="169" customWidth="1"/>
    <col min="4354" max="4354" width="19.7109375" style="169" customWidth="1"/>
    <col min="4355" max="4602" width="9.140625" style="169"/>
    <col min="4603" max="4603" width="6.28515625" style="169" bestFit="1" customWidth="1"/>
    <col min="4604" max="4604" width="4.7109375" style="169" customWidth="1"/>
    <col min="4605" max="4605" width="24.85546875" style="169" bestFit="1" customWidth="1"/>
    <col min="4606" max="4606" width="48.7109375" style="169" customWidth="1"/>
    <col min="4607" max="4608" width="15.28515625" style="169" customWidth="1"/>
    <col min="4609" max="4609" width="34.7109375" style="169" customWidth="1"/>
    <col min="4610" max="4610" width="19.7109375" style="169" customWidth="1"/>
    <col min="4611" max="4858" width="9.140625" style="169"/>
    <col min="4859" max="4859" width="6.28515625" style="169" bestFit="1" customWidth="1"/>
    <col min="4860" max="4860" width="4.7109375" style="169" customWidth="1"/>
    <col min="4861" max="4861" width="24.85546875" style="169" bestFit="1" customWidth="1"/>
    <col min="4862" max="4862" width="48.7109375" style="169" customWidth="1"/>
    <col min="4863" max="4864" width="15.28515625" style="169" customWidth="1"/>
    <col min="4865" max="4865" width="34.7109375" style="169" customWidth="1"/>
    <col min="4866" max="4866" width="19.7109375" style="169" customWidth="1"/>
    <col min="4867" max="5114" width="9.140625" style="169"/>
    <col min="5115" max="5115" width="6.28515625" style="169" bestFit="1" customWidth="1"/>
    <col min="5116" max="5116" width="4.7109375" style="169" customWidth="1"/>
    <col min="5117" max="5117" width="24.85546875" style="169" bestFit="1" customWidth="1"/>
    <col min="5118" max="5118" width="48.7109375" style="169" customWidth="1"/>
    <col min="5119" max="5120" width="15.28515625" style="169" customWidth="1"/>
    <col min="5121" max="5121" width="34.7109375" style="169" customWidth="1"/>
    <col min="5122" max="5122" width="19.7109375" style="169" customWidth="1"/>
    <col min="5123" max="5370" width="9.140625" style="169"/>
    <col min="5371" max="5371" width="6.28515625" style="169" bestFit="1" customWidth="1"/>
    <col min="5372" max="5372" width="4.7109375" style="169" customWidth="1"/>
    <col min="5373" max="5373" width="24.85546875" style="169" bestFit="1" customWidth="1"/>
    <col min="5374" max="5374" width="48.7109375" style="169" customWidth="1"/>
    <col min="5375" max="5376" width="15.28515625" style="169" customWidth="1"/>
    <col min="5377" max="5377" width="34.7109375" style="169" customWidth="1"/>
    <col min="5378" max="5378" width="19.7109375" style="169" customWidth="1"/>
    <col min="5379" max="5626" width="9.140625" style="169"/>
    <col min="5627" max="5627" width="6.28515625" style="169" bestFit="1" customWidth="1"/>
    <col min="5628" max="5628" width="4.7109375" style="169" customWidth="1"/>
    <col min="5629" max="5629" width="24.85546875" style="169" bestFit="1" customWidth="1"/>
    <col min="5630" max="5630" width="48.7109375" style="169" customWidth="1"/>
    <col min="5631" max="5632" width="15.28515625" style="169" customWidth="1"/>
    <col min="5633" max="5633" width="34.7109375" style="169" customWidth="1"/>
    <col min="5634" max="5634" width="19.7109375" style="169" customWidth="1"/>
    <col min="5635" max="5882" width="9.140625" style="169"/>
    <col min="5883" max="5883" width="6.28515625" style="169" bestFit="1" customWidth="1"/>
    <col min="5884" max="5884" width="4.7109375" style="169" customWidth="1"/>
    <col min="5885" max="5885" width="24.85546875" style="169" bestFit="1" customWidth="1"/>
    <col min="5886" max="5886" width="48.7109375" style="169" customWidth="1"/>
    <col min="5887" max="5888" width="15.28515625" style="169" customWidth="1"/>
    <col min="5889" max="5889" width="34.7109375" style="169" customWidth="1"/>
    <col min="5890" max="5890" width="19.7109375" style="169" customWidth="1"/>
    <col min="5891" max="6138" width="9.140625" style="169"/>
    <col min="6139" max="6139" width="6.28515625" style="169" bestFit="1" customWidth="1"/>
    <col min="6140" max="6140" width="4.7109375" style="169" customWidth="1"/>
    <col min="6141" max="6141" width="24.85546875" style="169" bestFit="1" customWidth="1"/>
    <col min="6142" max="6142" width="48.7109375" style="169" customWidth="1"/>
    <col min="6143" max="6144" width="15.28515625" style="169" customWidth="1"/>
    <col min="6145" max="6145" width="34.7109375" style="169" customWidth="1"/>
    <col min="6146" max="6146" width="19.7109375" style="169" customWidth="1"/>
    <col min="6147" max="6394" width="9.140625" style="169"/>
    <col min="6395" max="6395" width="6.28515625" style="169" bestFit="1" customWidth="1"/>
    <col min="6396" max="6396" width="4.7109375" style="169" customWidth="1"/>
    <col min="6397" max="6397" width="24.85546875" style="169" bestFit="1" customWidth="1"/>
    <col min="6398" max="6398" width="48.7109375" style="169" customWidth="1"/>
    <col min="6399" max="6400" width="15.28515625" style="169" customWidth="1"/>
    <col min="6401" max="6401" width="34.7109375" style="169" customWidth="1"/>
    <col min="6402" max="6402" width="19.7109375" style="169" customWidth="1"/>
    <col min="6403" max="6650" width="9.140625" style="169"/>
    <col min="6651" max="6651" width="6.28515625" style="169" bestFit="1" customWidth="1"/>
    <col min="6652" max="6652" width="4.7109375" style="169" customWidth="1"/>
    <col min="6653" max="6653" width="24.85546875" style="169" bestFit="1" customWidth="1"/>
    <col min="6654" max="6654" width="48.7109375" style="169" customWidth="1"/>
    <col min="6655" max="6656" width="15.28515625" style="169" customWidth="1"/>
    <col min="6657" max="6657" width="34.7109375" style="169" customWidth="1"/>
    <col min="6658" max="6658" width="19.7109375" style="169" customWidth="1"/>
    <col min="6659" max="6906" width="9.140625" style="169"/>
    <col min="6907" max="6907" width="6.28515625" style="169" bestFit="1" customWidth="1"/>
    <col min="6908" max="6908" width="4.7109375" style="169" customWidth="1"/>
    <col min="6909" max="6909" width="24.85546875" style="169" bestFit="1" customWidth="1"/>
    <col min="6910" max="6910" width="48.7109375" style="169" customWidth="1"/>
    <col min="6911" max="6912" width="15.28515625" style="169" customWidth="1"/>
    <col min="6913" max="6913" width="34.7109375" style="169" customWidth="1"/>
    <col min="6914" max="6914" width="19.7109375" style="169" customWidth="1"/>
    <col min="6915" max="7162" width="9.140625" style="169"/>
    <col min="7163" max="7163" width="6.28515625" style="169" bestFit="1" customWidth="1"/>
    <col min="7164" max="7164" width="4.7109375" style="169" customWidth="1"/>
    <col min="7165" max="7165" width="24.85546875" style="169" bestFit="1" customWidth="1"/>
    <col min="7166" max="7166" width="48.7109375" style="169" customWidth="1"/>
    <col min="7167" max="7168" width="15.28515625" style="169" customWidth="1"/>
    <col min="7169" max="7169" width="34.7109375" style="169" customWidth="1"/>
    <col min="7170" max="7170" width="19.7109375" style="169" customWidth="1"/>
    <col min="7171" max="7418" width="9.140625" style="169"/>
    <col min="7419" max="7419" width="6.28515625" style="169" bestFit="1" customWidth="1"/>
    <col min="7420" max="7420" width="4.7109375" style="169" customWidth="1"/>
    <col min="7421" max="7421" width="24.85546875" style="169" bestFit="1" customWidth="1"/>
    <col min="7422" max="7422" width="48.7109375" style="169" customWidth="1"/>
    <col min="7423" max="7424" width="15.28515625" style="169" customWidth="1"/>
    <col min="7425" max="7425" width="34.7109375" style="169" customWidth="1"/>
    <col min="7426" max="7426" width="19.7109375" style="169" customWidth="1"/>
    <col min="7427" max="7674" width="9.140625" style="169"/>
    <col min="7675" max="7675" width="6.28515625" style="169" bestFit="1" customWidth="1"/>
    <col min="7676" max="7676" width="4.7109375" style="169" customWidth="1"/>
    <col min="7677" max="7677" width="24.85546875" style="169" bestFit="1" customWidth="1"/>
    <col min="7678" max="7678" width="48.7109375" style="169" customWidth="1"/>
    <col min="7679" max="7680" width="15.28515625" style="169" customWidth="1"/>
    <col min="7681" max="7681" width="34.7109375" style="169" customWidth="1"/>
    <col min="7682" max="7682" width="19.7109375" style="169" customWidth="1"/>
    <col min="7683" max="7930" width="9.140625" style="169"/>
    <col min="7931" max="7931" width="6.28515625" style="169" bestFit="1" customWidth="1"/>
    <col min="7932" max="7932" width="4.7109375" style="169" customWidth="1"/>
    <col min="7933" max="7933" width="24.85546875" style="169" bestFit="1" customWidth="1"/>
    <col min="7934" max="7934" width="48.7109375" style="169" customWidth="1"/>
    <col min="7935" max="7936" width="15.28515625" style="169" customWidth="1"/>
    <col min="7937" max="7937" width="34.7109375" style="169" customWidth="1"/>
    <col min="7938" max="7938" width="19.7109375" style="169" customWidth="1"/>
    <col min="7939" max="8186" width="9.140625" style="169"/>
    <col min="8187" max="8187" width="6.28515625" style="169" bestFit="1" customWidth="1"/>
    <col min="8188" max="8188" width="4.7109375" style="169" customWidth="1"/>
    <col min="8189" max="8189" width="24.85546875" style="169" bestFit="1" customWidth="1"/>
    <col min="8190" max="8190" width="48.7109375" style="169" customWidth="1"/>
    <col min="8191" max="8192" width="15.28515625" style="169" customWidth="1"/>
    <col min="8193" max="8193" width="34.7109375" style="169" customWidth="1"/>
    <col min="8194" max="8194" width="19.7109375" style="169" customWidth="1"/>
    <col min="8195" max="8442" width="9.140625" style="169"/>
    <col min="8443" max="8443" width="6.28515625" style="169" bestFit="1" customWidth="1"/>
    <col min="8444" max="8444" width="4.7109375" style="169" customWidth="1"/>
    <col min="8445" max="8445" width="24.85546875" style="169" bestFit="1" customWidth="1"/>
    <col min="8446" max="8446" width="48.7109375" style="169" customWidth="1"/>
    <col min="8447" max="8448" width="15.28515625" style="169" customWidth="1"/>
    <col min="8449" max="8449" width="34.7109375" style="169" customWidth="1"/>
    <col min="8450" max="8450" width="19.7109375" style="169" customWidth="1"/>
    <col min="8451" max="8698" width="9.140625" style="169"/>
    <col min="8699" max="8699" width="6.28515625" style="169" bestFit="1" customWidth="1"/>
    <col min="8700" max="8700" width="4.7109375" style="169" customWidth="1"/>
    <col min="8701" max="8701" width="24.85546875" style="169" bestFit="1" customWidth="1"/>
    <col min="8702" max="8702" width="48.7109375" style="169" customWidth="1"/>
    <col min="8703" max="8704" width="15.28515625" style="169" customWidth="1"/>
    <col min="8705" max="8705" width="34.7109375" style="169" customWidth="1"/>
    <col min="8706" max="8706" width="19.7109375" style="169" customWidth="1"/>
    <col min="8707" max="8954" width="9.140625" style="169"/>
    <col min="8955" max="8955" width="6.28515625" style="169" bestFit="1" customWidth="1"/>
    <col min="8956" max="8956" width="4.7109375" style="169" customWidth="1"/>
    <col min="8957" max="8957" width="24.85546875" style="169" bestFit="1" customWidth="1"/>
    <col min="8958" max="8958" width="48.7109375" style="169" customWidth="1"/>
    <col min="8959" max="8960" width="15.28515625" style="169" customWidth="1"/>
    <col min="8961" max="8961" width="34.7109375" style="169" customWidth="1"/>
    <col min="8962" max="8962" width="19.7109375" style="169" customWidth="1"/>
    <col min="8963" max="9210" width="9.140625" style="169"/>
    <col min="9211" max="9211" width="6.28515625" style="169" bestFit="1" customWidth="1"/>
    <col min="9212" max="9212" width="4.7109375" style="169" customWidth="1"/>
    <col min="9213" max="9213" width="24.85546875" style="169" bestFit="1" customWidth="1"/>
    <col min="9214" max="9214" width="48.7109375" style="169" customWidth="1"/>
    <col min="9215" max="9216" width="15.28515625" style="169" customWidth="1"/>
    <col min="9217" max="9217" width="34.7109375" style="169" customWidth="1"/>
    <col min="9218" max="9218" width="19.7109375" style="169" customWidth="1"/>
    <col min="9219" max="9466" width="9.140625" style="169"/>
    <col min="9467" max="9467" width="6.28515625" style="169" bestFit="1" customWidth="1"/>
    <col min="9468" max="9468" width="4.7109375" style="169" customWidth="1"/>
    <col min="9469" max="9469" width="24.85546875" style="169" bestFit="1" customWidth="1"/>
    <col min="9470" max="9470" width="48.7109375" style="169" customWidth="1"/>
    <col min="9471" max="9472" width="15.28515625" style="169" customWidth="1"/>
    <col min="9473" max="9473" width="34.7109375" style="169" customWidth="1"/>
    <col min="9474" max="9474" width="19.7109375" style="169" customWidth="1"/>
    <col min="9475" max="9722" width="9.140625" style="169"/>
    <col min="9723" max="9723" width="6.28515625" style="169" bestFit="1" customWidth="1"/>
    <col min="9724" max="9724" width="4.7109375" style="169" customWidth="1"/>
    <col min="9725" max="9725" width="24.85546875" style="169" bestFit="1" customWidth="1"/>
    <col min="9726" max="9726" width="48.7109375" style="169" customWidth="1"/>
    <col min="9727" max="9728" width="15.28515625" style="169" customWidth="1"/>
    <col min="9729" max="9729" width="34.7109375" style="169" customWidth="1"/>
    <col min="9730" max="9730" width="19.7109375" style="169" customWidth="1"/>
    <col min="9731" max="9978" width="9.140625" style="169"/>
    <col min="9979" max="9979" width="6.28515625" style="169" bestFit="1" customWidth="1"/>
    <col min="9980" max="9980" width="4.7109375" style="169" customWidth="1"/>
    <col min="9981" max="9981" width="24.85546875" style="169" bestFit="1" customWidth="1"/>
    <col min="9982" max="9982" width="48.7109375" style="169" customWidth="1"/>
    <col min="9983" max="9984" width="15.28515625" style="169" customWidth="1"/>
    <col min="9985" max="9985" width="34.7109375" style="169" customWidth="1"/>
    <col min="9986" max="9986" width="19.7109375" style="169" customWidth="1"/>
    <col min="9987" max="10234" width="9.140625" style="169"/>
    <col min="10235" max="10235" width="6.28515625" style="169" bestFit="1" customWidth="1"/>
    <col min="10236" max="10236" width="4.7109375" style="169" customWidth="1"/>
    <col min="10237" max="10237" width="24.85546875" style="169" bestFit="1" customWidth="1"/>
    <col min="10238" max="10238" width="48.7109375" style="169" customWidth="1"/>
    <col min="10239" max="10240" width="15.28515625" style="169" customWidth="1"/>
    <col min="10241" max="10241" width="34.7109375" style="169" customWidth="1"/>
    <col min="10242" max="10242" width="19.7109375" style="169" customWidth="1"/>
    <col min="10243" max="10490" width="9.140625" style="169"/>
    <col min="10491" max="10491" width="6.28515625" style="169" bestFit="1" customWidth="1"/>
    <col min="10492" max="10492" width="4.7109375" style="169" customWidth="1"/>
    <col min="10493" max="10493" width="24.85546875" style="169" bestFit="1" customWidth="1"/>
    <col min="10494" max="10494" width="48.7109375" style="169" customWidth="1"/>
    <col min="10495" max="10496" width="15.28515625" style="169" customWidth="1"/>
    <col min="10497" max="10497" width="34.7109375" style="169" customWidth="1"/>
    <col min="10498" max="10498" width="19.7109375" style="169" customWidth="1"/>
    <col min="10499" max="10746" width="9.140625" style="169"/>
    <col min="10747" max="10747" width="6.28515625" style="169" bestFit="1" customWidth="1"/>
    <col min="10748" max="10748" width="4.7109375" style="169" customWidth="1"/>
    <col min="10749" max="10749" width="24.85546875" style="169" bestFit="1" customWidth="1"/>
    <col min="10750" max="10750" width="48.7109375" style="169" customWidth="1"/>
    <col min="10751" max="10752" width="15.28515625" style="169" customWidth="1"/>
    <col min="10753" max="10753" width="34.7109375" style="169" customWidth="1"/>
    <col min="10754" max="10754" width="19.7109375" style="169" customWidth="1"/>
    <col min="10755" max="11002" width="9.140625" style="169"/>
    <col min="11003" max="11003" width="6.28515625" style="169" bestFit="1" customWidth="1"/>
    <col min="11004" max="11004" width="4.7109375" style="169" customWidth="1"/>
    <col min="11005" max="11005" width="24.85546875" style="169" bestFit="1" customWidth="1"/>
    <col min="11006" max="11006" width="48.7109375" style="169" customWidth="1"/>
    <col min="11007" max="11008" width="15.28515625" style="169" customWidth="1"/>
    <col min="11009" max="11009" width="34.7109375" style="169" customWidth="1"/>
    <col min="11010" max="11010" width="19.7109375" style="169" customWidth="1"/>
    <col min="11011" max="11258" width="9.140625" style="169"/>
    <col min="11259" max="11259" width="6.28515625" style="169" bestFit="1" customWidth="1"/>
    <col min="11260" max="11260" width="4.7109375" style="169" customWidth="1"/>
    <col min="11261" max="11261" width="24.85546875" style="169" bestFit="1" customWidth="1"/>
    <col min="11262" max="11262" width="48.7109375" style="169" customWidth="1"/>
    <col min="11263" max="11264" width="15.28515625" style="169" customWidth="1"/>
    <col min="11265" max="11265" width="34.7109375" style="169" customWidth="1"/>
    <col min="11266" max="11266" width="19.7109375" style="169" customWidth="1"/>
    <col min="11267" max="11514" width="9.140625" style="169"/>
    <col min="11515" max="11515" width="6.28515625" style="169" bestFit="1" customWidth="1"/>
    <col min="11516" max="11516" width="4.7109375" style="169" customWidth="1"/>
    <col min="11517" max="11517" width="24.85546875" style="169" bestFit="1" customWidth="1"/>
    <col min="11518" max="11518" width="48.7109375" style="169" customWidth="1"/>
    <col min="11519" max="11520" width="15.28515625" style="169" customWidth="1"/>
    <col min="11521" max="11521" width="34.7109375" style="169" customWidth="1"/>
    <col min="11522" max="11522" width="19.7109375" style="169" customWidth="1"/>
    <col min="11523" max="11770" width="9.140625" style="169"/>
    <col min="11771" max="11771" width="6.28515625" style="169" bestFit="1" customWidth="1"/>
    <col min="11772" max="11772" width="4.7109375" style="169" customWidth="1"/>
    <col min="11773" max="11773" width="24.85546875" style="169" bestFit="1" customWidth="1"/>
    <col min="11774" max="11774" width="48.7109375" style="169" customWidth="1"/>
    <col min="11775" max="11776" width="15.28515625" style="169" customWidth="1"/>
    <col min="11777" max="11777" width="34.7109375" style="169" customWidth="1"/>
    <col min="11778" max="11778" width="19.7109375" style="169" customWidth="1"/>
    <col min="11779" max="12026" width="9.140625" style="169"/>
    <col min="12027" max="12027" width="6.28515625" style="169" bestFit="1" customWidth="1"/>
    <col min="12028" max="12028" width="4.7109375" style="169" customWidth="1"/>
    <col min="12029" max="12029" width="24.85546875" style="169" bestFit="1" customWidth="1"/>
    <col min="12030" max="12030" width="48.7109375" style="169" customWidth="1"/>
    <col min="12031" max="12032" width="15.28515625" style="169" customWidth="1"/>
    <col min="12033" max="12033" width="34.7109375" style="169" customWidth="1"/>
    <col min="12034" max="12034" width="19.7109375" style="169" customWidth="1"/>
    <col min="12035" max="12282" width="9.140625" style="169"/>
    <col min="12283" max="12283" width="6.28515625" style="169" bestFit="1" customWidth="1"/>
    <col min="12284" max="12284" width="4.7109375" style="169" customWidth="1"/>
    <col min="12285" max="12285" width="24.85546875" style="169" bestFit="1" customWidth="1"/>
    <col min="12286" max="12286" width="48.7109375" style="169" customWidth="1"/>
    <col min="12287" max="12288" width="15.28515625" style="169" customWidth="1"/>
    <col min="12289" max="12289" width="34.7109375" style="169" customWidth="1"/>
    <col min="12290" max="12290" width="19.7109375" style="169" customWidth="1"/>
    <col min="12291" max="12538" width="9.140625" style="169"/>
    <col min="12539" max="12539" width="6.28515625" style="169" bestFit="1" customWidth="1"/>
    <col min="12540" max="12540" width="4.7109375" style="169" customWidth="1"/>
    <col min="12541" max="12541" width="24.85546875" style="169" bestFit="1" customWidth="1"/>
    <col min="12542" max="12542" width="48.7109375" style="169" customWidth="1"/>
    <col min="12543" max="12544" width="15.28515625" style="169" customWidth="1"/>
    <col min="12545" max="12545" width="34.7109375" style="169" customWidth="1"/>
    <col min="12546" max="12546" width="19.7109375" style="169" customWidth="1"/>
    <col min="12547" max="12794" width="9.140625" style="169"/>
    <col min="12795" max="12795" width="6.28515625" style="169" bestFit="1" customWidth="1"/>
    <col min="12796" max="12796" width="4.7109375" style="169" customWidth="1"/>
    <col min="12797" max="12797" width="24.85546875" style="169" bestFit="1" customWidth="1"/>
    <col min="12798" max="12798" width="48.7109375" style="169" customWidth="1"/>
    <col min="12799" max="12800" width="15.28515625" style="169" customWidth="1"/>
    <col min="12801" max="12801" width="34.7109375" style="169" customWidth="1"/>
    <col min="12802" max="12802" width="19.7109375" style="169" customWidth="1"/>
    <col min="12803" max="13050" width="9.140625" style="169"/>
    <col min="13051" max="13051" width="6.28515625" style="169" bestFit="1" customWidth="1"/>
    <col min="13052" max="13052" width="4.7109375" style="169" customWidth="1"/>
    <col min="13053" max="13053" width="24.85546875" style="169" bestFit="1" customWidth="1"/>
    <col min="13054" max="13054" width="48.7109375" style="169" customWidth="1"/>
    <col min="13055" max="13056" width="15.28515625" style="169" customWidth="1"/>
    <col min="13057" max="13057" width="34.7109375" style="169" customWidth="1"/>
    <col min="13058" max="13058" width="19.7109375" style="169" customWidth="1"/>
    <col min="13059" max="13306" width="9.140625" style="169"/>
    <col min="13307" max="13307" width="6.28515625" style="169" bestFit="1" customWidth="1"/>
    <col min="13308" max="13308" width="4.7109375" style="169" customWidth="1"/>
    <col min="13309" max="13309" width="24.85546875" style="169" bestFit="1" customWidth="1"/>
    <col min="13310" max="13310" width="48.7109375" style="169" customWidth="1"/>
    <col min="13311" max="13312" width="15.28515625" style="169" customWidth="1"/>
    <col min="13313" max="13313" width="34.7109375" style="169" customWidth="1"/>
    <col min="13314" max="13314" width="19.7109375" style="169" customWidth="1"/>
    <col min="13315" max="13562" width="9.140625" style="169"/>
    <col min="13563" max="13563" width="6.28515625" style="169" bestFit="1" customWidth="1"/>
    <col min="13564" max="13564" width="4.7109375" style="169" customWidth="1"/>
    <col min="13565" max="13565" width="24.85546875" style="169" bestFit="1" customWidth="1"/>
    <col min="13566" max="13566" width="48.7109375" style="169" customWidth="1"/>
    <col min="13567" max="13568" width="15.28515625" style="169" customWidth="1"/>
    <col min="13569" max="13569" width="34.7109375" style="169" customWidth="1"/>
    <col min="13570" max="13570" width="19.7109375" style="169" customWidth="1"/>
    <col min="13571" max="13818" width="9.140625" style="169"/>
    <col min="13819" max="13819" width="6.28515625" style="169" bestFit="1" customWidth="1"/>
    <col min="13820" max="13820" width="4.7109375" style="169" customWidth="1"/>
    <col min="13821" max="13821" width="24.85546875" style="169" bestFit="1" customWidth="1"/>
    <col min="13822" max="13822" width="48.7109375" style="169" customWidth="1"/>
    <col min="13823" max="13824" width="15.28515625" style="169" customWidth="1"/>
    <col min="13825" max="13825" width="34.7109375" style="169" customWidth="1"/>
    <col min="13826" max="13826" width="19.7109375" style="169" customWidth="1"/>
    <col min="13827" max="14074" width="9.140625" style="169"/>
    <col min="14075" max="14075" width="6.28515625" style="169" bestFit="1" customWidth="1"/>
    <col min="14076" max="14076" width="4.7109375" style="169" customWidth="1"/>
    <col min="14077" max="14077" width="24.85546875" style="169" bestFit="1" customWidth="1"/>
    <col min="14078" max="14078" width="48.7109375" style="169" customWidth="1"/>
    <col min="14079" max="14080" width="15.28515625" style="169" customWidth="1"/>
    <col min="14081" max="14081" width="34.7109375" style="169" customWidth="1"/>
    <col min="14082" max="14082" width="19.7109375" style="169" customWidth="1"/>
    <col min="14083" max="14330" width="9.140625" style="169"/>
    <col min="14331" max="14331" width="6.28515625" style="169" bestFit="1" customWidth="1"/>
    <col min="14332" max="14332" width="4.7109375" style="169" customWidth="1"/>
    <col min="14333" max="14333" width="24.85546875" style="169" bestFit="1" customWidth="1"/>
    <col min="14334" max="14334" width="48.7109375" style="169" customWidth="1"/>
    <col min="14335" max="14336" width="15.28515625" style="169" customWidth="1"/>
    <col min="14337" max="14337" width="34.7109375" style="169" customWidth="1"/>
    <col min="14338" max="14338" width="19.7109375" style="169" customWidth="1"/>
    <col min="14339" max="14586" width="9.140625" style="169"/>
    <col min="14587" max="14587" width="6.28515625" style="169" bestFit="1" customWidth="1"/>
    <col min="14588" max="14588" width="4.7109375" style="169" customWidth="1"/>
    <col min="14589" max="14589" width="24.85546875" style="169" bestFit="1" customWidth="1"/>
    <col min="14590" max="14590" width="48.7109375" style="169" customWidth="1"/>
    <col min="14591" max="14592" width="15.28515625" style="169" customWidth="1"/>
    <col min="14593" max="14593" width="34.7109375" style="169" customWidth="1"/>
    <col min="14594" max="14594" width="19.7109375" style="169" customWidth="1"/>
    <col min="14595" max="14842" width="9.140625" style="169"/>
    <col min="14843" max="14843" width="6.28515625" style="169" bestFit="1" customWidth="1"/>
    <col min="14844" max="14844" width="4.7109375" style="169" customWidth="1"/>
    <col min="14845" max="14845" width="24.85546875" style="169" bestFit="1" customWidth="1"/>
    <col min="14846" max="14846" width="48.7109375" style="169" customWidth="1"/>
    <col min="14847" max="14848" width="15.28515625" style="169" customWidth="1"/>
    <col min="14849" max="14849" width="34.7109375" style="169" customWidth="1"/>
    <col min="14850" max="14850" width="19.7109375" style="169" customWidth="1"/>
    <col min="14851" max="15098" width="9.140625" style="169"/>
    <col min="15099" max="15099" width="6.28515625" style="169" bestFit="1" customWidth="1"/>
    <col min="15100" max="15100" width="4.7109375" style="169" customWidth="1"/>
    <col min="15101" max="15101" width="24.85546875" style="169" bestFit="1" customWidth="1"/>
    <col min="15102" max="15102" width="48.7109375" style="169" customWidth="1"/>
    <col min="15103" max="15104" width="15.28515625" style="169" customWidth="1"/>
    <col min="15105" max="15105" width="34.7109375" style="169" customWidth="1"/>
    <col min="15106" max="15106" width="19.7109375" style="169" customWidth="1"/>
    <col min="15107" max="15354" width="9.140625" style="169"/>
    <col min="15355" max="15355" width="6.28515625" style="169" bestFit="1" customWidth="1"/>
    <col min="15356" max="15356" width="4.7109375" style="169" customWidth="1"/>
    <col min="15357" max="15357" width="24.85546875" style="169" bestFit="1" customWidth="1"/>
    <col min="15358" max="15358" width="48.7109375" style="169" customWidth="1"/>
    <col min="15359" max="15360" width="15.28515625" style="169" customWidth="1"/>
    <col min="15361" max="15361" width="34.7109375" style="169" customWidth="1"/>
    <col min="15362" max="15362" width="19.7109375" style="169" customWidth="1"/>
    <col min="15363" max="15610" width="9.140625" style="169"/>
    <col min="15611" max="15611" width="6.28515625" style="169" bestFit="1" customWidth="1"/>
    <col min="15612" max="15612" width="4.7109375" style="169" customWidth="1"/>
    <col min="15613" max="15613" width="24.85546875" style="169" bestFit="1" customWidth="1"/>
    <col min="15614" max="15614" width="48.7109375" style="169" customWidth="1"/>
    <col min="15615" max="15616" width="15.28515625" style="169" customWidth="1"/>
    <col min="15617" max="15617" width="34.7109375" style="169" customWidth="1"/>
    <col min="15618" max="15618" width="19.7109375" style="169" customWidth="1"/>
    <col min="15619" max="15866" width="9.140625" style="169"/>
    <col min="15867" max="15867" width="6.28515625" style="169" bestFit="1" customWidth="1"/>
    <col min="15868" max="15868" width="4.7109375" style="169" customWidth="1"/>
    <col min="15869" max="15869" width="24.85546875" style="169" bestFit="1" customWidth="1"/>
    <col min="15870" max="15870" width="48.7109375" style="169" customWidth="1"/>
    <col min="15871" max="15872" width="15.28515625" style="169" customWidth="1"/>
    <col min="15873" max="15873" width="34.7109375" style="169" customWidth="1"/>
    <col min="15874" max="15874" width="19.7109375" style="169" customWidth="1"/>
    <col min="15875" max="16122" width="9.140625" style="169"/>
    <col min="16123" max="16123" width="6.28515625" style="169" bestFit="1" customWidth="1"/>
    <col min="16124" max="16124" width="4.7109375" style="169" customWidth="1"/>
    <col min="16125" max="16125" width="24.85546875" style="169" bestFit="1" customWidth="1"/>
    <col min="16126" max="16126" width="48.7109375" style="169" customWidth="1"/>
    <col min="16127" max="16128" width="15.28515625" style="169" customWidth="1"/>
    <col min="16129" max="16129" width="34.7109375" style="169" customWidth="1"/>
    <col min="16130" max="16130" width="19.7109375" style="169" customWidth="1"/>
    <col min="16131" max="16384" width="9.140625" style="169"/>
  </cols>
  <sheetData>
    <row r="1" spans="1:6" s="168" customFormat="1" ht="18" customHeight="1" x14ac:dyDescent="0.25">
      <c r="A1" s="314" t="s">
        <v>153</v>
      </c>
      <c r="B1" s="314"/>
      <c r="C1" s="314"/>
      <c r="D1" s="314"/>
      <c r="E1" s="314"/>
    </row>
    <row r="2" spans="1:6" s="168" customFormat="1" ht="18" customHeight="1" x14ac:dyDescent="0.25">
      <c r="A2" s="314" t="s">
        <v>154</v>
      </c>
      <c r="B2" s="314"/>
      <c r="C2" s="314"/>
      <c r="D2" s="314"/>
      <c r="E2" s="314"/>
    </row>
    <row r="3" spans="1:6" s="168" customFormat="1" ht="18" customHeight="1" x14ac:dyDescent="0.25">
      <c r="A3" s="315" t="s">
        <v>155</v>
      </c>
      <c r="B3" s="315"/>
      <c r="C3" s="315"/>
      <c r="D3" s="315"/>
      <c r="E3" s="315"/>
    </row>
    <row r="4" spans="1:6" x14ac:dyDescent="0.25">
      <c r="B4" s="170"/>
      <c r="C4" s="171"/>
    </row>
    <row r="5" spans="1:6" x14ac:dyDescent="0.25">
      <c r="A5" s="168"/>
      <c r="B5" s="172"/>
      <c r="C5" s="316" t="s">
        <v>117</v>
      </c>
      <c r="D5" s="316"/>
      <c r="E5" s="316"/>
      <c r="F5" s="173"/>
    </row>
    <row r="6" spans="1:6" ht="25.5" x14ac:dyDescent="0.25">
      <c r="A6" s="317" t="s">
        <v>2</v>
      </c>
      <c r="B6" s="318"/>
      <c r="C6" s="318"/>
      <c r="D6" s="318"/>
      <c r="E6" s="319"/>
      <c r="F6" s="174"/>
    </row>
    <row r="7" spans="1:6" ht="45" customHeight="1" x14ac:dyDescent="0.25">
      <c r="A7" s="311" t="s">
        <v>145</v>
      </c>
      <c r="B7" s="312"/>
      <c r="C7" s="312"/>
      <c r="D7" s="312"/>
      <c r="E7" s="313"/>
    </row>
    <row r="8" spans="1:6" ht="42.75" customHeight="1" x14ac:dyDescent="0.25">
      <c r="A8" s="307" t="s">
        <v>156</v>
      </c>
      <c r="B8" s="308"/>
      <c r="C8" s="308"/>
      <c r="D8" s="308"/>
      <c r="E8" s="309"/>
      <c r="F8" s="175"/>
    </row>
    <row r="9" spans="1:6" s="168" customFormat="1" hidden="1" x14ac:dyDescent="0.25">
      <c r="A9" s="176"/>
      <c r="B9" s="176"/>
      <c r="C9" s="176"/>
      <c r="D9" s="176"/>
      <c r="E9" s="193"/>
      <c r="F9" s="177"/>
    </row>
    <row r="10" spans="1:6" s="179" customFormat="1" ht="40.5" x14ac:dyDescent="0.35">
      <c r="A10" s="178" t="s">
        <v>89</v>
      </c>
      <c r="B10" s="178" t="s">
        <v>119</v>
      </c>
      <c r="C10" s="178" t="s">
        <v>120</v>
      </c>
      <c r="D10" s="178" t="s">
        <v>108</v>
      </c>
      <c r="E10" s="178" t="s">
        <v>109</v>
      </c>
    </row>
    <row r="11" spans="1:6" s="179" customFormat="1" ht="25.5" customHeight="1" x14ac:dyDescent="0.35">
      <c r="A11" s="180">
        <v>1</v>
      </c>
      <c r="B11" s="181" t="s">
        <v>121</v>
      </c>
      <c r="C11" s="182">
        <v>156000</v>
      </c>
      <c r="D11" s="180" t="s">
        <v>110</v>
      </c>
      <c r="E11" s="180" t="s">
        <v>110</v>
      </c>
    </row>
    <row r="12" spans="1:6" s="179" customFormat="1" ht="20.25" x14ac:dyDescent="0.35">
      <c r="A12" s="180">
        <v>2</v>
      </c>
      <c r="B12" s="183" t="s">
        <v>122</v>
      </c>
      <c r="C12" s="182">
        <v>161200</v>
      </c>
      <c r="D12" s="180" t="s">
        <v>110</v>
      </c>
      <c r="E12" s="180" t="s">
        <v>110</v>
      </c>
    </row>
    <row r="13" spans="1:6" s="179" customFormat="1" ht="20.25" x14ac:dyDescent="0.35">
      <c r="A13" s="180">
        <v>3</v>
      </c>
      <c r="B13" s="184" t="s">
        <v>123</v>
      </c>
      <c r="C13" s="182">
        <v>163000</v>
      </c>
      <c r="D13" s="180" t="s">
        <v>110</v>
      </c>
      <c r="E13" s="180" t="s">
        <v>110</v>
      </c>
    </row>
    <row r="14" spans="1:6" s="179" customFormat="1" ht="20.25" x14ac:dyDescent="0.35">
      <c r="A14" s="180">
        <v>4</v>
      </c>
      <c r="B14" s="183" t="s">
        <v>124</v>
      </c>
      <c r="C14" s="182">
        <v>72800</v>
      </c>
      <c r="D14" s="180" t="s">
        <v>110</v>
      </c>
      <c r="E14" s="180" t="s">
        <v>110</v>
      </c>
    </row>
    <row r="15" spans="1:6" s="179" customFormat="1" ht="20.25" x14ac:dyDescent="0.35">
      <c r="A15" s="180">
        <v>5</v>
      </c>
      <c r="B15" s="183" t="s">
        <v>125</v>
      </c>
      <c r="C15" s="182">
        <v>106100</v>
      </c>
      <c r="D15" s="180" t="s">
        <v>110</v>
      </c>
      <c r="E15" s="180" t="s">
        <v>110</v>
      </c>
    </row>
    <row r="16" spans="1:6" s="179" customFormat="1" ht="20.25" x14ac:dyDescent="0.35">
      <c r="A16" s="180">
        <v>6</v>
      </c>
      <c r="B16" s="184" t="s">
        <v>126</v>
      </c>
      <c r="C16" s="182">
        <v>78000</v>
      </c>
      <c r="D16" s="180" t="s">
        <v>110</v>
      </c>
      <c r="E16" s="180" t="s">
        <v>110</v>
      </c>
    </row>
    <row r="17" spans="1:5" s="179" customFormat="1" ht="20.25" x14ac:dyDescent="0.35">
      <c r="A17" s="180">
        <v>7</v>
      </c>
      <c r="B17" s="184" t="s">
        <v>144</v>
      </c>
      <c r="C17" s="182">
        <v>29000</v>
      </c>
      <c r="D17" s="180" t="s">
        <v>110</v>
      </c>
      <c r="E17" s="180" t="s">
        <v>110</v>
      </c>
    </row>
    <row r="18" spans="1:5" s="179" customFormat="1" ht="40.5" x14ac:dyDescent="0.35">
      <c r="A18" s="180">
        <v>8</v>
      </c>
      <c r="B18" s="185" t="s">
        <v>127</v>
      </c>
      <c r="C18" s="182">
        <v>256900</v>
      </c>
      <c r="D18" s="180" t="s">
        <v>110</v>
      </c>
      <c r="E18" s="180" t="s">
        <v>110</v>
      </c>
    </row>
    <row r="19" spans="1:5" s="179" customFormat="1" ht="40.5" x14ac:dyDescent="0.35">
      <c r="A19" s="180">
        <v>9</v>
      </c>
      <c r="B19" s="185" t="s">
        <v>128</v>
      </c>
      <c r="C19" s="182">
        <v>105000</v>
      </c>
      <c r="D19" s="180" t="s">
        <v>110</v>
      </c>
      <c r="E19" s="180" t="s">
        <v>110</v>
      </c>
    </row>
    <row r="20" spans="1:5" s="179" customFormat="1" ht="20.25" x14ac:dyDescent="0.35">
      <c r="A20" s="180">
        <v>10</v>
      </c>
      <c r="B20" s="184" t="s">
        <v>129</v>
      </c>
      <c r="C20" s="182">
        <v>89000</v>
      </c>
      <c r="D20" s="180" t="s">
        <v>110</v>
      </c>
      <c r="E20" s="180" t="s">
        <v>110</v>
      </c>
    </row>
    <row r="21" spans="1:5" s="179" customFormat="1" ht="20.25" x14ac:dyDescent="0.35">
      <c r="A21" s="180">
        <v>11</v>
      </c>
      <c r="B21" s="184" t="s">
        <v>130</v>
      </c>
      <c r="C21" s="182">
        <v>129000</v>
      </c>
      <c r="D21" s="180" t="s">
        <v>110</v>
      </c>
      <c r="E21" s="180" t="s">
        <v>110</v>
      </c>
    </row>
    <row r="22" spans="1:5" s="179" customFormat="1" ht="20.25" x14ac:dyDescent="0.35">
      <c r="A22" s="180">
        <v>12</v>
      </c>
      <c r="B22" s="184" t="s">
        <v>131</v>
      </c>
      <c r="C22" s="182">
        <v>178000</v>
      </c>
      <c r="D22" s="180" t="s">
        <v>110</v>
      </c>
      <c r="E22" s="180" t="s">
        <v>110</v>
      </c>
    </row>
    <row r="23" spans="1:5" s="179" customFormat="1" ht="20.25" x14ac:dyDescent="0.35">
      <c r="A23" s="180">
        <v>13</v>
      </c>
      <c r="B23" s="184" t="s">
        <v>132</v>
      </c>
      <c r="C23" s="182">
        <v>61400</v>
      </c>
      <c r="D23" s="180" t="s">
        <v>110</v>
      </c>
      <c r="E23" s="180" t="s">
        <v>110</v>
      </c>
    </row>
    <row r="24" spans="1:5" s="179" customFormat="1" ht="20.25" x14ac:dyDescent="0.35">
      <c r="A24" s="180">
        <v>14</v>
      </c>
      <c r="B24" s="184" t="s">
        <v>133</v>
      </c>
      <c r="C24" s="182">
        <v>42600</v>
      </c>
      <c r="D24" s="180" t="s">
        <v>110</v>
      </c>
      <c r="E24" s="180" t="s">
        <v>110</v>
      </c>
    </row>
    <row r="25" spans="1:5" s="179" customFormat="1" ht="20.25" x14ac:dyDescent="0.35">
      <c r="A25" s="180">
        <v>16</v>
      </c>
      <c r="B25" s="184" t="s">
        <v>134</v>
      </c>
      <c r="C25" s="182">
        <v>156000</v>
      </c>
      <c r="D25" s="180" t="s">
        <v>110</v>
      </c>
      <c r="E25" s="180" t="s">
        <v>110</v>
      </c>
    </row>
    <row r="26" spans="1:5" s="179" customFormat="1" ht="20.25" x14ac:dyDescent="0.35">
      <c r="A26" s="180">
        <v>17</v>
      </c>
      <c r="B26" s="184" t="s">
        <v>135</v>
      </c>
      <c r="C26" s="182">
        <v>170000</v>
      </c>
      <c r="D26" s="180" t="s">
        <v>110</v>
      </c>
      <c r="E26" s="180" t="s">
        <v>110</v>
      </c>
    </row>
    <row r="27" spans="1:5" s="179" customFormat="1" ht="20.25" x14ac:dyDescent="0.35">
      <c r="A27" s="180">
        <v>18</v>
      </c>
      <c r="B27" s="184" t="s">
        <v>136</v>
      </c>
      <c r="C27" s="182">
        <v>156000</v>
      </c>
      <c r="D27" s="180" t="s">
        <v>110</v>
      </c>
      <c r="E27" s="180" t="s">
        <v>110</v>
      </c>
    </row>
    <row r="28" spans="1:5" s="179" customFormat="1" ht="20.25" x14ac:dyDescent="0.35">
      <c r="A28" s="180">
        <v>19</v>
      </c>
      <c r="B28" s="184" t="s">
        <v>160</v>
      </c>
      <c r="C28" s="182">
        <v>156000</v>
      </c>
      <c r="D28" s="180" t="s">
        <v>110</v>
      </c>
      <c r="E28" s="180" t="s">
        <v>110</v>
      </c>
    </row>
    <row r="29" spans="1:5" s="179" customFormat="1" ht="20.25" x14ac:dyDescent="0.35">
      <c r="A29" s="180">
        <v>20</v>
      </c>
      <c r="B29" s="184" t="s">
        <v>137</v>
      </c>
      <c r="C29" s="182">
        <v>156000</v>
      </c>
      <c r="D29" s="180" t="s">
        <v>110</v>
      </c>
      <c r="E29" s="194"/>
    </row>
    <row r="30" spans="1:5" s="179" customFormat="1" ht="20.25" x14ac:dyDescent="0.35">
      <c r="A30" s="180">
        <v>21</v>
      </c>
      <c r="B30" s="186" t="s">
        <v>138</v>
      </c>
      <c r="C30" s="182">
        <v>62400</v>
      </c>
      <c r="D30" s="180"/>
      <c r="E30" s="194" t="s">
        <v>110</v>
      </c>
    </row>
    <row r="31" spans="1:5" s="179" customFormat="1" ht="20.25" x14ac:dyDescent="0.35">
      <c r="A31" s="180">
        <v>22</v>
      </c>
      <c r="B31" s="186" t="s">
        <v>139</v>
      </c>
      <c r="C31" s="182">
        <v>161200</v>
      </c>
      <c r="D31" s="180"/>
      <c r="E31" s="194" t="s">
        <v>110</v>
      </c>
    </row>
    <row r="32" spans="1:5" s="179" customFormat="1" ht="20.25" x14ac:dyDescent="0.35">
      <c r="A32" s="180">
        <v>23</v>
      </c>
      <c r="B32" s="186" t="s">
        <v>140</v>
      </c>
      <c r="C32" s="182">
        <v>228800</v>
      </c>
      <c r="D32" s="180"/>
      <c r="E32" s="194" t="s">
        <v>110</v>
      </c>
    </row>
    <row r="33" spans="1:5" s="179" customFormat="1" ht="20.25" x14ac:dyDescent="0.35">
      <c r="A33" s="180">
        <v>24</v>
      </c>
      <c r="B33" s="187" t="s">
        <v>141</v>
      </c>
      <c r="C33" s="182">
        <v>342100</v>
      </c>
      <c r="D33" s="180"/>
      <c r="E33" s="194" t="s">
        <v>110</v>
      </c>
    </row>
    <row r="34" spans="1:5" s="179" customFormat="1" ht="20.25" x14ac:dyDescent="0.35">
      <c r="A34" s="180">
        <v>25</v>
      </c>
      <c r="B34" s="188" t="s">
        <v>142</v>
      </c>
      <c r="C34" s="182">
        <v>208000</v>
      </c>
      <c r="D34" s="180"/>
      <c r="E34" s="194" t="s">
        <v>110</v>
      </c>
    </row>
    <row r="35" spans="1:5" s="179" customFormat="1" ht="20.25" x14ac:dyDescent="0.35">
      <c r="A35" s="310" t="s">
        <v>159</v>
      </c>
      <c r="B35" s="310"/>
      <c r="C35" s="189">
        <f>SUM(C11:C34)</f>
        <v>3424500</v>
      </c>
      <c r="D35" s="196">
        <f>SUMIF(D11:D34,"x",$C$11:$C$34)</f>
        <v>2422000</v>
      </c>
      <c r="E35" s="196">
        <f>SUMIF(E11:E34,"x",$C$11:$C$34)</f>
        <v>3268500</v>
      </c>
    </row>
    <row r="36" spans="1:5" s="179" customFormat="1" ht="20.25" x14ac:dyDescent="0.35">
      <c r="A36" s="190"/>
      <c r="B36" s="190"/>
      <c r="C36" s="190"/>
      <c r="D36" s="190"/>
      <c r="E36" s="195"/>
    </row>
    <row r="37" spans="1:5" s="191" customFormat="1" x14ac:dyDescent="0.25">
      <c r="A37" s="299" t="s">
        <v>28</v>
      </c>
      <c r="B37" s="300"/>
      <c r="C37" s="171"/>
    </row>
    <row r="38" spans="1:5" ht="17.25" customHeight="1" x14ac:dyDescent="0.25">
      <c r="A38" s="301" t="s">
        <v>157</v>
      </c>
      <c r="B38" s="302"/>
      <c r="C38" s="302"/>
      <c r="D38" s="303"/>
    </row>
    <row r="39" spans="1:5" ht="17.25" customHeight="1" x14ac:dyDescent="0.25">
      <c r="A39" s="301" t="s">
        <v>105</v>
      </c>
      <c r="B39" s="302"/>
      <c r="C39" s="302"/>
      <c r="D39" s="303"/>
    </row>
    <row r="40" spans="1:5" ht="18.75" customHeight="1" x14ac:dyDescent="0.25">
      <c r="A40" s="304" t="s">
        <v>143</v>
      </c>
      <c r="B40" s="305"/>
      <c r="C40" s="305"/>
      <c r="D40" s="306"/>
    </row>
  </sheetData>
  <mergeCells count="12">
    <mergeCell ref="A7:E7"/>
    <mergeCell ref="A1:E1"/>
    <mergeCell ref="A2:E2"/>
    <mergeCell ref="A3:E3"/>
    <mergeCell ref="C5:E5"/>
    <mergeCell ref="A6:E6"/>
    <mergeCell ref="A37:B37"/>
    <mergeCell ref="A38:D38"/>
    <mergeCell ref="A39:D39"/>
    <mergeCell ref="A40:D40"/>
    <mergeCell ref="A8:E8"/>
    <mergeCell ref="A35:B35"/>
  </mergeCells>
  <pageMargins left="0.7" right="0.7" top="0.75" bottom="0.75" header="0.3" footer="0.3"/>
  <pageSetup scale="78" orientation="portrait" r:id="rId1"/>
  <colBreaks count="1" manualBreakCount="1">
    <brk id="5"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TN</vt:lpstr>
      <vt:lpstr>TN (2)</vt:lpstr>
      <vt:lpstr>Sheet1</vt:lpstr>
      <vt:lpstr>TP</vt:lpstr>
      <vt:lpstr>HK</vt:lpstr>
      <vt:lpstr>199</vt:lpstr>
      <vt:lpstr>'199'!Print_Area</vt:lpstr>
      <vt:lpstr>HK!Print_Area</vt:lpstr>
      <vt:lpstr>TN!Print_Area</vt:lpstr>
      <vt:lpstr>'TN (2)'!Print_Area</vt:lpstr>
      <vt:lpstr>TP!Print_Area</vt:lpstr>
      <vt:lpstr>'TN (2)'!Print_Titles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2024-03-15T04:00:52Z</cp:lastPrinted>
  <dcterms:created xsi:type="dcterms:W3CDTF">2022-03-17T08:23:25Z</dcterms:created>
  <dcterms:modified xsi:type="dcterms:W3CDTF">2025-02-14T08:48:58Z</dcterms:modified>
</cp:coreProperties>
</file>