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G:\LÀM VIỆC\DATA_TN\Hoàng\SALE\ĐƠN VỊ THỰC HIỆN\CÔNG TY TNHH MICROTEC VIỆT NAM\2025\"/>
    </mc:Choice>
  </mc:AlternateContent>
  <xr:revisionPtr revIDLastSave="0" documentId="13_ncr:1_{5C465636-D467-49D0-8CFC-DB9A2C225AC4}" xr6:coauthVersionLast="47" xr6:coauthVersionMax="47" xr10:uidLastSave="{00000000-0000-0000-0000-000000000000}"/>
  <bookViews>
    <workbookView xWindow="-120" yWindow="-120" windowWidth="20730" windowHeight="11160" xr2:uid="{00000000-000D-0000-FFFF-FFFF00000000}"/>
  </bookViews>
  <sheets>
    <sheet name="2025" sheetId="4" r:id="rId1"/>
  </sheets>
  <definedNames>
    <definedName name="_Hlk205960024" localSheetId="0">'2025'!#REF!</definedName>
    <definedName name="OLE_LINK4" localSheetId="0">'2025'!#REF!</definedName>
    <definedName name="_xlnm.Print_Area" localSheetId="0">'2025'!$A$1:$G$67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2" i="4" l="1"/>
  <c r="G46" i="4" l="1"/>
  <c r="G47" i="4" s="1"/>
  <c r="F46" i="4"/>
  <c r="F47" i="4" s="1"/>
  <c r="D52" i="4" s="1"/>
  <c r="E46" i="4"/>
  <c r="E47" i="4" s="1"/>
  <c r="D50" i="4" s="1"/>
  <c r="D46" i="4"/>
  <c r="D47" i="4" s="1"/>
  <c r="D49" i="4" s="1"/>
  <c r="A21" i="4"/>
  <c r="A19" i="4"/>
  <c r="D51" i="4" l="1"/>
  <c r="D53" i="4" s="1"/>
  <c r="D54"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family</author>
    <author>Dell</author>
    <author>Administrator</author>
  </authors>
  <commentList>
    <comment ref="B18" authorId="0" shapeId="0" xr:uid="{477697A9-7FC8-48ED-952A-6EF25C6D2605}">
      <text>
        <r>
          <rPr>
            <b/>
            <u/>
            <sz val="13"/>
            <rFont val="Times New Roman"/>
            <family val="1"/>
          </rPr>
          <t>PHẦN BẮT BUỘC:</t>
        </r>
        <r>
          <rPr>
            <sz val="13"/>
            <rFont val="Times New Roman"/>
            <family val="1"/>
          </rPr>
          <t xml:space="preserve"> Đo chiều cao, cân nặng, huyết áp, BMI, Khám nội tổng quát, Tai mũi họng, Răng hàm mặt, Mắt. Tổng hợp, kết luận kết quả khám và phân loại sức khỏe.
</t>
        </r>
      </text>
    </comment>
    <comment ref="D19" authorId="1" shapeId="0" xr:uid="{72187B7E-B354-47C7-8F01-1DED0A4BFC13}">
      <text>
        <r>
          <rPr>
            <b/>
            <sz val="9"/>
            <color indexed="81"/>
            <rFont val="Tahoma"/>
            <family val="2"/>
          </rPr>
          <t>Dell:</t>
        </r>
        <r>
          <rPr>
            <sz val="9"/>
            <color indexed="81"/>
            <rFont val="Tahoma"/>
            <family val="2"/>
          </rPr>
          <t xml:space="preserve">
(Hãng Fuji - Nhật)</t>
        </r>
      </text>
    </comment>
    <comment ref="D20" authorId="1" shapeId="0" xr:uid="{7C812B95-0F25-4A63-AC84-BC89655B8DBD}">
      <text>
        <r>
          <rPr>
            <b/>
            <sz val="9"/>
            <color indexed="81"/>
            <rFont val="Tahoma"/>
            <family val="2"/>
          </rPr>
          <t>Dell:</t>
        </r>
        <r>
          <rPr>
            <sz val="9"/>
            <color indexed="81"/>
            <rFont val="Tahoma"/>
            <family val="2"/>
          </rPr>
          <t xml:space="preserve">
Tổng phân tích tế bào máu bằng máy Laser. (Xét nghiệm công thức máu toàn phần) (Hãng Sysmec -  Thụy Sỹ - Hóa chất chính hãng)</t>
        </r>
      </text>
    </comment>
    <comment ref="D21" authorId="1" shapeId="0" xr:uid="{4F491B8F-7BFF-4ACD-8424-0BA7BB2FB677}">
      <text>
        <r>
          <rPr>
            <b/>
            <sz val="9"/>
            <color indexed="81"/>
            <rFont val="Tahoma"/>
            <family val="2"/>
          </rPr>
          <t>Dell:</t>
        </r>
        <r>
          <rPr>
            <sz val="9"/>
            <color indexed="81"/>
            <rFont val="Tahoma"/>
            <family val="2"/>
          </rPr>
          <t xml:space="preserve">
(Hãng Roche - Thụy sỹ - Hóa chất chính hãng - Hóa chất chính hãng)</t>
        </r>
      </text>
    </comment>
    <comment ref="D22" authorId="1" shapeId="0" xr:uid="{A50A0D8C-07AE-477C-8E68-0E5C978257C6}">
      <text>
        <r>
          <rPr>
            <b/>
            <sz val="9"/>
            <color indexed="81"/>
            <rFont val="Tahoma"/>
            <family val="2"/>
          </rPr>
          <t>Dell:</t>
        </r>
        <r>
          <rPr>
            <sz val="9"/>
            <color indexed="81"/>
            <rFont val="Tahoma"/>
            <family val="2"/>
          </rPr>
          <t xml:space="preserve">
(Xét nghiệm nước tiểu toàn phần) (Hãng Roche - Thụy sỹ - Hóa chất chính hãng - Hóa chất chính hãng - Hóa chất chính hãng)</t>
        </r>
      </text>
    </comment>
    <comment ref="D24" authorId="1" shapeId="0" xr:uid="{F2E6056D-8DC3-49E1-8270-AAA4FE706C76}">
      <text>
        <r>
          <rPr>
            <b/>
            <sz val="9"/>
            <color indexed="81"/>
            <rFont val="Tahoma"/>
            <family val="2"/>
          </rPr>
          <t>Dell:</t>
        </r>
        <r>
          <rPr>
            <sz val="9"/>
            <color indexed="81"/>
            <rFont val="Tahoma"/>
            <family val="2"/>
          </rPr>
          <t xml:space="preserve">
(Máy GE LOGIQ S7 Expert Công  nghệ XDclear đầu dò ma trận siêu nông - Mỹ )</t>
        </r>
      </text>
    </comment>
    <comment ref="D25" authorId="2" shapeId="0" xr:uid="{54BB47CD-F09F-44E3-8BB1-5BC4EB441768}">
      <text>
        <r>
          <rPr>
            <b/>
            <sz val="9"/>
            <color indexed="81"/>
            <rFont val="Tahoma"/>
            <charset val="163"/>
          </rPr>
          <t xml:space="preserve">(Máy Siemens SC 2000 - Đức hiện đại nhất Việt nam hiện nay) </t>
        </r>
      </text>
    </comment>
    <comment ref="D27" authorId="1" shapeId="0" xr:uid="{58960E69-ED59-4BC3-B0ED-8E4FC708C682}">
      <text>
        <r>
          <rPr>
            <b/>
            <sz val="9"/>
            <color indexed="81"/>
            <rFont val="Tahoma"/>
            <family val="2"/>
          </rPr>
          <t>Dell:</t>
        </r>
        <r>
          <rPr>
            <sz val="9"/>
            <color indexed="81"/>
            <rFont val="Tahoma"/>
            <family val="2"/>
          </rPr>
          <t xml:space="preserve">
(Đo điện tim) 12 kênh (Hãng GE - Mỹ)</t>
        </r>
      </text>
    </comment>
    <comment ref="D29" authorId="1" shapeId="0" xr:uid="{3CB44F27-03E9-42E1-8C73-9315B0DCAA00}">
      <text>
        <r>
          <rPr>
            <b/>
            <sz val="9"/>
            <color indexed="81"/>
            <rFont val="Tahoma"/>
            <family val="2"/>
          </rPr>
          <t>Dell:</t>
        </r>
        <r>
          <rPr>
            <sz val="9"/>
            <color indexed="81"/>
            <rFont val="Tahoma"/>
            <family val="2"/>
          </rPr>
          <t xml:space="preserve">
VLDL - cholesterol   (Hãng Roche - Thụy sỹ - Hóa chất chính hãng)  </t>
        </r>
      </text>
    </comment>
    <comment ref="D32" authorId="1" shapeId="0" xr:uid="{E421FDB6-49C3-4998-9EB7-37CD237627DE}">
      <text>
        <r>
          <rPr>
            <b/>
            <sz val="9"/>
            <color indexed="81"/>
            <rFont val="Tahoma"/>
            <family val="2"/>
          </rPr>
          <t>Dell:</t>
        </r>
        <r>
          <rPr>
            <sz val="9"/>
            <color indexed="81"/>
            <rFont val="Tahoma"/>
            <family val="2"/>
          </rPr>
          <t xml:space="preserve">
(Hãng Roche - Thụy sỹ - Hóa chất chính hãng - Hóa chất chính hãng)</t>
        </r>
      </text>
    </comment>
    <comment ref="D33" authorId="1" shapeId="0" xr:uid="{71AF2402-EA7B-4F82-9967-F269AD680A35}">
      <text>
        <r>
          <rPr>
            <b/>
            <sz val="9"/>
            <color indexed="81"/>
            <rFont val="Tahoma"/>
            <family val="2"/>
          </rPr>
          <t>Dell:</t>
        </r>
        <r>
          <rPr>
            <sz val="9"/>
            <color indexed="81"/>
            <rFont val="Tahoma"/>
            <family val="2"/>
          </rPr>
          <t xml:space="preserve">
(Hãng Roche - Thụy sỹ - Hóa chất chính hãng - Hóa chất chính hãng)</t>
        </r>
      </text>
    </comment>
    <comment ref="D38" authorId="1" shapeId="0" xr:uid="{4EFEB8FA-D4EE-4152-A17A-82A38882B4A9}">
      <text>
        <r>
          <rPr>
            <b/>
            <sz val="9"/>
            <color indexed="81"/>
            <rFont val="Tahoma"/>
            <family val="2"/>
          </rPr>
          <t>Dell:</t>
        </r>
        <r>
          <rPr>
            <sz val="9"/>
            <color indexed="81"/>
            <rFont val="Tahoma"/>
            <family val="2"/>
          </rPr>
          <t xml:space="preserve">
(Hãng Roche - Thụy sỹ - Hóa chất chính hãng)</t>
        </r>
      </text>
    </comment>
    <comment ref="D39" authorId="1" shapeId="0" xr:uid="{9D134A52-5DC0-4089-A523-4DF43108C99F}">
      <text>
        <r>
          <rPr>
            <b/>
            <sz val="9"/>
            <color indexed="81"/>
            <rFont val="Tahoma"/>
            <family val="2"/>
          </rPr>
          <t>Dell:</t>
        </r>
        <r>
          <rPr>
            <sz val="9"/>
            <color indexed="81"/>
            <rFont val="Tahoma"/>
            <family val="2"/>
          </rPr>
          <t xml:space="preserve">
(Hãng Roche - Thụy sỹ - Hóa chất chính hãng)</t>
        </r>
      </text>
    </comment>
    <comment ref="D40" authorId="1" shapeId="0" xr:uid="{66F46BB1-797B-47E7-9C5B-BB8CA07374AB}">
      <text>
        <r>
          <rPr>
            <b/>
            <sz val="9"/>
            <color indexed="81"/>
            <rFont val="Tahoma"/>
            <family val="2"/>
          </rPr>
          <t>Dell:</t>
        </r>
        <r>
          <rPr>
            <sz val="9"/>
            <color indexed="81"/>
            <rFont val="Tahoma"/>
            <family val="2"/>
          </rPr>
          <t xml:space="preserve">
(Hãng Roche - Thụy sỹ - Hóa chất chính hãng)</t>
        </r>
      </text>
    </comment>
    <comment ref="E40" authorId="1" shapeId="0" xr:uid="{B001111B-FC8C-4E5D-8AA8-26589120CBB2}">
      <text>
        <r>
          <rPr>
            <b/>
            <sz val="9"/>
            <color indexed="81"/>
            <rFont val="Tahoma"/>
            <family val="2"/>
          </rPr>
          <t>Dell:</t>
        </r>
        <r>
          <rPr>
            <sz val="9"/>
            <color indexed="81"/>
            <rFont val="Tahoma"/>
            <family val="2"/>
          </rPr>
          <t xml:space="preserve">
(Hãng Roche - Thụy sỹ - Hóa chất chính hãng)</t>
        </r>
      </text>
    </comment>
    <comment ref="F40" authorId="1" shapeId="0" xr:uid="{56673389-67A2-4FF9-BF33-29DF599F72C7}">
      <text>
        <r>
          <rPr>
            <b/>
            <sz val="9"/>
            <color indexed="81"/>
            <rFont val="Tahoma"/>
            <family val="2"/>
          </rPr>
          <t>Dell:</t>
        </r>
        <r>
          <rPr>
            <sz val="9"/>
            <color indexed="81"/>
            <rFont val="Tahoma"/>
            <family val="2"/>
          </rPr>
          <t xml:space="preserve">
(Hãng Roche - Thụy sỹ - Hóa chất chính hãng)</t>
        </r>
      </text>
    </comment>
    <comment ref="G40" authorId="1" shapeId="0" xr:uid="{1628D284-CED7-49F2-A65B-7C098F47C038}">
      <text>
        <r>
          <rPr>
            <b/>
            <sz val="9"/>
            <color indexed="81"/>
            <rFont val="Tahoma"/>
            <family val="2"/>
          </rPr>
          <t>Dell:</t>
        </r>
        <r>
          <rPr>
            <sz val="9"/>
            <color indexed="81"/>
            <rFont val="Tahoma"/>
            <family val="2"/>
          </rPr>
          <t xml:space="preserve">
(Hãng Roche - Thụy sỹ - Hóa chất chính hãng)</t>
        </r>
      </text>
    </comment>
    <comment ref="D41" authorId="1" shapeId="0" xr:uid="{374F4766-A9E0-4BD0-A3B0-B3321182152E}">
      <text>
        <r>
          <rPr>
            <b/>
            <sz val="9"/>
            <color indexed="81"/>
            <rFont val="Tahoma"/>
            <family val="2"/>
          </rPr>
          <t>Dell:</t>
        </r>
        <r>
          <rPr>
            <sz val="9"/>
            <color indexed="81"/>
            <rFont val="Tahoma"/>
            <family val="2"/>
          </rPr>
          <t xml:space="preserve">
(Hãng Roche - Thụy sỹ - Hóa chất chính hãng)</t>
        </r>
      </text>
    </comment>
  </commentList>
</comments>
</file>

<file path=xl/sharedStrings.xml><?xml version="1.0" encoding="utf-8"?>
<sst xmlns="http://schemas.openxmlformats.org/spreadsheetml/2006/main" count="83" uniqueCount="83">
  <si>
    <t>Khám tổng quát</t>
  </si>
  <si>
    <t xml:space="preserve">Phát hiện bệnh tiểu đường, các bệnh thận, viêm cầu thận, viêm đường tiết niệu và các bệnh lý của các cơ quan khác trong cơ thể </t>
  </si>
  <si>
    <t>Phân tích hồng cầu, bạch cầu, tiểu cầu, huyết sắc tố, hematocrit, công thức bạch cầu … để phát hiện các bệnh về máu, viêm nhiễm, thiếu máu…</t>
  </si>
  <si>
    <t>Phát hiện các bất thường về đường máu</t>
  </si>
  <si>
    <t>Phát hiện sớm các bệnh lý thiếu máu cơ tim, rối loạn nhịp tim</t>
  </si>
  <si>
    <t>Phát hiện tình trạng loãng xương toàn thân</t>
  </si>
  <si>
    <t>Định lượng chì trong máu: Pb/blood (chì/máu)</t>
  </si>
  <si>
    <t>Giá gói ưu đãi tại Bệnh viện / Discount Price</t>
  </si>
  <si>
    <t>STT</t>
  </si>
  <si>
    <t>DANH MỤC KHÁM</t>
  </si>
  <si>
    <t>THIỆN NHÂN HOSPITAL</t>
  </si>
  <si>
    <t>NAM thường</t>
  </si>
  <si>
    <t>Nam Kỹ thuật</t>
  </si>
  <si>
    <t>Khám chuyên khoa Nội, ngoại tổng quát, Chuyên khoa TMH, Chuyên Khoa RMH, Chuyên khoa mắt, cân đo, huyết áp,….</t>
  </si>
  <si>
    <t>XQKTS Tim Phổi</t>
  </si>
  <si>
    <t xml:space="preserve">Phát hiện các bệnh về lao, phổi, u, … </t>
  </si>
  <si>
    <t>Tổng phân tích tế máu</t>
  </si>
  <si>
    <t>Glucose (Serum)</t>
  </si>
  <si>
    <t>Tổng phân tích nước tiểu</t>
  </si>
  <si>
    <t>SIÊU ÂM MÀU</t>
  </si>
  <si>
    <t>Siêu âm màu Bụng tổng quát - Giáp - Vú</t>
  </si>
  <si>
    <t>Đánh giá các bất thường ở ổ bụng: gan, thận, mật, tử cung buồng trứng (đối với nữ), tuyến tiền liệt (đối với nam)</t>
  </si>
  <si>
    <t>ĐIỆN CHẨN ĐOÁN</t>
  </si>
  <si>
    <t>t</t>
  </si>
  <si>
    <t>Điện tâm đồ</t>
  </si>
  <si>
    <t>XÉT NGHIỆM</t>
  </si>
  <si>
    <t>Bộ mỡ máu (Cholesterol, Triglycerite, HDL-C, LDL-C)</t>
  </si>
  <si>
    <t>Đánh giá rối loạn lipid máu</t>
  </si>
  <si>
    <t>Axit Uric</t>
  </si>
  <si>
    <t>Bệnh gout và chức năng thận</t>
  </si>
  <si>
    <t>Đo loãng xương</t>
  </si>
  <si>
    <t>Men gan (SGOT, SGPT, Gamma GT)</t>
  </si>
  <si>
    <t>đánh giá chức năng gan</t>
  </si>
  <si>
    <t>Chức năng thận (Creatinin)</t>
  </si>
  <si>
    <t>Đánh giá chức năng thận</t>
  </si>
  <si>
    <t xml:space="preserve">Anti HCV Định tính </t>
  </si>
  <si>
    <t>test nhanh</t>
  </si>
  <si>
    <t>CA 19-9</t>
  </si>
  <si>
    <t>Dấu ấn ung thư tụy, đường mật</t>
  </si>
  <si>
    <t>Sắt huyết thanh</t>
  </si>
  <si>
    <t>Kiểm tra lượng sắt trong cơ thể</t>
  </si>
  <si>
    <t>Định lượng Cyfra 21- 1</t>
  </si>
  <si>
    <t>Dầu ấn ung thư phồi</t>
  </si>
  <si>
    <t>Định lượng CEA (Carcino Embryonic Antigen)</t>
  </si>
  <si>
    <t>Dấu ấn ung thư đường tiêu hóa (đại tràng, trực tràng)</t>
  </si>
  <si>
    <t>Định lượng CA 72 - 4 (Cancer Antigen 72- 4)</t>
  </si>
  <si>
    <t>Dấu ấn ung thư dạ dày</t>
  </si>
  <si>
    <t>Định lượng AFP (Alpha Fetoproteine)</t>
  </si>
  <si>
    <t>Dấu ấn ung thư gan</t>
  </si>
  <si>
    <t>Pap Smear</t>
  </si>
  <si>
    <t>Phát hiện TB ung thư cổ tử cung</t>
  </si>
  <si>
    <t>Tổng giá lẻ:</t>
  </si>
  <si>
    <t>Male (Normal): 16 people</t>
  </si>
  <si>
    <t>Male (Technician): 06 people</t>
  </si>
  <si>
    <t>Female (Married): 3 people</t>
  </si>
  <si>
    <t>Female (Single): 1 people</t>
  </si>
  <si>
    <t>Total (26 people)</t>
  </si>
  <si>
    <t xml:space="preserve">Average </t>
  </si>
  <si>
    <t>HEALTH CHECK UP QUOTATION 2025 - MIC DN</t>
  </si>
  <si>
    <t>Date: 10Feb25</t>
  </si>
  <si>
    <t>NỮ có gia đình</t>
  </si>
  <si>
    <t>NỮ độc thân</t>
  </si>
  <si>
    <t>Dấu ấn ung thư vú</t>
  </si>
  <si>
    <t>Siêu âm tim</t>
  </si>
  <si>
    <t>Chẩn đoán huyết khối trong máu</t>
  </si>
  <si>
    <t>Định lượng CA 15-3</t>
  </si>
  <si>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</si>
  <si>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 CHẤT LƯỢNG CAO</t>
  </si>
  <si>
    <t>Công ty cổ phần Thiện Nhân Đà Nẵng xin gửi đến Quý Công ty/Đơn vị bảng báo giá các danh mục khám (Bao gồm các hạng mục khám bệnh và các xét nghiệm) của gói khám sức khỏe tổng quát định kỳ như sau:</t>
  </si>
  <si>
    <t>Kính gửi: CÔNG TY TNHH MICROTEC VIỆT NAM</t>
  </si>
  <si>
    <t>* Lưu ý:</t>
  </si>
  <si>
    <t xml:space="preserve">     . Đơn giá trên đã bao gồm hóa đơn tài chính (không chịu thuế VAT).</t>
  </si>
  <si>
    <t xml:space="preserve">     . Báo giá này có hiệu lực kể từ ngày báo giá cho đến hết năm 2025</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</si>
  <si>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</si>
  <si>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</si>
  <si>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</si>
  <si>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</si>
  <si>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</si>
  <si>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</si>
  <si>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</si>
  <si>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Ms Diệp ( PGĐ.KD) : 0937 334 583</t>
  </si>
  <si>
    <t>. Email: thiennhanhospital@gmail.com</t>
  </si>
  <si>
    <t>CHỨC NĂNGG KHÁM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</si>
</sst>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5" x14ac:knownFonts="1">
    <font>
      <sz val="11"/>
      <color theme="1"/>
      <name val="Calibri"/>
      <family val="2"/>
      <charset val="163"/>
      <scheme val="minor"/>
    </font>
    <font>
      <sz val="11"/>
      <color theme="1"/>
      <name val="Calibri"/>
      <family val="2"/>
      <scheme val="minor"/>
    </font>
    <font>
      <sz val="11"/>
      <color theme="1"/>
      <name val="Times New Roman"/>
      <family val="1"/>
    </font>
    <font>
      <b/>
      <sz val="11"/>
      <color theme="1"/>
      <name val="Times New Roman"/>
      <family val="1"/>
    </font>
    <font>
      <b/>
      <sz val="12"/>
      <color theme="1"/>
      <name val="Times New Roman"/>
      <family val="1"/>
    </font>
    <font>
      <b/>
      <sz val="18"/>
      <color theme="1"/>
      <name val="Arial"/>
      <family val="2"/>
    </font>
    <font>
      <b/>
      <sz val="13"/>
      <color theme="1"/>
      <name val="Times New Roman"/>
      <family val="1"/>
    </font>
    <font>
      <b/>
      <sz val="10"/>
      <color theme="1"/>
      <name val="Arial"/>
      <family val="2"/>
    </font>
    <font>
      <sz val="12"/>
      <color theme="1"/>
      <name val="Times New Roman"/>
      <family val="1"/>
    </font>
    <font>
      <b/>
      <u/>
      <sz val="13"/>
      <name val="Times New Roman"/>
      <family val="1"/>
    </font>
    <font>
      <sz val="13"/>
      <name val="Times New Roman"/>
      <family val="1"/>
    </font>
    <font>
      <b/>
      <sz val="9"/>
      <color indexed="81"/>
      <name val="Tahoma"/>
      <family val="2"/>
    </font>
    <font>
      <sz val="9"/>
      <color indexed="81"/>
      <name val="Tahoma"/>
      <family val="2"/>
    </font>
    <font>
      <b/>
      <sz val="9"/>
      <color indexed="81"/>
      <name val="Tahoma"/>
      <charset val="163"/>
    </font>
    <font>
      <sz val="13"/>
      <color theme="1"/>
      <name val="Times New Roman"/>
      <family val="1"/>
    </font>
    <font>
      <b/>
      <i/>
      <sz val="13"/>
      <color theme="1"/>
      <name val="Times New Roman"/>
      <family val="1"/>
    </font>
    <font>
      <b/>
      <sz val="14"/>
      <color theme="1"/>
      <name val="Times New Roman"/>
      <family val="1"/>
    </font>
    <font>
      <b/>
      <u/>
      <sz val="13"/>
      <color theme="1"/>
      <name val="Times New Roman"/>
      <family val="1"/>
    </font>
    <font>
      <b/>
      <sz val="13"/>
      <color rgb="FFFF0000"/>
      <name val="Times New Roman"/>
      <family val="1"/>
    </font>
    <font>
      <b/>
      <u/>
      <sz val="13"/>
      <color rgb="FFFF0000"/>
      <name val="Times New Roman"/>
      <family val="1"/>
    </font>
    <font>
      <u/>
      <sz val="13"/>
      <color rgb="FFFF0000"/>
      <name val="Times New Roman"/>
      <family val="1"/>
    </font>
    <font>
      <sz val="13"/>
      <color rgb="FF002060"/>
      <name val="Times New Roman"/>
      <family val="1"/>
    </font>
    <font>
      <sz val="12"/>
      <color rgb="FF002060"/>
      <name val="Times New Roman"/>
      <family val="1"/>
    </font>
    <font>
      <sz val="13"/>
      <color rgb="FFFF0000"/>
      <name val="Times New Roman"/>
      <family val="1"/>
    </font>
    <font>
      <b/>
      <sz val="12"/>
      <color rgb="FFFF0000"/>
      <name val="Times New Roman"/>
      <family val="1"/>
    </font>
  </fonts>
  <fills count="6">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rgb="FFFFC0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style="thin">
        <color theme="0"/>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style="thin">
        <color theme="0"/>
      </right>
      <top/>
      <bottom/>
      <diagonal/>
    </border>
  </borders>
  <cellStyleXfs count="5">
    <xf numFmtId="0" fontId="0" fillId="0" borderId="0"/>
    <xf numFmtId="0" fontId="1" fillId="0" borderId="0"/>
    <xf numFmtId="164" fontId="1" fillId="0" borderId="0" applyFont="0" applyFill="0" applyBorder="0" applyAlignment="0" applyProtection="0"/>
    <xf numFmtId="0" fontId="8" fillId="0" borderId="0"/>
    <xf numFmtId="164" fontId="8" fillId="0" borderId="0" applyFont="0" applyFill="0" applyBorder="0" applyAlignment="0" applyProtection="0"/>
  </cellStyleXfs>
  <cellXfs count="101">
    <xf numFmtId="0" fontId="0" fillId="0" borderId="0" xfId="0"/>
    <xf numFmtId="0" fontId="6" fillId="0" borderId="0" xfId="1" applyFont="1" applyAlignment="1">
      <alignment horizontal="center" vertical="center"/>
    </xf>
    <xf numFmtId="0" fontId="7" fillId="0" borderId="0" xfId="1" applyFont="1" applyAlignment="1">
      <alignment horizontal="left" vertical="center" wrapText="1"/>
    </xf>
    <xf numFmtId="165" fontId="6" fillId="0" borderId="0" xfId="2" applyNumberFormat="1" applyFont="1" applyFill="1" applyBorder="1" applyAlignment="1">
      <alignment horizontal="center" vertical="center" wrapText="1"/>
    </xf>
    <xf numFmtId="0" fontId="6" fillId="0" borderId="0" xfId="1" applyFont="1" applyAlignment="1">
      <alignment horizontal="center" vertical="center" wrapText="1"/>
    </xf>
    <xf numFmtId="0" fontId="8" fillId="0" borderId="0" xfId="3" applyAlignment="1">
      <alignment horizontal="center" vertical="center"/>
    </xf>
    <xf numFmtId="0" fontId="8" fillId="0" borderId="1" xfId="3" applyBorder="1" applyAlignment="1">
      <alignment horizontal="center" vertical="center" wrapText="1"/>
    </xf>
    <xf numFmtId="0" fontId="8" fillId="0" borderId="4" xfId="3" applyBorder="1" applyAlignment="1">
      <alignment horizontal="justify" wrapText="1"/>
    </xf>
    <xf numFmtId="165" fontId="8" fillId="2" borderId="1" xfId="4" applyNumberFormat="1" applyFont="1" applyFill="1" applyBorder="1" applyAlignment="1">
      <alignment wrapText="1"/>
    </xf>
    <xf numFmtId="0" fontId="8" fillId="0" borderId="0" xfId="3"/>
    <xf numFmtId="0" fontId="4" fillId="0" borderId="4" xfId="3" applyFont="1" applyBorder="1" applyAlignment="1">
      <alignment horizontal="justify" wrapText="1"/>
    </xf>
    <xf numFmtId="165" fontId="7" fillId="2" borderId="1" xfId="2" applyNumberFormat="1" applyFont="1" applyFill="1" applyBorder="1" applyAlignment="1"/>
    <xf numFmtId="0" fontId="2" fillId="0" borderId="0" xfId="1" applyFont="1"/>
    <xf numFmtId="0" fontId="3" fillId="3" borderId="1" xfId="1" applyFont="1" applyFill="1" applyBorder="1" applyAlignment="1">
      <alignment vertical="center" wrapText="1"/>
    </xf>
    <xf numFmtId="0" fontId="4" fillId="3" borderId="1" xfId="1" applyFont="1" applyFill="1" applyBorder="1" applyAlignment="1">
      <alignment vertical="center"/>
    </xf>
    <xf numFmtId="0" fontId="2" fillId="0" borderId="0" xfId="1" applyFont="1" applyAlignment="1">
      <alignment horizontal="center"/>
    </xf>
    <xf numFmtId="0" fontId="2" fillId="0" borderId="0" xfId="1" applyFont="1" applyAlignment="1">
      <alignment vertical="center"/>
    </xf>
    <xf numFmtId="165" fontId="2" fillId="0" borderId="0" xfId="2" applyNumberFormat="1" applyFont="1" applyBorder="1" applyAlignment="1">
      <alignment horizontal="center" vertical="center"/>
    </xf>
    <xf numFmtId="0" fontId="8" fillId="4" borderId="4" xfId="3" applyFill="1" applyBorder="1" applyAlignment="1">
      <alignment horizontal="justify" wrapText="1"/>
    </xf>
    <xf numFmtId="0" fontId="4" fillId="4" borderId="4" xfId="3" applyFont="1" applyFill="1" applyBorder="1" applyAlignment="1">
      <alignment horizontal="justify" wrapText="1"/>
    </xf>
    <xf numFmtId="0" fontId="8" fillId="0" borderId="4" xfId="3" applyBorder="1" applyAlignment="1">
      <alignment horizontal="justify"/>
    </xf>
    <xf numFmtId="0" fontId="14" fillId="0" borderId="9" xfId="0" applyFont="1" applyBorder="1" applyAlignment="1">
      <alignment vertical="top" wrapText="1"/>
    </xf>
    <xf numFmtId="0" fontId="8" fillId="0" borderId="9" xfId="0" applyFont="1" applyBorder="1" applyAlignment="1">
      <alignment vertical="center"/>
    </xf>
    <xf numFmtId="0" fontId="14" fillId="0" borderId="10" xfId="0" applyFont="1" applyBorder="1" applyAlignment="1">
      <alignment vertical="top" wrapText="1"/>
    </xf>
    <xf numFmtId="0" fontId="8" fillId="0" borderId="10" xfId="0" applyFont="1" applyBorder="1" applyAlignment="1">
      <alignment vertical="center"/>
    </xf>
    <xf numFmtId="0" fontId="14" fillId="0" borderId="10" xfId="0" applyFont="1" applyBorder="1" applyAlignment="1">
      <alignment vertical="center"/>
    </xf>
    <xf numFmtId="0" fontId="6" fillId="0" borderId="10" xfId="0" applyFont="1" applyBorder="1" applyAlignment="1">
      <alignment horizontal="center" vertical="center"/>
    </xf>
    <xf numFmtId="3" fontId="14" fillId="0" borderId="10" xfId="2" applyNumberFormat="1" applyFont="1" applyBorder="1" applyAlignment="1">
      <alignment horizontal="center" vertical="center"/>
    </xf>
    <xf numFmtId="0" fontId="4" fillId="0" borderId="10" xfId="0" applyFont="1" applyBorder="1" applyAlignment="1">
      <alignment vertical="center"/>
    </xf>
    <xf numFmtId="3" fontId="6" fillId="0" borderId="10" xfId="0" applyNumberFormat="1" applyFont="1" applyBorder="1" applyAlignment="1">
      <alignment horizontal="center" vertical="center"/>
    </xf>
    <xf numFmtId="3" fontId="14" fillId="0" borderId="10" xfId="0" applyNumberFormat="1" applyFont="1" applyBorder="1" applyAlignment="1">
      <alignment horizontal="center" vertical="center"/>
    </xf>
    <xf numFmtId="0" fontId="17" fillId="0" borderId="10" xfId="0" applyFont="1" applyBorder="1" applyAlignment="1">
      <alignment vertical="center" wrapText="1"/>
    </xf>
    <xf numFmtId="0" fontId="4" fillId="0" borderId="10" xfId="0" applyFont="1" applyBorder="1" applyAlignment="1">
      <alignment vertical="center" wrapText="1"/>
    </xf>
    <xf numFmtId="0" fontId="8" fillId="0" borderId="10" xfId="0" applyFont="1" applyBorder="1" applyAlignment="1">
      <alignment vertical="center" wrapText="1"/>
    </xf>
    <xf numFmtId="0" fontId="8" fillId="0" borderId="10" xfId="0" applyFont="1" applyBorder="1" applyAlignment="1">
      <alignment horizontal="left" vertical="center" wrapText="1"/>
    </xf>
    <xf numFmtId="0" fontId="14" fillId="0" borderId="17" xfId="0" applyFont="1" applyBorder="1"/>
    <xf numFmtId="0" fontId="6" fillId="0" borderId="17" xfId="0" applyFont="1" applyBorder="1"/>
    <xf numFmtId="3" fontId="14" fillId="0" borderId="17" xfId="2" applyNumberFormat="1" applyFont="1" applyBorder="1" applyAlignment="1">
      <alignment horizontal="center"/>
    </xf>
    <xf numFmtId="0" fontId="18" fillId="0" borderId="17" xfId="0" applyFont="1" applyBorder="1" applyAlignment="1">
      <alignment wrapText="1"/>
    </xf>
    <xf numFmtId="0" fontId="8" fillId="0" borderId="10" xfId="0" applyFont="1" applyBorder="1"/>
    <xf numFmtId="0" fontId="14" fillId="0" borderId="12" xfId="0" applyFont="1" applyBorder="1" applyAlignment="1">
      <alignment vertical="center" wrapText="1"/>
    </xf>
    <xf numFmtId="0" fontId="14" fillId="0" borderId="13" xfId="0" applyFont="1" applyBorder="1" applyAlignment="1">
      <alignment vertical="center" wrapText="1"/>
    </xf>
    <xf numFmtId="0" fontId="14" fillId="0" borderId="15" xfId="0" applyFont="1" applyBorder="1" applyAlignment="1">
      <alignment vertical="center" wrapText="1"/>
    </xf>
    <xf numFmtId="0" fontId="14" fillId="0" borderId="16" xfId="0" applyFont="1" applyBorder="1" applyAlignment="1">
      <alignment vertical="center" wrapText="1"/>
    </xf>
    <xf numFmtId="3" fontId="16" fillId="0" borderId="10" xfId="0" applyNumberFormat="1" applyFont="1" applyBorder="1" applyAlignment="1">
      <alignment vertical="center"/>
    </xf>
    <xf numFmtId="0" fontId="15" fillId="0" borderId="9" xfId="0" applyFont="1" applyBorder="1" applyAlignment="1">
      <alignment vertical="top" wrapText="1"/>
    </xf>
    <xf numFmtId="0" fontId="15" fillId="0" borderId="10" xfId="0" applyFont="1" applyBorder="1" applyAlignment="1">
      <alignment vertical="top" wrapText="1"/>
    </xf>
    <xf numFmtId="0" fontId="14" fillId="0" borderId="10" xfId="0" applyFont="1" applyBorder="1" applyAlignment="1">
      <alignment horizontal="center" vertical="center"/>
    </xf>
    <xf numFmtId="0" fontId="8" fillId="0" borderId="10" xfId="0" applyFont="1" applyBorder="1" applyAlignment="1">
      <alignment horizontal="center" vertical="center"/>
    </xf>
    <xf numFmtId="0" fontId="20" fillId="0" borderId="10" xfId="0" applyFont="1" applyBorder="1" applyAlignment="1">
      <alignment horizontal="left" vertical="center"/>
    </xf>
    <xf numFmtId="0" fontId="14" fillId="0" borderId="10" xfId="0" applyFont="1" applyBorder="1" applyAlignment="1">
      <alignment horizontal="left" vertical="center"/>
    </xf>
    <xf numFmtId="0" fontId="8" fillId="0" borderId="10" xfId="0" applyFont="1" applyBorder="1" applyAlignment="1">
      <alignment horizontal="left" vertical="center"/>
    </xf>
    <xf numFmtId="0" fontId="21" fillId="0" borderId="10" xfId="0" applyFont="1" applyBorder="1" applyAlignment="1">
      <alignment horizontal="center" vertical="center"/>
    </xf>
    <xf numFmtId="0" fontId="22" fillId="0" borderId="10" xfId="0" applyFont="1" applyBorder="1" applyAlignment="1">
      <alignment vertical="center"/>
    </xf>
    <xf numFmtId="3" fontId="14" fillId="0" borderId="10" xfId="0" applyNumberFormat="1" applyFont="1" applyBorder="1" applyAlignment="1">
      <alignment horizontal="right" vertical="center"/>
    </xf>
    <xf numFmtId="0" fontId="19" fillId="0" borderId="10" xfId="0" applyFont="1" applyBorder="1" applyAlignment="1">
      <alignment vertical="center"/>
    </xf>
    <xf numFmtId="0" fontId="18" fillId="0" borderId="10" xfId="0" applyFont="1" applyBorder="1" applyAlignment="1">
      <alignment vertical="center"/>
    </xf>
    <xf numFmtId="3" fontId="23" fillId="0" borderId="10" xfId="2" applyNumberFormat="1" applyFont="1" applyBorder="1" applyAlignment="1">
      <alignment horizontal="center" vertical="center"/>
    </xf>
    <xf numFmtId="0" fontId="18" fillId="0" borderId="10" xfId="0" applyFont="1" applyBorder="1" applyAlignment="1">
      <alignment horizontal="left" vertical="center"/>
    </xf>
    <xf numFmtId="0" fontId="24" fillId="0" borderId="10" xfId="0" applyFont="1" applyBorder="1" applyAlignment="1">
      <alignment horizontal="left" vertical="center"/>
    </xf>
    <xf numFmtId="0" fontId="14" fillId="0" borderId="10" xfId="0" applyFont="1" applyBorder="1" applyAlignment="1">
      <alignment vertical="center" wrapText="1"/>
    </xf>
    <xf numFmtId="0" fontId="21" fillId="0" borderId="10" xfId="0" applyFont="1" applyBorder="1" applyAlignment="1">
      <alignment vertical="center" wrapText="1"/>
    </xf>
    <xf numFmtId="165" fontId="4" fillId="5" borderId="1" xfId="4" applyNumberFormat="1" applyFont="1" applyFill="1" applyBorder="1" applyAlignment="1">
      <alignment horizontal="center" vertical="center" wrapText="1"/>
    </xf>
    <xf numFmtId="0" fontId="14" fillId="0" borderId="19" xfId="0" applyFont="1" applyBorder="1" applyAlignment="1">
      <alignment horizontal="left" vertical="center" wrapText="1"/>
    </xf>
    <xf numFmtId="0" fontId="14" fillId="0" borderId="20" xfId="0" applyFont="1" applyBorder="1" applyAlignment="1">
      <alignment horizontal="left" vertical="center" wrapText="1"/>
    </xf>
    <xf numFmtId="0" fontId="14" fillId="0" borderId="21" xfId="0" applyFont="1" applyBorder="1" applyAlignment="1">
      <alignment horizontal="left" vertical="center" wrapText="1"/>
    </xf>
    <xf numFmtId="0" fontId="21" fillId="0" borderId="19" xfId="0" applyFont="1" applyBorder="1" applyAlignment="1">
      <alignment horizontal="left" vertical="center" wrapText="1"/>
    </xf>
    <xf numFmtId="0" fontId="21" fillId="0" borderId="20" xfId="0" applyFont="1" applyBorder="1" applyAlignment="1">
      <alignment horizontal="left" vertical="center" wrapText="1"/>
    </xf>
    <xf numFmtId="0" fontId="21" fillId="0" borderId="21" xfId="0" applyFont="1" applyBorder="1" applyAlignment="1">
      <alignment horizontal="left" vertical="center" wrapText="1"/>
    </xf>
    <xf numFmtId="0" fontId="19" fillId="0" borderId="10" xfId="0" applyFont="1" applyBorder="1" applyAlignment="1">
      <alignment horizontal="left" vertical="center"/>
    </xf>
    <xf numFmtId="0" fontId="14" fillId="0" borderId="10" xfId="0" applyFont="1" applyBorder="1" applyAlignment="1">
      <alignment horizontal="left" vertical="center" wrapText="1"/>
    </xf>
    <xf numFmtId="0" fontId="17" fillId="0" borderId="19" xfId="0" applyFont="1" applyBorder="1" applyAlignment="1">
      <alignment horizontal="left" vertical="center" wrapText="1"/>
    </xf>
    <xf numFmtId="0" fontId="17" fillId="0" borderId="20" xfId="0" applyFont="1" applyBorder="1" applyAlignment="1">
      <alignment horizontal="left" vertical="center" wrapText="1"/>
    </xf>
    <xf numFmtId="0" fontId="17" fillId="0" borderId="21" xfId="0" applyFont="1" applyBorder="1" applyAlignment="1">
      <alignment horizontal="left" vertical="center" wrapText="1"/>
    </xf>
    <xf numFmtId="0" fontId="14" fillId="0" borderId="11" xfId="0" applyFont="1" applyBorder="1" applyAlignment="1">
      <alignment horizontal="left" vertical="center" wrapText="1"/>
    </xf>
    <xf numFmtId="0" fontId="14" fillId="0" borderId="12" xfId="0" applyFont="1" applyBorder="1" applyAlignment="1">
      <alignment horizontal="left" vertical="center" wrapText="1"/>
    </xf>
    <xf numFmtId="0" fontId="14" fillId="0" borderId="14" xfId="0" applyFont="1" applyBorder="1" applyAlignment="1">
      <alignment horizontal="left" vertical="center" wrapText="1"/>
    </xf>
    <xf numFmtId="0" fontId="14" fillId="0" borderId="15" xfId="0" applyFont="1" applyBorder="1" applyAlignment="1">
      <alignment horizontal="left" vertical="center" wrapText="1"/>
    </xf>
    <xf numFmtId="3" fontId="16" fillId="0" borderId="19" xfId="0" applyNumberFormat="1" applyFont="1" applyBorder="1" applyAlignment="1">
      <alignment horizontal="center" vertical="center"/>
    </xf>
    <xf numFmtId="3" fontId="16" fillId="0" borderId="20" xfId="0" applyNumberFormat="1" applyFont="1" applyBorder="1" applyAlignment="1">
      <alignment horizontal="center" vertical="center"/>
    </xf>
    <xf numFmtId="3" fontId="16" fillId="0" borderId="21" xfId="0" applyNumberFormat="1" applyFont="1" applyBorder="1" applyAlignment="1">
      <alignment horizontal="center" vertical="center"/>
    </xf>
    <xf numFmtId="0" fontId="15" fillId="0" borderId="18" xfId="0" applyFont="1" applyBorder="1" applyAlignment="1">
      <alignment horizontal="right" vertical="top" wrapText="1"/>
    </xf>
    <xf numFmtId="0" fontId="15" fillId="0" borderId="0" xfId="0" applyFont="1" applyAlignment="1">
      <alignment horizontal="right" vertical="top" wrapText="1"/>
    </xf>
    <xf numFmtId="0" fontId="15" fillId="0" borderId="22" xfId="0" applyFont="1" applyBorder="1" applyAlignment="1">
      <alignment horizontal="right" vertical="top" wrapText="1"/>
    </xf>
    <xf numFmtId="0" fontId="15" fillId="0" borderId="14" xfId="0" applyFont="1" applyBorder="1" applyAlignment="1">
      <alignment horizontal="right" vertical="top" wrapText="1"/>
    </xf>
    <xf numFmtId="0" fontId="15" fillId="0" borderId="15" xfId="0" applyFont="1" applyBorder="1" applyAlignment="1">
      <alignment horizontal="right" vertical="top" wrapText="1"/>
    </xf>
    <xf numFmtId="0" fontId="15" fillId="0" borderId="16" xfId="0" applyFont="1" applyBorder="1" applyAlignment="1">
      <alignment horizontal="right" vertical="top" wrapText="1"/>
    </xf>
    <xf numFmtId="0" fontId="5" fillId="0" borderId="0" xfId="1" applyFont="1" applyAlignment="1">
      <alignment horizontal="center" vertical="center" wrapText="1"/>
    </xf>
    <xf numFmtId="0" fontId="7" fillId="0" borderId="0" xfId="1" applyFont="1" applyAlignment="1">
      <alignment horizontal="center" vertical="center" wrapText="1"/>
    </xf>
    <xf numFmtId="0" fontId="7" fillId="0" borderId="0" xfId="1" applyFont="1" applyAlignment="1">
      <alignment horizontal="left" vertical="center" wrapText="1"/>
    </xf>
    <xf numFmtId="0" fontId="4" fillId="5" borderId="1" xfId="3" applyFont="1" applyFill="1" applyBorder="1" applyAlignment="1">
      <alignment horizontal="center" vertical="center" wrapText="1"/>
    </xf>
    <xf numFmtId="0" fontId="4" fillId="5" borderId="2" xfId="3" applyFont="1" applyFill="1" applyBorder="1" applyAlignment="1">
      <alignment horizontal="center" vertical="center" wrapText="1"/>
    </xf>
    <xf numFmtId="0" fontId="4" fillId="5" borderId="3" xfId="3" applyFont="1" applyFill="1" applyBorder="1" applyAlignment="1">
      <alignment horizontal="center" vertical="center" wrapText="1"/>
    </xf>
    <xf numFmtId="165" fontId="6" fillId="5" borderId="7" xfId="2" applyNumberFormat="1" applyFont="1" applyFill="1" applyBorder="1" applyAlignment="1">
      <alignment horizontal="center" vertical="center" wrapText="1"/>
    </xf>
    <xf numFmtId="165" fontId="6" fillId="5" borderId="8" xfId="2" applyNumberFormat="1" applyFont="1" applyFill="1" applyBorder="1" applyAlignment="1">
      <alignment horizontal="center" vertical="center" wrapText="1"/>
    </xf>
    <xf numFmtId="165" fontId="4" fillId="2" borderId="1" xfId="2" applyNumberFormat="1" applyFont="1" applyFill="1" applyBorder="1" applyAlignment="1">
      <alignment horizontal="center" vertical="center"/>
    </xf>
    <xf numFmtId="0" fontId="7" fillId="0" borderId="4" xfId="1" applyFont="1" applyBorder="1" applyAlignment="1">
      <alignment horizontal="right"/>
    </xf>
    <xf numFmtId="0" fontId="7" fillId="0" borderId="5" xfId="1" applyFont="1" applyBorder="1" applyAlignment="1">
      <alignment horizontal="right"/>
    </xf>
    <xf numFmtId="0" fontId="7" fillId="0" borderId="6" xfId="1" applyFont="1" applyBorder="1" applyAlignment="1">
      <alignment horizontal="right"/>
    </xf>
    <xf numFmtId="165" fontId="2" fillId="2" borderId="1" xfId="2" applyNumberFormat="1" applyFont="1" applyFill="1" applyBorder="1" applyAlignment="1">
      <alignment horizontal="center" vertical="center" wrapText="1"/>
    </xf>
    <xf numFmtId="165" fontId="2" fillId="2" borderId="1" xfId="2" applyNumberFormat="1" applyFont="1" applyFill="1" applyBorder="1" applyAlignment="1">
      <alignment horizontal="center" vertical="center"/>
    </xf>
  </cellXfs>
  <cellStyles count="5">
    <cellStyle name="Comma 2 3" xfId="2" xr:uid="{01758F65-0A75-4242-BCEC-DF7ADBC1C406}"/>
    <cellStyle name="Comma 8 2" xfId="4" xr:uid="{D0A36798-8030-4AF7-8F17-F9FF13BEC3D8}"/>
    <cellStyle name="Normal" xfId="0" builtinId="0"/>
    <cellStyle name="Normal 10 2" xfId="3" xr:uid="{26481F84-96F3-49F7-8CDC-7D1C4D770343}"/>
    <cellStyle name="Normal 2 2" xfId="1" xr:uid="{B002A8EC-BA37-44EF-8147-BA94D23CB15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441326</xdr:colOff>
      <xdr:row>0</xdr:row>
      <xdr:rowOff>165588</xdr:rowOff>
    </xdr:to>
    <xdr:pic>
      <xdr:nvPicPr>
        <xdr:cNvPr id="2" name="Picture 1">
          <a:extLst>
            <a:ext uri="{FF2B5EF4-FFF2-40B4-BE49-F238E27FC236}">
              <a16:creationId xmlns:a16="http://schemas.microsoft.com/office/drawing/2014/main" id="{A7EEE7EA-549D-4C00-B184-B62D0458A3E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1849</xdr:colOff>
      <xdr:row>0</xdr:row>
      <xdr:rowOff>0</xdr:rowOff>
    </xdr:from>
    <xdr:to>
      <xdr:col>1</xdr:col>
      <xdr:colOff>1854200</xdr:colOff>
      <xdr:row>5</xdr:row>
      <xdr:rowOff>5660</xdr:rowOff>
    </xdr:to>
    <xdr:pic>
      <xdr:nvPicPr>
        <xdr:cNvPr id="3" name="Picture 2">
          <a:extLst>
            <a:ext uri="{FF2B5EF4-FFF2-40B4-BE49-F238E27FC236}">
              <a16:creationId xmlns:a16="http://schemas.microsoft.com/office/drawing/2014/main" id="{C8C88994-B079-4E38-8B1B-EB85A451CED7}"/>
            </a:ext>
          </a:extLst>
        </xdr:cNvPr>
        <xdr:cNvPicPr>
          <a:picLocks noChangeAspect="1"/>
        </xdr:cNvPicPr>
      </xdr:nvPicPr>
      <xdr:blipFill>
        <a:blip xmlns:r="http://schemas.openxmlformats.org/officeDocument/2006/relationships" r:embed="rId2"/>
        <a:stretch>
          <a:fillRect/>
        </a:stretch>
      </xdr:blipFill>
      <xdr:spPr>
        <a:xfrm>
          <a:off x="1849" y="0"/>
          <a:ext cx="2328601" cy="1527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830F9-A3B3-457F-A0E7-FA554317A234}">
  <dimension ref="A1:N67"/>
  <sheetViews>
    <sheetView tabSelected="1" view="pageBreakPreview" zoomScale="60" zoomScaleNormal="92" workbookViewId="0">
      <pane ySplit="17" topLeftCell="A42" activePane="bottomLeft" state="frozen"/>
      <selection activeCell="D23" sqref="D23"/>
      <selection pane="bottomLeft" activeCell="D46" sqref="D46"/>
    </sheetView>
  </sheetViews>
  <sheetFormatPr defaultColWidth="17.7109375" defaultRowHeight="25.5" customHeight="1" x14ac:dyDescent="0.25"/>
  <cols>
    <col min="1" max="1" width="7.140625" style="15" customWidth="1"/>
    <col min="2" max="2" width="30.28515625" style="16" customWidth="1"/>
    <col min="3" max="3" width="54.7109375" style="16" customWidth="1"/>
    <col min="4" max="5" width="10.85546875" style="17" bestFit="1" customWidth="1"/>
    <col min="6" max="6" width="10.85546875" style="15" bestFit="1" customWidth="1"/>
    <col min="7" max="7" width="13.85546875" style="15" customWidth="1"/>
    <col min="8" max="16384" width="17.7109375" style="12"/>
  </cols>
  <sheetData>
    <row r="1" spans="1:14" s="22" customFormat="1" ht="16.5" customHeight="1" x14ac:dyDescent="0.25">
      <c r="A1" s="21"/>
      <c r="B1" s="21"/>
      <c r="C1" s="81" t="s">
        <v>66</v>
      </c>
      <c r="D1" s="82"/>
      <c r="E1" s="82"/>
      <c r="F1" s="82"/>
      <c r="G1" s="83"/>
      <c r="H1" s="45"/>
      <c r="I1" s="45"/>
    </row>
    <row r="2" spans="1:14" s="24" customFormat="1" ht="16.5" customHeight="1" x14ac:dyDescent="0.25">
      <c r="A2" s="23"/>
      <c r="B2" s="23"/>
      <c r="C2" s="81"/>
      <c r="D2" s="82"/>
      <c r="E2" s="82"/>
      <c r="F2" s="82"/>
      <c r="G2" s="83"/>
      <c r="H2" s="46"/>
      <c r="I2" s="46"/>
    </row>
    <row r="3" spans="1:14" s="24" customFormat="1" ht="16.5" customHeight="1" x14ac:dyDescent="0.25">
      <c r="A3" s="23"/>
      <c r="B3" s="23"/>
      <c r="C3" s="81"/>
      <c r="D3" s="82"/>
      <c r="E3" s="82"/>
      <c r="F3" s="82"/>
      <c r="G3" s="83"/>
      <c r="H3" s="46"/>
      <c r="I3" s="46"/>
    </row>
    <row r="4" spans="1:14" s="24" customFormat="1" ht="16.5" customHeight="1" x14ac:dyDescent="0.25">
      <c r="A4" s="23"/>
      <c r="B4" s="23"/>
      <c r="C4" s="81"/>
      <c r="D4" s="82"/>
      <c r="E4" s="82"/>
      <c r="F4" s="82"/>
      <c r="G4" s="83"/>
      <c r="H4" s="46"/>
      <c r="I4" s="46"/>
    </row>
    <row r="5" spans="1:14" s="24" customFormat="1" ht="16.5" customHeight="1" x14ac:dyDescent="0.25">
      <c r="A5" s="23"/>
      <c r="B5" s="23"/>
      <c r="C5" s="81"/>
      <c r="D5" s="82"/>
      <c r="E5" s="82"/>
      <c r="F5" s="82"/>
      <c r="G5" s="83"/>
      <c r="H5" s="46"/>
      <c r="I5" s="46"/>
    </row>
    <row r="6" spans="1:14" s="24" customFormat="1" ht="16.5" customHeight="1" x14ac:dyDescent="0.25">
      <c r="A6" s="25"/>
      <c r="B6" s="26"/>
      <c r="C6" s="84"/>
      <c r="D6" s="85"/>
      <c r="E6" s="85"/>
      <c r="F6" s="85"/>
      <c r="G6" s="86"/>
      <c r="H6" s="27"/>
      <c r="I6" s="25"/>
    </row>
    <row r="7" spans="1:14" s="24" customFormat="1" ht="18.75" x14ac:dyDescent="0.25">
      <c r="A7" s="78" t="s">
        <v>67</v>
      </c>
      <c r="B7" s="79"/>
      <c r="C7" s="79"/>
      <c r="D7" s="79"/>
      <c r="E7" s="79"/>
      <c r="F7" s="79"/>
      <c r="G7" s="80"/>
      <c r="H7" s="44"/>
      <c r="I7" s="44"/>
      <c r="J7" s="28"/>
      <c r="K7" s="28"/>
      <c r="L7" s="28"/>
      <c r="M7" s="28"/>
      <c r="N7" s="28"/>
    </row>
    <row r="8" spans="1:14" s="24" customFormat="1" ht="16.5" x14ac:dyDescent="0.25">
      <c r="A8" s="29"/>
      <c r="B8" s="29"/>
      <c r="C8" s="29"/>
      <c r="D8" s="29"/>
      <c r="E8" s="30"/>
      <c r="F8" s="30"/>
      <c r="G8" s="30"/>
      <c r="H8" s="30"/>
      <c r="I8" s="29"/>
      <c r="J8" s="28"/>
      <c r="K8" s="28"/>
      <c r="L8" s="28"/>
      <c r="M8" s="28"/>
      <c r="N8" s="28"/>
    </row>
    <row r="9" spans="1:14" s="24" customFormat="1" ht="16.5" customHeight="1" x14ac:dyDescent="0.25">
      <c r="A9" s="31"/>
      <c r="B9" s="71" t="s">
        <v>69</v>
      </c>
      <c r="C9" s="72"/>
      <c r="D9" s="72"/>
      <c r="E9" s="72"/>
      <c r="F9" s="72"/>
      <c r="G9" s="72"/>
      <c r="H9" s="72"/>
      <c r="I9" s="73"/>
      <c r="J9" s="32"/>
      <c r="K9" s="32"/>
      <c r="L9" s="32"/>
      <c r="M9" s="32"/>
    </row>
    <row r="10" spans="1:14" s="24" customFormat="1" ht="15.75" customHeight="1" x14ac:dyDescent="0.25">
      <c r="A10" s="74" t="s">
        <v>68</v>
      </c>
      <c r="B10" s="75"/>
      <c r="C10" s="75"/>
      <c r="D10" s="75"/>
      <c r="E10" s="75"/>
      <c r="F10" s="75"/>
      <c r="G10" s="75"/>
      <c r="H10" s="40"/>
      <c r="I10" s="41"/>
      <c r="J10" s="33"/>
      <c r="K10" s="33"/>
      <c r="L10" s="33"/>
      <c r="M10" s="33"/>
      <c r="N10" s="33"/>
    </row>
    <row r="11" spans="1:14" s="24" customFormat="1" ht="15.75" customHeight="1" x14ac:dyDescent="0.25">
      <c r="A11" s="76"/>
      <c r="B11" s="77"/>
      <c r="C11" s="77"/>
      <c r="D11" s="77"/>
      <c r="E11" s="77"/>
      <c r="F11" s="77"/>
      <c r="G11" s="77"/>
      <c r="H11" s="42"/>
      <c r="I11" s="43"/>
      <c r="J11" s="34"/>
      <c r="K11" s="34"/>
      <c r="L11" s="34"/>
      <c r="M11" s="34"/>
      <c r="N11" s="34"/>
    </row>
    <row r="12" spans="1:14" s="39" customFormat="1" ht="16.5" x14ac:dyDescent="0.25">
      <c r="A12" s="35"/>
      <c r="B12" s="36"/>
      <c r="C12" s="35"/>
      <c r="D12" s="35"/>
      <c r="E12" s="37"/>
      <c r="F12" s="37"/>
      <c r="G12" s="37"/>
      <c r="H12" s="37"/>
      <c r="I12" s="38"/>
    </row>
    <row r="13" spans="1:14" s="1" customFormat="1" ht="27" hidden="1" customHeight="1" x14ac:dyDescent="0.25">
      <c r="A13" s="87" t="s">
        <v>58</v>
      </c>
      <c r="B13" s="87"/>
      <c r="C13" s="87"/>
      <c r="D13" s="87"/>
      <c r="E13" s="87"/>
      <c r="F13" s="87"/>
    </row>
    <row r="14" spans="1:14" s="1" customFormat="1" ht="18" hidden="1" customHeight="1" x14ac:dyDescent="0.25">
      <c r="A14" s="88"/>
      <c r="B14" s="88"/>
      <c r="C14" s="88"/>
      <c r="D14" s="88"/>
      <c r="E14" s="88"/>
      <c r="F14" s="88"/>
    </row>
    <row r="15" spans="1:14" s="1" customFormat="1" ht="16.5" hidden="1" customHeight="1" x14ac:dyDescent="0.25">
      <c r="A15" s="89" t="s">
        <v>59</v>
      </c>
      <c r="B15" s="89"/>
      <c r="C15" s="2"/>
      <c r="D15" s="3"/>
      <c r="E15" s="3"/>
      <c r="F15" s="4"/>
      <c r="G15" s="4"/>
    </row>
    <row r="16" spans="1:14" s="1" customFormat="1" ht="16.5" customHeight="1" x14ac:dyDescent="0.25">
      <c r="A16" s="90" t="s">
        <v>8</v>
      </c>
      <c r="B16" s="90" t="s">
        <v>9</v>
      </c>
      <c r="C16" s="91" t="s">
        <v>82</v>
      </c>
      <c r="D16" s="93" t="s">
        <v>10</v>
      </c>
      <c r="E16" s="94"/>
      <c r="F16" s="94"/>
      <c r="G16" s="94"/>
    </row>
    <row r="17" spans="1:10" s="5" customFormat="1" ht="31.5" x14ac:dyDescent="0.25">
      <c r="A17" s="90"/>
      <c r="B17" s="90"/>
      <c r="C17" s="92"/>
      <c r="D17" s="62" t="s">
        <v>11</v>
      </c>
      <c r="E17" s="62" t="s">
        <v>12</v>
      </c>
      <c r="F17" s="62" t="s">
        <v>60</v>
      </c>
      <c r="G17" s="62" t="s">
        <v>61</v>
      </c>
    </row>
    <row r="18" spans="1:10" s="9" customFormat="1" ht="47.25" x14ac:dyDescent="0.25">
      <c r="A18" s="6">
        <v>1</v>
      </c>
      <c r="B18" s="18" t="s">
        <v>0</v>
      </c>
      <c r="C18" s="7" t="s">
        <v>13</v>
      </c>
      <c r="D18" s="8">
        <v>200000</v>
      </c>
      <c r="E18" s="8">
        <v>200000</v>
      </c>
      <c r="F18" s="8">
        <v>200000</v>
      </c>
      <c r="G18" s="8">
        <v>200000</v>
      </c>
    </row>
    <row r="19" spans="1:10" s="9" customFormat="1" ht="17.45" customHeight="1" x14ac:dyDescent="0.25">
      <c r="A19" s="6">
        <f>A18+1</f>
        <v>2</v>
      </c>
      <c r="B19" s="18" t="s">
        <v>14</v>
      </c>
      <c r="C19" s="7" t="s">
        <v>15</v>
      </c>
      <c r="D19" s="8">
        <v>102000</v>
      </c>
      <c r="E19" s="8">
        <v>102000</v>
      </c>
      <c r="F19" s="8">
        <v>102000</v>
      </c>
      <c r="G19" s="8">
        <v>102000</v>
      </c>
    </row>
    <row r="20" spans="1:10" s="9" customFormat="1" ht="47.25" x14ac:dyDescent="0.25">
      <c r="A20" s="6">
        <v>3</v>
      </c>
      <c r="B20" s="18" t="s">
        <v>16</v>
      </c>
      <c r="C20" s="7" t="s">
        <v>2</v>
      </c>
      <c r="D20" s="8">
        <v>75000</v>
      </c>
      <c r="E20" s="8">
        <v>75000</v>
      </c>
      <c r="F20" s="8">
        <v>75000</v>
      </c>
      <c r="G20" s="8">
        <v>75000</v>
      </c>
    </row>
    <row r="21" spans="1:10" s="9" customFormat="1" ht="15.75" x14ac:dyDescent="0.25">
      <c r="A21" s="6">
        <f>A20+1</f>
        <v>4</v>
      </c>
      <c r="B21" s="18" t="s">
        <v>17</v>
      </c>
      <c r="C21" s="7" t="s">
        <v>3</v>
      </c>
      <c r="D21" s="8">
        <v>27000</v>
      </c>
      <c r="E21" s="8">
        <v>27000</v>
      </c>
      <c r="F21" s="8">
        <v>27000</v>
      </c>
      <c r="G21" s="8">
        <v>27000</v>
      </c>
    </row>
    <row r="22" spans="1:10" s="9" customFormat="1" ht="47.25" x14ac:dyDescent="0.25">
      <c r="A22" s="6">
        <v>5</v>
      </c>
      <c r="B22" s="18" t="s">
        <v>18</v>
      </c>
      <c r="C22" s="7" t="s">
        <v>1</v>
      </c>
      <c r="D22" s="8">
        <v>59000</v>
      </c>
      <c r="E22" s="8">
        <v>59000</v>
      </c>
      <c r="F22" s="8">
        <v>59000</v>
      </c>
      <c r="G22" s="8">
        <v>59000</v>
      </c>
    </row>
    <row r="23" spans="1:10" s="9" customFormat="1" ht="15.75" x14ac:dyDescent="0.25">
      <c r="A23" s="6"/>
      <c r="B23" s="19" t="s">
        <v>19</v>
      </c>
      <c r="C23" s="10"/>
      <c r="D23" s="8"/>
      <c r="E23" s="8"/>
      <c r="F23" s="8"/>
      <c r="G23" s="8"/>
    </row>
    <row r="24" spans="1:10" s="9" customFormat="1" ht="31.5" x14ac:dyDescent="0.25">
      <c r="A24" s="6">
        <v>6</v>
      </c>
      <c r="B24" s="18" t="s">
        <v>20</v>
      </c>
      <c r="C24" s="7" t="s">
        <v>21</v>
      </c>
      <c r="D24" s="8">
        <v>460000</v>
      </c>
      <c r="E24" s="8">
        <v>460000</v>
      </c>
      <c r="F24" s="8">
        <v>680000</v>
      </c>
      <c r="G24" s="8">
        <v>680000</v>
      </c>
    </row>
    <row r="25" spans="1:10" s="9" customFormat="1" ht="15.75" x14ac:dyDescent="0.25">
      <c r="A25" s="6"/>
      <c r="B25" s="18" t="s">
        <v>63</v>
      </c>
      <c r="C25" s="7"/>
      <c r="D25" s="8">
        <v>250000</v>
      </c>
      <c r="E25" s="8">
        <v>250000</v>
      </c>
      <c r="F25" s="8">
        <v>250000</v>
      </c>
      <c r="G25" s="8">
        <v>250000</v>
      </c>
    </row>
    <row r="26" spans="1:10" s="9" customFormat="1" ht="15.75" x14ac:dyDescent="0.25">
      <c r="A26" s="6"/>
      <c r="B26" s="19" t="s">
        <v>22</v>
      </c>
      <c r="C26" s="10"/>
      <c r="D26" s="8"/>
      <c r="E26" s="8"/>
      <c r="F26" s="8"/>
      <c r="G26" s="8"/>
      <c r="J26" s="9" t="s">
        <v>23</v>
      </c>
    </row>
    <row r="27" spans="1:10" s="9" customFormat="1" ht="18.600000000000001" customHeight="1" x14ac:dyDescent="0.25">
      <c r="A27" s="6">
        <v>7</v>
      </c>
      <c r="B27" s="18" t="s">
        <v>24</v>
      </c>
      <c r="C27" s="20" t="s">
        <v>4</v>
      </c>
      <c r="D27" s="8">
        <v>140000</v>
      </c>
      <c r="E27" s="8">
        <v>140000</v>
      </c>
      <c r="F27" s="8">
        <v>140000</v>
      </c>
      <c r="G27" s="8">
        <v>140000</v>
      </c>
    </row>
    <row r="28" spans="1:10" s="9" customFormat="1" ht="15.75" x14ac:dyDescent="0.25">
      <c r="A28" s="6"/>
      <c r="B28" s="19" t="s">
        <v>25</v>
      </c>
      <c r="C28" s="10"/>
      <c r="D28" s="8"/>
      <c r="E28" s="8"/>
      <c r="F28" s="8"/>
      <c r="G28" s="8"/>
    </row>
    <row r="29" spans="1:10" s="9" customFormat="1" ht="37.15" customHeight="1" x14ac:dyDescent="0.25">
      <c r="A29" s="6">
        <v>8</v>
      </c>
      <c r="B29" s="18" t="s">
        <v>26</v>
      </c>
      <c r="C29" s="7" t="s">
        <v>27</v>
      </c>
      <c r="D29" s="8">
        <v>188000</v>
      </c>
      <c r="E29" s="8">
        <v>188000</v>
      </c>
      <c r="F29" s="8">
        <v>188000</v>
      </c>
      <c r="G29" s="8">
        <v>188000</v>
      </c>
    </row>
    <row r="30" spans="1:10" s="9" customFormat="1" ht="15.75" x14ac:dyDescent="0.25">
      <c r="A30" s="6">
        <v>9</v>
      </c>
      <c r="B30" s="18" t="s">
        <v>28</v>
      </c>
      <c r="C30" s="7" t="s">
        <v>29</v>
      </c>
      <c r="D30" s="8">
        <v>41000</v>
      </c>
      <c r="E30" s="8">
        <v>41000</v>
      </c>
      <c r="F30" s="8">
        <v>41000</v>
      </c>
      <c r="G30" s="8">
        <v>41000</v>
      </c>
    </row>
    <row r="31" spans="1:10" s="9" customFormat="1" ht="15.75" x14ac:dyDescent="0.25">
      <c r="A31" s="6">
        <v>10</v>
      </c>
      <c r="B31" s="18" t="s">
        <v>30</v>
      </c>
      <c r="C31" s="7" t="s">
        <v>5</v>
      </c>
      <c r="D31" s="8">
        <v>88000</v>
      </c>
      <c r="E31" s="8">
        <v>88000</v>
      </c>
      <c r="F31" s="8">
        <v>88000</v>
      </c>
      <c r="G31" s="8">
        <v>88000</v>
      </c>
    </row>
    <row r="32" spans="1:10" s="9" customFormat="1" ht="31.5" x14ac:dyDescent="0.25">
      <c r="A32" s="6">
        <v>11</v>
      </c>
      <c r="B32" s="18" t="s">
        <v>31</v>
      </c>
      <c r="C32" s="7" t="s">
        <v>32</v>
      </c>
      <c r="D32" s="8">
        <f>41000+60000</f>
        <v>101000</v>
      </c>
      <c r="E32" s="8">
        <v>101000</v>
      </c>
      <c r="F32" s="8">
        <v>101000</v>
      </c>
      <c r="G32" s="8">
        <v>101000</v>
      </c>
    </row>
    <row r="33" spans="1:7" s="9" customFormat="1" ht="15.75" x14ac:dyDescent="0.25">
      <c r="A33" s="6">
        <v>12</v>
      </c>
      <c r="B33" s="18" t="s">
        <v>33</v>
      </c>
      <c r="C33" s="7" t="s">
        <v>34</v>
      </c>
      <c r="D33" s="8">
        <v>41000</v>
      </c>
      <c r="E33" s="8">
        <v>41000</v>
      </c>
      <c r="F33" s="8">
        <v>41000</v>
      </c>
      <c r="G33" s="8">
        <v>41000</v>
      </c>
    </row>
    <row r="34" spans="1:7" s="9" customFormat="1" ht="15.75" x14ac:dyDescent="0.25">
      <c r="A34" s="6">
        <v>13</v>
      </c>
      <c r="B34" s="18" t="s">
        <v>35</v>
      </c>
      <c r="C34" s="7" t="s">
        <v>36</v>
      </c>
      <c r="D34" s="8">
        <v>88000</v>
      </c>
      <c r="E34" s="8">
        <v>88000</v>
      </c>
      <c r="F34" s="8">
        <v>88000</v>
      </c>
      <c r="G34" s="8">
        <v>88000</v>
      </c>
    </row>
    <row r="35" spans="1:7" s="9" customFormat="1" ht="15.75" x14ac:dyDescent="0.25">
      <c r="A35" s="6">
        <v>14</v>
      </c>
      <c r="B35" s="18" t="s">
        <v>37</v>
      </c>
      <c r="C35" s="7" t="s">
        <v>38</v>
      </c>
      <c r="D35" s="8">
        <v>192000</v>
      </c>
      <c r="E35" s="8">
        <v>192000</v>
      </c>
      <c r="F35" s="8">
        <v>192000</v>
      </c>
      <c r="G35" s="8">
        <v>192000</v>
      </c>
    </row>
    <row r="36" spans="1:7" s="9" customFormat="1" ht="31.5" x14ac:dyDescent="0.25">
      <c r="A36" s="6">
        <v>15</v>
      </c>
      <c r="B36" s="18" t="s">
        <v>6</v>
      </c>
      <c r="C36" s="7"/>
      <c r="D36" s="8"/>
      <c r="E36" s="8">
        <v>454000</v>
      </c>
      <c r="F36" s="8"/>
      <c r="G36" s="8"/>
    </row>
    <row r="37" spans="1:7" s="9" customFormat="1" ht="15.75" x14ac:dyDescent="0.25">
      <c r="A37" s="6">
        <v>16</v>
      </c>
      <c r="B37" s="18" t="s">
        <v>39</v>
      </c>
      <c r="C37" s="7" t="s">
        <v>40</v>
      </c>
      <c r="D37" s="8">
        <v>71000</v>
      </c>
      <c r="E37" s="8">
        <v>71000</v>
      </c>
      <c r="F37" s="8">
        <v>71000</v>
      </c>
      <c r="G37" s="8">
        <v>71000</v>
      </c>
    </row>
    <row r="38" spans="1:7" s="9" customFormat="1" ht="15.75" x14ac:dyDescent="0.25">
      <c r="A38" s="6">
        <v>17</v>
      </c>
      <c r="B38" s="18" t="s">
        <v>41</v>
      </c>
      <c r="C38" s="7" t="s">
        <v>42</v>
      </c>
      <c r="D38" s="8">
        <v>173000</v>
      </c>
      <c r="E38" s="8">
        <v>173000</v>
      </c>
      <c r="F38" s="8">
        <v>173000</v>
      </c>
      <c r="G38" s="8">
        <v>173000</v>
      </c>
    </row>
    <row r="39" spans="1:7" s="9" customFormat="1" ht="31.5" x14ac:dyDescent="0.25">
      <c r="A39" s="6">
        <v>18</v>
      </c>
      <c r="B39" s="18" t="s">
        <v>43</v>
      </c>
      <c r="C39" s="7" t="s">
        <v>44</v>
      </c>
      <c r="D39" s="8">
        <v>174000</v>
      </c>
      <c r="E39" s="8">
        <v>174000</v>
      </c>
      <c r="F39" s="8">
        <v>174000</v>
      </c>
      <c r="G39" s="8">
        <v>174000</v>
      </c>
    </row>
    <row r="40" spans="1:7" s="9" customFormat="1" ht="31.5" x14ac:dyDescent="0.25">
      <c r="A40" s="6">
        <v>19</v>
      </c>
      <c r="B40" s="18" t="s">
        <v>45</v>
      </c>
      <c r="C40" s="7" t="s">
        <v>46</v>
      </c>
      <c r="D40" s="8">
        <v>231000</v>
      </c>
      <c r="E40" s="8">
        <v>231000</v>
      </c>
      <c r="F40" s="8">
        <v>231000</v>
      </c>
      <c r="G40" s="8">
        <v>231000</v>
      </c>
    </row>
    <row r="41" spans="1:7" s="9" customFormat="1" ht="31.5" x14ac:dyDescent="0.25">
      <c r="A41" s="6">
        <v>20</v>
      </c>
      <c r="B41" s="18" t="s">
        <v>47</v>
      </c>
      <c r="C41" s="7" t="s">
        <v>48</v>
      </c>
      <c r="D41" s="8">
        <v>121000</v>
      </c>
      <c r="E41" s="8">
        <v>121000</v>
      </c>
      <c r="F41" s="8">
        <v>121000</v>
      </c>
      <c r="G41" s="8">
        <v>121000</v>
      </c>
    </row>
    <row r="42" spans="1:7" s="9" customFormat="1" ht="15.75" x14ac:dyDescent="0.25">
      <c r="A42" s="6">
        <v>21</v>
      </c>
      <c r="B42" s="18" t="s">
        <v>49</v>
      </c>
      <c r="C42" s="7" t="s">
        <v>50</v>
      </c>
      <c r="D42" s="8"/>
      <c r="E42" s="8"/>
      <c r="F42" s="8">
        <v>260000</v>
      </c>
      <c r="G42" s="8"/>
    </row>
    <row r="43" spans="1:7" s="9" customFormat="1" ht="15.75" x14ac:dyDescent="0.25">
      <c r="A43" s="6"/>
      <c r="B43" s="18" t="s">
        <v>65</v>
      </c>
      <c r="C43" s="7" t="s">
        <v>62</v>
      </c>
      <c r="D43" s="8"/>
      <c r="E43" s="8"/>
      <c r="F43" s="8">
        <v>260000</v>
      </c>
      <c r="G43" s="8">
        <v>260000</v>
      </c>
    </row>
    <row r="44" spans="1:7" s="9" customFormat="1" ht="15.75" x14ac:dyDescent="0.25">
      <c r="A44" s="6"/>
      <c r="B44" s="18" t="s">
        <v>64</v>
      </c>
      <c r="C44" s="7"/>
      <c r="D44" s="8">
        <v>282000</v>
      </c>
      <c r="E44" s="8">
        <v>282000</v>
      </c>
      <c r="F44" s="8">
        <v>282000</v>
      </c>
      <c r="G44" s="8">
        <v>282000</v>
      </c>
    </row>
    <row r="45" spans="1:7" s="9" customFormat="1" ht="15.75" x14ac:dyDescent="0.25">
      <c r="A45" s="6"/>
      <c r="B45" s="7"/>
      <c r="C45" s="7"/>
      <c r="D45" s="8"/>
      <c r="E45" s="8"/>
      <c r="F45" s="8"/>
      <c r="G45" s="8"/>
    </row>
    <row r="46" spans="1:7" ht="25.5" customHeight="1" x14ac:dyDescent="0.25">
      <c r="A46" s="96" t="s">
        <v>51</v>
      </c>
      <c r="B46" s="97"/>
      <c r="C46" s="98"/>
      <c r="D46" s="11">
        <f>SUM(D18:D45)</f>
        <v>3104000</v>
      </c>
      <c r="E46" s="11">
        <f>SUM(E18:E45)</f>
        <v>3558000</v>
      </c>
      <c r="F46" s="11">
        <f>SUM(F18:F45)</f>
        <v>3844000</v>
      </c>
      <c r="G46" s="11">
        <f>SUM(G18:G45)</f>
        <v>3584000</v>
      </c>
    </row>
    <row r="47" spans="1:7" ht="25.5" customHeight="1" x14ac:dyDescent="0.25">
      <c r="A47" s="96" t="s">
        <v>7</v>
      </c>
      <c r="B47" s="97"/>
      <c r="C47" s="98"/>
      <c r="D47" s="11">
        <f>D46*90%</f>
        <v>2793600</v>
      </c>
      <c r="E47" s="11">
        <f t="shared" ref="E47:F47" si="0">E46*90%</f>
        <v>3202200</v>
      </c>
      <c r="F47" s="11">
        <f t="shared" si="0"/>
        <v>3459600</v>
      </c>
      <c r="G47" s="11">
        <f t="shared" ref="G47" si="1">G46*90%</f>
        <v>3225600</v>
      </c>
    </row>
    <row r="49" spans="1:9" ht="19.149999999999999" customHeight="1" x14ac:dyDescent="0.25">
      <c r="B49" s="13" t="s">
        <v>52</v>
      </c>
      <c r="C49" s="13"/>
      <c r="D49" s="99">
        <f>D47*16</f>
        <v>44697600</v>
      </c>
      <c r="E49" s="99"/>
      <c r="F49" s="99"/>
      <c r="G49" s="12"/>
    </row>
    <row r="50" spans="1:9" ht="19.149999999999999" customHeight="1" x14ac:dyDescent="0.25">
      <c r="B50" s="13" t="s">
        <v>53</v>
      </c>
      <c r="C50" s="13"/>
      <c r="D50" s="99">
        <f>E47*6</f>
        <v>19213200</v>
      </c>
      <c r="E50" s="99"/>
      <c r="F50" s="99"/>
      <c r="G50" s="12"/>
    </row>
    <row r="51" spans="1:9" ht="19.149999999999999" customHeight="1" x14ac:dyDescent="0.25">
      <c r="B51" s="13" t="s">
        <v>54</v>
      </c>
      <c r="C51" s="13"/>
      <c r="D51" s="99">
        <f>F47*3</f>
        <v>10378800</v>
      </c>
      <c r="E51" s="99"/>
      <c r="F51" s="99"/>
      <c r="G51" s="12"/>
    </row>
    <row r="52" spans="1:9" ht="19.149999999999999" customHeight="1" x14ac:dyDescent="0.25">
      <c r="B52" s="13" t="s">
        <v>55</v>
      </c>
      <c r="C52" s="13"/>
      <c r="D52" s="100">
        <f>F47-F42</f>
        <v>3199600</v>
      </c>
      <c r="E52" s="100"/>
      <c r="F52" s="100"/>
      <c r="G52" s="12"/>
    </row>
    <row r="53" spans="1:9" ht="19.149999999999999" customHeight="1" x14ac:dyDescent="0.25">
      <c r="B53" s="14" t="s">
        <v>56</v>
      </c>
      <c r="C53" s="14"/>
      <c r="D53" s="95">
        <f>SUM(D49:F52)</f>
        <v>77489200</v>
      </c>
      <c r="E53" s="95"/>
      <c r="F53" s="95"/>
      <c r="G53" s="12"/>
    </row>
    <row r="54" spans="1:9" ht="19.149999999999999" customHeight="1" x14ac:dyDescent="0.25">
      <c r="B54" s="14" t="s">
        <v>57</v>
      </c>
      <c r="C54" s="14"/>
      <c r="D54" s="95">
        <f>D53/26</f>
        <v>2980353.846153846</v>
      </c>
      <c r="E54" s="95"/>
      <c r="F54" s="95"/>
      <c r="G54" s="12"/>
    </row>
    <row r="56" spans="1:9" s="48" customFormat="1" ht="16.5" x14ac:dyDescent="0.25">
      <c r="A56" s="69" t="s">
        <v>70</v>
      </c>
      <c r="B56" s="69"/>
      <c r="C56" s="69"/>
      <c r="D56" s="69"/>
      <c r="E56" s="27"/>
      <c r="F56" s="27"/>
      <c r="G56" s="27"/>
      <c r="H56" s="27"/>
      <c r="I56" s="47"/>
    </row>
    <row r="57" spans="1:9" s="48" customFormat="1" ht="16.5" x14ac:dyDescent="0.25">
      <c r="A57" s="49"/>
      <c r="B57" s="70" t="s">
        <v>71</v>
      </c>
      <c r="C57" s="70"/>
      <c r="D57" s="70"/>
      <c r="E57" s="70"/>
      <c r="F57" s="70"/>
      <c r="G57" s="70"/>
      <c r="H57" s="70"/>
      <c r="I57" s="70"/>
    </row>
    <row r="58" spans="1:9" s="48" customFormat="1" ht="16.5" x14ac:dyDescent="0.25">
      <c r="A58" s="49"/>
      <c r="B58" s="70" t="s">
        <v>72</v>
      </c>
      <c r="C58" s="70"/>
      <c r="D58" s="70"/>
      <c r="E58" s="70"/>
      <c r="F58" s="70"/>
      <c r="G58" s="70"/>
      <c r="H58" s="70"/>
      <c r="I58" s="70"/>
    </row>
    <row r="59" spans="1:9" s="51" customFormat="1" ht="55.5" customHeight="1" x14ac:dyDescent="0.25">
      <c r="A59" s="50"/>
      <c r="B59" s="63" t="s">
        <v>73</v>
      </c>
      <c r="C59" s="64"/>
      <c r="D59" s="64"/>
      <c r="E59" s="64"/>
      <c r="F59" s="64"/>
      <c r="G59" s="65"/>
      <c r="H59" s="60"/>
      <c r="I59" s="60"/>
    </row>
    <row r="60" spans="1:9" s="53" customFormat="1" ht="32.25" customHeight="1" x14ac:dyDescent="0.25">
      <c r="A60" s="52"/>
      <c r="B60" s="66" t="s">
        <v>74</v>
      </c>
      <c r="C60" s="67"/>
      <c r="D60" s="67"/>
      <c r="E60" s="67"/>
      <c r="F60" s="67"/>
      <c r="G60" s="68"/>
      <c r="H60" s="61"/>
      <c r="I60" s="61"/>
    </row>
    <row r="61" spans="1:9" s="24" customFormat="1" ht="17.25" customHeight="1" x14ac:dyDescent="0.25">
      <c r="A61" s="47"/>
      <c r="B61" s="63" t="s">
        <v>75</v>
      </c>
      <c r="C61" s="64"/>
      <c r="D61" s="64"/>
      <c r="E61" s="64"/>
      <c r="F61" s="64"/>
      <c r="G61" s="65"/>
      <c r="H61" s="60"/>
      <c r="I61" s="60"/>
    </row>
    <row r="62" spans="1:9" s="24" customFormat="1" ht="16.5" x14ac:dyDescent="0.25">
      <c r="A62" s="47"/>
      <c r="B62" s="50" t="s">
        <v>76</v>
      </c>
      <c r="C62" s="50"/>
      <c r="D62" s="54"/>
      <c r="E62" s="27"/>
      <c r="F62" s="27"/>
      <c r="G62" s="27"/>
      <c r="H62" s="27"/>
      <c r="I62" s="25"/>
    </row>
    <row r="63" spans="1:9" s="24" customFormat="1" ht="16.5" x14ac:dyDescent="0.25">
      <c r="A63" s="47"/>
      <c r="B63" s="50" t="s">
        <v>77</v>
      </c>
      <c r="C63" s="50"/>
      <c r="D63" s="54"/>
      <c r="E63" s="27"/>
      <c r="F63" s="27"/>
      <c r="G63" s="27"/>
      <c r="H63" s="27"/>
      <c r="I63" s="25"/>
    </row>
    <row r="64" spans="1:9" s="59" customFormat="1" ht="16.5" x14ac:dyDescent="0.25">
      <c r="A64" s="55" t="s">
        <v>78</v>
      </c>
      <c r="B64" s="56"/>
      <c r="C64" s="56"/>
      <c r="D64" s="56"/>
      <c r="E64" s="57"/>
      <c r="F64" s="57"/>
      <c r="G64" s="57"/>
      <c r="H64" s="57"/>
      <c r="I64" s="58"/>
    </row>
    <row r="65" spans="1:9" s="24" customFormat="1" ht="16.5" x14ac:dyDescent="0.25">
      <c r="A65" s="47"/>
      <c r="B65" s="25" t="s">
        <v>79</v>
      </c>
      <c r="C65" s="25"/>
      <c r="D65" s="54"/>
      <c r="E65" s="30"/>
      <c r="F65" s="30"/>
      <c r="G65" s="30"/>
      <c r="H65" s="30"/>
      <c r="I65" s="25"/>
    </row>
    <row r="66" spans="1:9" s="24" customFormat="1" ht="16.5" x14ac:dyDescent="0.25">
      <c r="A66" s="47"/>
      <c r="B66" s="25" t="s">
        <v>80</v>
      </c>
      <c r="C66" s="25"/>
      <c r="D66" s="54"/>
      <c r="E66" s="30"/>
      <c r="F66" s="30"/>
      <c r="G66" s="30"/>
      <c r="H66" s="30"/>
      <c r="I66" s="25"/>
    </row>
    <row r="67" spans="1:9" s="24" customFormat="1" ht="16.5" x14ac:dyDescent="0.25">
      <c r="A67" s="47"/>
      <c r="B67" s="25" t="s">
        <v>81</v>
      </c>
      <c r="C67" s="25"/>
      <c r="D67" s="54"/>
      <c r="E67" s="30"/>
      <c r="F67" s="30"/>
      <c r="G67" s="30"/>
      <c r="H67" s="30"/>
      <c r="I67" s="25"/>
    </row>
  </sheetData>
  <mergeCells count="25">
    <mergeCell ref="D53:F53"/>
    <mergeCell ref="D54:F54"/>
    <mergeCell ref="A46:C46"/>
    <mergeCell ref="A47:C47"/>
    <mergeCell ref="D49:F49"/>
    <mergeCell ref="D50:F50"/>
    <mergeCell ref="D51:F51"/>
    <mergeCell ref="D52:F52"/>
    <mergeCell ref="A14:F14"/>
    <mergeCell ref="A15:B15"/>
    <mergeCell ref="A16:A17"/>
    <mergeCell ref="B16:B17"/>
    <mergeCell ref="C16:C17"/>
    <mergeCell ref="D16:G16"/>
    <mergeCell ref="B9:I9"/>
    <mergeCell ref="A10:G11"/>
    <mergeCell ref="A7:G7"/>
    <mergeCell ref="C1:G6"/>
    <mergeCell ref="A13:F13"/>
    <mergeCell ref="B59:G59"/>
    <mergeCell ref="B60:G60"/>
    <mergeCell ref="B61:G61"/>
    <mergeCell ref="A56:D56"/>
    <mergeCell ref="B57:I57"/>
    <mergeCell ref="B58:I58"/>
  </mergeCells>
  <pageMargins left="0.33" right="0" top="0.79" bottom="0.25" header="0.3" footer="0.3"/>
  <pageSetup paperSize="9" scale="67"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2025</vt:lpstr>
      <vt:lpstr>'2025'!Print_Area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Administrator</cp:lastModifiedBy>
  <cp:lastPrinted>2024-02-20T07:48:59Z</cp:lastPrinted>
  <dcterms:created xsi:type="dcterms:W3CDTF">2022-02-17T03:47:59Z</dcterms:created>
  <dcterms:modified xsi:type="dcterms:W3CDTF">2025-02-11T08:49:23Z</dcterms:modified>
</cp:coreProperties>
</file>