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ÔNG TY TNHH MICROTEC VIỆT NAM\2025\"/>
    </mc:Choice>
  </mc:AlternateContent>
  <xr:revisionPtr revIDLastSave="0" documentId="13_ncr:1_{A3F7C418-198E-490E-97D5-44552828E5F9}" xr6:coauthVersionLast="47" xr6:coauthVersionMax="47" xr10:uidLastSave="{00000000-0000-0000-0000-000000000000}"/>
  <bookViews>
    <workbookView xWindow="-120" yWindow="-120" windowWidth="20730" windowHeight="11160" xr2:uid="{00000000-000D-0000-FFFF-FFFF00000000}"/>
  </bookViews>
  <sheets>
    <sheet name="2025" sheetId="4" r:id="rId1"/>
    <sheet name="IN" sheetId="6" r:id="rId2"/>
  </sheets>
  <definedNames>
    <definedName name="_Hlk205960024" localSheetId="0">'2025'!#REF!</definedName>
    <definedName name="OLE_LINK4" localSheetId="0">'2025'!#REF!</definedName>
    <definedName name="_xlnm.Print_Area" localSheetId="0">'2025'!$A$1:$G$62</definedName>
    <definedName name="_xlnm.Print_Area" localSheetId="1">IN!$A$1:$G$62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1" i="6" l="1"/>
  <c r="G42" i="6" s="1"/>
  <c r="D47" i="6" s="1"/>
  <c r="F41" i="6"/>
  <c r="F42" i="6" s="1"/>
  <c r="D46" i="6" s="1"/>
  <c r="E41" i="6"/>
  <c r="E42" i="6" s="1"/>
  <c r="D45" i="6" s="1"/>
  <c r="D29" i="6"/>
  <c r="D41" i="6" s="1"/>
  <c r="D42" i="6" s="1"/>
  <c r="D44" i="6" s="1"/>
  <c r="D48" i="6" s="1"/>
  <c r="D49" i="6" s="1"/>
  <c r="A19" i="6"/>
  <c r="A16" i="6"/>
  <c r="A19" i="4"/>
  <c r="D29" i="4"/>
  <c r="G41" i="4" l="1"/>
  <c r="G42" i="4" s="1"/>
  <c r="D47" i="4" s="1"/>
  <c r="F41" i="4"/>
  <c r="F42" i="4" s="1"/>
  <c r="E41" i="4"/>
  <c r="E42" i="4" s="1"/>
  <c r="D45" i="4" s="1"/>
  <c r="D41" i="4"/>
  <c r="D42" i="4" s="1"/>
  <c r="D44" i="4" s="1"/>
  <c r="A16" i="4"/>
  <c r="D46" i="4" l="1"/>
  <c r="D48" i="4" s="1"/>
  <c r="D4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family</author>
    <author>Dell</author>
    <author>Administrator</author>
  </authors>
  <commentList>
    <comment ref="B15" authorId="0" shapeId="0" xr:uid="{477697A9-7FC8-48ED-952A-6EF25C6D2605}">
      <text>
        <r>
          <rPr>
            <b/>
            <u/>
            <sz val="13"/>
            <rFont val="Times New Roman"/>
            <family val="1"/>
          </rPr>
          <t>PHẦN BẮT BUỘC:</t>
        </r>
        <r>
          <rPr>
            <sz val="13"/>
            <rFont val="Times New Roman"/>
            <family val="1"/>
          </rPr>
          <t xml:space="preserve"> Đo chiều cao, cân nặng, huyết áp, BMI, Khám nội tổng quát, Tai mũi họng, Răng hàm mặt, Mắt. Tổng hợp, kết luận kết quả khám và phân loại sức khỏe.
</t>
        </r>
      </text>
    </comment>
    <comment ref="D16" authorId="1" shapeId="0" xr:uid="{72187B7E-B354-47C7-8F01-1DED0A4BFC13}">
      <text>
        <r>
          <rPr>
            <b/>
            <sz val="9"/>
            <color indexed="81"/>
            <rFont val="Tahoma"/>
            <family val="2"/>
          </rPr>
          <t>Dell:</t>
        </r>
        <r>
          <rPr>
            <sz val="9"/>
            <color indexed="81"/>
            <rFont val="Tahoma"/>
            <family val="2"/>
          </rPr>
          <t xml:space="preserve">
(Hãng Fuji - Nhật)</t>
        </r>
      </text>
    </comment>
    <comment ref="D17" authorId="1" shapeId="0" xr:uid="{7C812B95-0F25-4A63-AC84-BC89655B8DBD}">
      <text>
        <r>
          <rPr>
            <b/>
            <sz val="9"/>
            <color indexed="81"/>
            <rFont val="Tahoma"/>
            <family val="2"/>
          </rPr>
          <t>Dell:</t>
        </r>
        <r>
          <rPr>
            <sz val="9"/>
            <color indexed="81"/>
            <rFont val="Tahoma"/>
            <family val="2"/>
          </rPr>
          <t xml:space="preserve">
Tổng phân tích tế bào máu bằng máy Laser. (Xét nghiệm công thức máu toàn phần) (Hãng Sysmec -  Thụy Sỹ - Hóa chất chính hãng)</t>
        </r>
      </text>
    </comment>
    <comment ref="D18" authorId="1" shapeId="0" xr:uid="{4F491B8F-7BFF-4ACD-8424-0BA7BB2FB677}">
      <text>
        <r>
          <rPr>
            <b/>
            <sz val="9"/>
            <color indexed="81"/>
            <rFont val="Tahoma"/>
            <family val="2"/>
          </rPr>
          <t>Dell:</t>
        </r>
        <r>
          <rPr>
            <sz val="9"/>
            <color indexed="81"/>
            <rFont val="Tahoma"/>
            <family val="2"/>
          </rPr>
          <t xml:space="preserve">
(Hãng Roche - Thụy sỹ - Hóa chất chính hãng - Hóa chất chính hãng)</t>
        </r>
      </text>
    </comment>
    <comment ref="D19" authorId="1" shapeId="0" xr:uid="{A50A0D8C-07AE-477C-8E68-0E5C978257C6}">
      <text>
        <r>
          <rPr>
            <b/>
            <sz val="9"/>
            <color indexed="81"/>
            <rFont val="Tahoma"/>
            <family val="2"/>
          </rPr>
          <t>Dell:</t>
        </r>
        <r>
          <rPr>
            <sz val="9"/>
            <color indexed="81"/>
            <rFont val="Tahoma"/>
            <family val="2"/>
          </rPr>
          <t xml:space="preserve">
(Xét nghiệm nước tiểu toàn phần) (Hãng Roche - Thụy sỹ - Hóa chất chính hãng - Hóa chất chính hãng - Hóa chất chính hãng)</t>
        </r>
      </text>
    </comment>
    <comment ref="D21" authorId="1" shapeId="0" xr:uid="{F2E6056D-8DC3-49E1-8270-AAA4FE706C76}">
      <text>
        <r>
          <rPr>
            <b/>
            <sz val="9"/>
            <color indexed="81"/>
            <rFont val="Tahoma"/>
            <family val="2"/>
          </rPr>
          <t>Dell:</t>
        </r>
        <r>
          <rPr>
            <sz val="9"/>
            <color indexed="81"/>
            <rFont val="Tahoma"/>
            <family val="2"/>
          </rPr>
          <t xml:space="preserve">
(Máy GE LOGIQ S7 Expert Công  nghệ XDclear đầu dò ma trận siêu nông - Mỹ )</t>
        </r>
      </text>
    </comment>
    <comment ref="D22" authorId="2" shapeId="0" xr:uid="{54BB47CD-F09F-44E3-8BB1-5BC4EB441768}">
      <text>
        <r>
          <rPr>
            <b/>
            <sz val="9"/>
            <color indexed="81"/>
            <rFont val="Tahoma"/>
            <family val="2"/>
          </rPr>
          <t xml:space="preserve">(Máy Siemens SC 2000 - Đức hiện đại nhất Việt nam hiện nay) </t>
        </r>
      </text>
    </comment>
    <comment ref="D24" authorId="1" shapeId="0" xr:uid="{58960E69-ED59-4BC3-B0ED-8E4FC708C682}">
      <text>
        <r>
          <rPr>
            <b/>
            <sz val="9"/>
            <color indexed="81"/>
            <rFont val="Tahoma"/>
            <family val="2"/>
          </rPr>
          <t>Dell:</t>
        </r>
        <r>
          <rPr>
            <sz val="9"/>
            <color indexed="81"/>
            <rFont val="Tahoma"/>
            <family val="2"/>
          </rPr>
          <t xml:space="preserve">
(Đo điện tim) 12 kênh (Hãng GE - Mỹ)</t>
        </r>
      </text>
    </comment>
    <comment ref="D26" authorId="1" shapeId="0" xr:uid="{3CB44F27-03E9-42E1-8C73-9315B0DCAA00}">
      <text>
        <r>
          <rPr>
            <b/>
            <sz val="9"/>
            <color indexed="81"/>
            <rFont val="Tahoma"/>
            <family val="2"/>
          </rPr>
          <t>Dell:</t>
        </r>
        <r>
          <rPr>
            <sz val="9"/>
            <color indexed="81"/>
            <rFont val="Tahoma"/>
            <family val="2"/>
          </rPr>
          <t xml:space="preserve">
VLDL - cholesterol   (Hãng Roche - Thụy sỹ - Hóa chất chính hãng)  </t>
        </r>
      </text>
    </comment>
    <comment ref="D29" authorId="1" shapeId="0" xr:uid="{E421FDB6-49C3-4998-9EB7-37CD237627DE}">
      <text>
        <r>
          <rPr>
            <b/>
            <sz val="9"/>
            <color indexed="81"/>
            <rFont val="Tahoma"/>
            <family val="2"/>
          </rPr>
          <t>Dell:</t>
        </r>
        <r>
          <rPr>
            <sz val="9"/>
            <color indexed="81"/>
            <rFont val="Tahoma"/>
            <family val="2"/>
          </rPr>
          <t xml:space="preserve">
(Hãng Roche - Thụy sỹ - Hóa chất chính hãng - Hóa chất chính hãng)</t>
        </r>
      </text>
    </comment>
    <comment ref="D30" authorId="1" shapeId="0" xr:uid="{71AF2402-EA7B-4F82-9967-F269AD680A35}">
      <text>
        <r>
          <rPr>
            <b/>
            <sz val="9"/>
            <color indexed="81"/>
            <rFont val="Tahoma"/>
            <family val="2"/>
          </rPr>
          <t>Dell:</t>
        </r>
        <r>
          <rPr>
            <sz val="9"/>
            <color indexed="81"/>
            <rFont val="Tahoma"/>
            <family val="2"/>
          </rPr>
          <t xml:space="preserve">
(Hãng Roche - Thụy sỹ - Hóa chất chính hãng - Hóa chất chính hãng)</t>
        </r>
      </text>
    </comment>
    <comment ref="D34" authorId="1" shapeId="0" xr:uid="{4EFEB8FA-D4EE-4152-A17A-82A38882B4A9}">
      <text>
        <r>
          <rPr>
            <b/>
            <sz val="9"/>
            <color indexed="81"/>
            <rFont val="Tahoma"/>
            <family val="2"/>
          </rPr>
          <t>Dell:</t>
        </r>
        <r>
          <rPr>
            <sz val="9"/>
            <color indexed="81"/>
            <rFont val="Tahoma"/>
            <family val="2"/>
          </rPr>
          <t xml:space="preserve">
(Hãng Roche - Thụy sỹ - Hóa chất chính hãng)</t>
        </r>
      </text>
    </comment>
    <comment ref="D35" authorId="1" shapeId="0" xr:uid="{9D134A52-5DC0-4089-A523-4DF43108C99F}">
      <text>
        <r>
          <rPr>
            <b/>
            <sz val="9"/>
            <color indexed="81"/>
            <rFont val="Tahoma"/>
            <family val="2"/>
          </rPr>
          <t>Dell:</t>
        </r>
        <r>
          <rPr>
            <sz val="9"/>
            <color indexed="81"/>
            <rFont val="Tahoma"/>
            <family val="2"/>
          </rPr>
          <t xml:space="preserve">
(Hãng Roche - Thụy sỹ - Hóa chất chính hãng)</t>
        </r>
      </text>
    </comment>
    <comment ref="D36" authorId="1" shapeId="0" xr:uid="{374F4766-A9E0-4BD0-A3B0-B3321182152E}">
      <text>
        <r>
          <rPr>
            <b/>
            <sz val="9"/>
            <color indexed="81"/>
            <rFont val="Tahoma"/>
            <family val="2"/>
          </rPr>
          <t>Dell:</t>
        </r>
        <r>
          <rPr>
            <sz val="9"/>
            <color indexed="81"/>
            <rFont val="Tahoma"/>
            <family val="2"/>
          </rPr>
          <t xml:space="preserve">
(Hãng Roche - Thụy sỹ - Hóa chất chính hãng)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family</author>
    <author>Dell</author>
    <author>Administrator</author>
  </authors>
  <commentList>
    <comment ref="B15" authorId="0" shapeId="0" xr:uid="{8BBAEC2E-1F27-4D28-A407-3A2782E9E211}">
      <text>
        <r>
          <rPr>
            <b/>
            <u/>
            <sz val="13"/>
            <rFont val="Times New Roman"/>
            <family val="1"/>
          </rPr>
          <t>PHẦN BẮT BUỘC:</t>
        </r>
        <r>
          <rPr>
            <sz val="13"/>
            <rFont val="Times New Roman"/>
            <family val="1"/>
          </rPr>
          <t xml:space="preserve"> Đo chiều cao, cân nặng, huyết áp, BMI, Khám nội tổng quát, Tai mũi họng, Răng hàm mặt, Mắt. Tổng hợp, kết luận kết quả khám và phân loại sức khỏe.
</t>
        </r>
      </text>
    </comment>
    <comment ref="D16" authorId="1" shapeId="0" xr:uid="{7FCD20E8-CF22-4864-A7E9-918F14E0992C}">
      <text>
        <r>
          <rPr>
            <b/>
            <sz val="9"/>
            <color indexed="81"/>
            <rFont val="Tahoma"/>
            <family val="2"/>
          </rPr>
          <t>Dell:</t>
        </r>
        <r>
          <rPr>
            <sz val="9"/>
            <color indexed="81"/>
            <rFont val="Tahoma"/>
            <family val="2"/>
          </rPr>
          <t xml:space="preserve">
(Hãng Fuji - Nhật)</t>
        </r>
      </text>
    </comment>
    <comment ref="D17" authorId="1" shapeId="0" xr:uid="{EF7B97D4-CFA3-481C-8D23-316CFDFDB0A0}">
      <text>
        <r>
          <rPr>
            <b/>
            <sz val="9"/>
            <color indexed="81"/>
            <rFont val="Tahoma"/>
            <family val="2"/>
          </rPr>
          <t>Dell:</t>
        </r>
        <r>
          <rPr>
            <sz val="9"/>
            <color indexed="81"/>
            <rFont val="Tahoma"/>
            <family val="2"/>
          </rPr>
          <t xml:space="preserve">
Tổng phân tích tế bào máu bằng máy Laser. (Xét nghiệm công thức máu toàn phần) (Hãng Sysmec -  Thụy Sỹ - Hóa chất chính hãng)</t>
        </r>
      </text>
    </comment>
    <comment ref="D18" authorId="1" shapeId="0" xr:uid="{D4C54ABE-88EF-41D6-A631-42B4D0D5D25C}">
      <text>
        <r>
          <rPr>
            <b/>
            <sz val="9"/>
            <color indexed="81"/>
            <rFont val="Tahoma"/>
            <family val="2"/>
          </rPr>
          <t>Dell:</t>
        </r>
        <r>
          <rPr>
            <sz val="9"/>
            <color indexed="81"/>
            <rFont val="Tahoma"/>
            <family val="2"/>
          </rPr>
          <t xml:space="preserve">
(Hãng Roche - Thụy sỹ - Hóa chất chính hãng - Hóa chất chính hãng)</t>
        </r>
      </text>
    </comment>
    <comment ref="D19" authorId="1" shapeId="0" xr:uid="{1A8B5CC1-C027-4231-83B0-8691503BB01A}">
      <text>
        <r>
          <rPr>
            <b/>
            <sz val="9"/>
            <color indexed="81"/>
            <rFont val="Tahoma"/>
            <family val="2"/>
          </rPr>
          <t>Dell:</t>
        </r>
        <r>
          <rPr>
            <sz val="9"/>
            <color indexed="81"/>
            <rFont val="Tahoma"/>
            <family val="2"/>
          </rPr>
          <t xml:space="preserve">
(Xét nghiệm nước tiểu toàn phần) (Hãng Roche - Thụy sỹ - Hóa chất chính hãng - Hóa chất chính hãng - Hóa chất chính hãng)</t>
        </r>
      </text>
    </comment>
    <comment ref="D21" authorId="1" shapeId="0" xr:uid="{B5388262-53ED-4EB3-A9E6-AE78DFD1190F}">
      <text>
        <r>
          <rPr>
            <b/>
            <sz val="9"/>
            <color indexed="81"/>
            <rFont val="Tahoma"/>
            <family val="2"/>
          </rPr>
          <t>Dell:</t>
        </r>
        <r>
          <rPr>
            <sz val="9"/>
            <color indexed="81"/>
            <rFont val="Tahoma"/>
            <family val="2"/>
          </rPr>
          <t xml:space="preserve">
(Máy GE LOGIQ S7 Expert Công  nghệ XDclear đầu dò ma trận siêu nông - Mỹ )</t>
        </r>
      </text>
    </comment>
    <comment ref="D22" authorId="2" shapeId="0" xr:uid="{11DAD62B-A268-4801-AA01-4130A0937B09}">
      <text>
        <r>
          <rPr>
            <b/>
            <sz val="9"/>
            <color indexed="81"/>
            <rFont val="Tahoma"/>
            <family val="2"/>
          </rPr>
          <t xml:space="preserve">(Máy Siemens SC 2000 - Đức hiện đại nhất Việt nam hiện nay) </t>
        </r>
      </text>
    </comment>
    <comment ref="D24" authorId="1" shapeId="0" xr:uid="{45136429-B366-449C-B098-83098F08B5C8}">
      <text>
        <r>
          <rPr>
            <b/>
            <sz val="9"/>
            <color indexed="81"/>
            <rFont val="Tahoma"/>
            <family val="2"/>
          </rPr>
          <t>Dell:</t>
        </r>
        <r>
          <rPr>
            <sz val="9"/>
            <color indexed="81"/>
            <rFont val="Tahoma"/>
            <family val="2"/>
          </rPr>
          <t xml:space="preserve">
(Đo điện tim) 12 kênh (Hãng GE - Mỹ)</t>
        </r>
      </text>
    </comment>
    <comment ref="D26" authorId="1" shapeId="0" xr:uid="{E3C3C582-B1D6-4302-94C8-3D5CE3162885}">
      <text>
        <r>
          <rPr>
            <b/>
            <sz val="9"/>
            <color indexed="81"/>
            <rFont val="Tahoma"/>
            <family val="2"/>
          </rPr>
          <t>Dell:</t>
        </r>
        <r>
          <rPr>
            <sz val="9"/>
            <color indexed="81"/>
            <rFont val="Tahoma"/>
            <family val="2"/>
          </rPr>
          <t xml:space="preserve">
VLDL - cholesterol   (Hãng Roche - Thụy sỹ - Hóa chất chính hãng)  </t>
        </r>
      </text>
    </comment>
    <comment ref="D29" authorId="1" shapeId="0" xr:uid="{98116DDA-4514-4A0F-80EA-AEA499008906}">
      <text>
        <r>
          <rPr>
            <b/>
            <sz val="9"/>
            <color indexed="81"/>
            <rFont val="Tahoma"/>
            <family val="2"/>
          </rPr>
          <t>Dell:</t>
        </r>
        <r>
          <rPr>
            <sz val="9"/>
            <color indexed="81"/>
            <rFont val="Tahoma"/>
            <family val="2"/>
          </rPr>
          <t xml:space="preserve">
(Hãng Roche - Thụy sỹ - Hóa chất chính hãng - Hóa chất chính hãng)</t>
        </r>
      </text>
    </comment>
    <comment ref="D30" authorId="1" shapeId="0" xr:uid="{4D20F303-7C32-4FDF-82D7-7A108AA2FAE6}">
      <text>
        <r>
          <rPr>
            <b/>
            <sz val="9"/>
            <color indexed="81"/>
            <rFont val="Tahoma"/>
            <family val="2"/>
          </rPr>
          <t>Dell:</t>
        </r>
        <r>
          <rPr>
            <sz val="9"/>
            <color indexed="81"/>
            <rFont val="Tahoma"/>
            <family val="2"/>
          </rPr>
          <t xml:space="preserve">
(Hãng Roche - Thụy sỹ - Hóa chất chính hãng - Hóa chất chính hãng)</t>
        </r>
      </text>
    </comment>
    <comment ref="D34" authorId="1" shapeId="0" xr:uid="{A46AFB33-9069-47D0-93A4-E14BB936C373}">
      <text>
        <r>
          <rPr>
            <b/>
            <sz val="9"/>
            <color indexed="81"/>
            <rFont val="Tahoma"/>
            <family val="2"/>
          </rPr>
          <t>Dell:</t>
        </r>
        <r>
          <rPr>
            <sz val="9"/>
            <color indexed="81"/>
            <rFont val="Tahoma"/>
            <family val="2"/>
          </rPr>
          <t xml:space="preserve">
(Hãng Roche - Thụy sỹ - Hóa chất chính hãng)</t>
        </r>
      </text>
    </comment>
    <comment ref="D35" authorId="1" shapeId="0" xr:uid="{F711469F-812D-4578-ADDE-7BD59FB9C317}">
      <text>
        <r>
          <rPr>
            <b/>
            <sz val="9"/>
            <color indexed="81"/>
            <rFont val="Tahoma"/>
            <family val="2"/>
          </rPr>
          <t>Dell:</t>
        </r>
        <r>
          <rPr>
            <sz val="9"/>
            <color indexed="81"/>
            <rFont val="Tahoma"/>
            <family val="2"/>
          </rPr>
          <t xml:space="preserve">
(Hãng Roche - Thụy sỹ - Hóa chất chính hãng)</t>
        </r>
      </text>
    </comment>
    <comment ref="D36" authorId="1" shapeId="0" xr:uid="{26760D1E-6E40-4048-8966-7B53D38E39FC}">
      <text>
        <r>
          <rPr>
            <b/>
            <sz val="9"/>
            <color indexed="81"/>
            <rFont val="Tahoma"/>
            <family val="2"/>
          </rPr>
          <t>Dell:</t>
        </r>
        <r>
          <rPr>
            <sz val="9"/>
            <color indexed="81"/>
            <rFont val="Tahoma"/>
            <family val="2"/>
          </rPr>
          <t xml:space="preserve">
(Hãng Roche - Thụy sỹ - Hóa chất chính hãng)</t>
        </r>
      </text>
    </comment>
  </commentList>
</comments>
</file>

<file path=xl/sharedStrings.xml><?xml version="1.0" encoding="utf-8"?>
<sst xmlns="http://schemas.openxmlformats.org/spreadsheetml/2006/main" count="153" uniqueCount="77">
  <si>
    <t>Khám tổng quát</t>
  </si>
  <si>
    <t xml:space="preserve">Phát hiện bệnh tiểu đường, các bệnh thận, viêm cầu thận, viêm đường tiết niệu và các bệnh lý của các cơ quan khác trong cơ thể </t>
  </si>
  <si>
    <t>Phân tích hồng cầu, bạch cầu, tiểu cầu, huyết sắc tố, hematocrit, công thức bạch cầu … để phát hiện các bệnh về máu, viêm nhiễm, thiếu máu…</t>
  </si>
  <si>
    <t>Phát hiện các bất thường về đường máu</t>
  </si>
  <si>
    <t>Phát hiện sớm các bệnh lý thiếu máu cơ tim, rối loạn nhịp tim</t>
  </si>
  <si>
    <t>Phát hiện tình trạng loãng xương toàn thân</t>
  </si>
  <si>
    <t>Định lượng chì trong máu: Pb/blood (chì/máu)</t>
  </si>
  <si>
    <t>Giá gói ưu đãi tại Bệnh viện / Discount Price</t>
  </si>
  <si>
    <t>STT</t>
  </si>
  <si>
    <t>DANH MỤC KHÁM</t>
  </si>
  <si>
    <t>THIỆN NHÂN HOSPITAL</t>
  </si>
  <si>
    <t>NAM thường</t>
  </si>
  <si>
    <t>Nam Kỹ thuật</t>
  </si>
  <si>
    <t>Khám chuyên khoa Nội, ngoại tổng quát, Chuyên khoa TMH, Chuyên Khoa RMH, Chuyên khoa mắt, cân đo, huyết áp,….</t>
  </si>
  <si>
    <t>XQKTS Tim Phổi</t>
  </si>
  <si>
    <t xml:space="preserve">Phát hiện các bệnh về lao, phổi, u, … </t>
  </si>
  <si>
    <t>Tổng phân tích tế máu</t>
  </si>
  <si>
    <t>Glucose (Serum)</t>
  </si>
  <si>
    <t>Tổng phân tích nước tiểu</t>
  </si>
  <si>
    <t>SIÊU ÂM MÀU</t>
  </si>
  <si>
    <t>Siêu âm màu Bụng tổng quát - Giáp - Vú</t>
  </si>
  <si>
    <t>Đánh giá các bất thường ở ổ bụng: gan, thận, mật, tử cung buồng trứng (đối với nữ), tuyến tiền liệt (đối với nam)</t>
  </si>
  <si>
    <t>ĐIỆN CHẨN ĐOÁN</t>
  </si>
  <si>
    <t>t</t>
  </si>
  <si>
    <t>Điện tâm đồ</t>
  </si>
  <si>
    <t>XÉT NGHIỆM</t>
  </si>
  <si>
    <t>Bộ mỡ máu (Cholesterol, Triglycerite, HDL-C, LDL-C)</t>
  </si>
  <si>
    <t>Đánh giá rối loạn lipid máu</t>
  </si>
  <si>
    <t>Axit Uric</t>
  </si>
  <si>
    <t>Bệnh gout và chức năng thận</t>
  </si>
  <si>
    <t>Đo loãng xương</t>
  </si>
  <si>
    <t>Men gan (SGOT, SGPT, Gamma GT)</t>
  </si>
  <si>
    <t>đánh giá chức năng gan</t>
  </si>
  <si>
    <t>Chức năng thận (Creatinin)</t>
  </si>
  <si>
    <t>Đánh giá chức năng thận</t>
  </si>
  <si>
    <t xml:space="preserve">Anti HCV Định tính </t>
  </si>
  <si>
    <t>test nhanh</t>
  </si>
  <si>
    <t>Sắt huyết thanh</t>
  </si>
  <si>
    <t>Kiểm tra lượng sắt trong cơ thể</t>
  </si>
  <si>
    <t>Định lượng Cyfra 21- 1</t>
  </si>
  <si>
    <t>Dầu ấn ung thư phồi</t>
  </si>
  <si>
    <t>Định lượng CEA (Carcino Embryonic Antigen)</t>
  </si>
  <si>
    <t>Dấu ấn ung thư đường tiêu hóa (đại tràng, trực tràng)</t>
  </si>
  <si>
    <t>Định lượng AFP (Alpha Fetoproteine)</t>
  </si>
  <si>
    <t>Dấu ấn ung thư gan</t>
  </si>
  <si>
    <t>Pap Smear</t>
  </si>
  <si>
    <t>Phát hiện TB ung thư cổ tử cung</t>
  </si>
  <si>
    <t>Tổng giá lẻ:</t>
  </si>
  <si>
    <t>Male (Normal): 16 people</t>
  </si>
  <si>
    <t>Male (Technician): 06 people</t>
  </si>
  <si>
    <t>Female (Married): 3 people</t>
  </si>
  <si>
    <t>Female (Single): 1 people</t>
  </si>
  <si>
    <t>Total (26 people)</t>
  </si>
  <si>
    <t xml:space="preserve">Average </t>
  </si>
  <si>
    <t>NỮ có gia đình</t>
  </si>
  <si>
    <t>NỮ độc thân</t>
  </si>
  <si>
    <t>Dấu ấn ung thư vú</t>
  </si>
  <si>
    <t>Siêu âm tim</t>
  </si>
  <si>
    <t>Chẩn đoán huyết khối trong máu</t>
  </si>
  <si>
    <t>Định lượng CA 15-3</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</si>
  <si>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</si>
  <si>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</si>
  <si>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Công ty cổ phần Thiện Nhân Đà Nẵng xin gửi đến Quý Công ty/Đơn vị bảng báo giá các danh mục khám (Bao gồm các hạng mục khám bệnh và các xét nghiệm) của gói khám sức khỏe tổng quát định kỳ như sau:</t>
  </si>
  <si>
    <t>Kính gửi: CÔNG TY TNHH MICROTEC VIỆT NAM</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</si>
  <si>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</si>
  <si>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</si>
  <si>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</si>
  <si>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</si>
  <si>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</si>
  <si>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</si>
  <si>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</si>
  <si>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</si>
  <si>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</si>
  <si>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</si>
  <si>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</si>
  <si>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</si>
  <si>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CHỨC NĂNGG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</si>
</sst>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Calibri"/>
      <family val="2"/>
      <charset val="163"/>
      <scheme val="minor"/>
    </font>
    <font>
      <sz val="11"/>
      <color theme="1"/>
      <name val="Calibri"/>
      <family val="2"/>
      <scheme val="minor"/>
    </font>
    <font>
      <sz val="11"/>
      <color theme="1"/>
      <name val="Times New Roman"/>
      <family val="1"/>
    </font>
    <font>
      <b/>
      <sz val="11"/>
      <color theme="1"/>
      <name val="Times New Roman"/>
      <family val="1"/>
    </font>
    <font>
      <b/>
      <sz val="12"/>
      <color theme="1"/>
      <name val="Times New Roman"/>
      <family val="1"/>
    </font>
    <font>
      <b/>
      <sz val="13"/>
      <color theme="1"/>
      <name val="Times New Roman"/>
      <family val="1"/>
    </font>
    <font>
      <b/>
      <sz val="10"/>
      <color theme="1"/>
      <name val="Arial"/>
      <family val="2"/>
    </font>
    <font>
      <sz val="12"/>
      <color theme="1"/>
      <name val="Times New Roman"/>
      <family val="1"/>
    </font>
    <font>
      <b/>
      <u/>
      <sz val="13"/>
      <name val="Times New Roman"/>
      <family val="1"/>
    </font>
    <font>
      <sz val="13"/>
      <name val="Times New Roman"/>
      <family val="1"/>
    </font>
    <font>
      <b/>
      <sz val="9"/>
      <color indexed="81"/>
      <name val="Tahoma"/>
      <family val="2"/>
    </font>
    <font>
      <sz val="9"/>
      <color indexed="81"/>
      <name val="Tahoma"/>
      <family val="2"/>
    </font>
    <font>
      <sz val="13"/>
      <color theme="1"/>
      <name val="Times New Roman"/>
      <family val="1"/>
    </font>
    <font>
      <b/>
      <i/>
      <sz val="13"/>
      <color theme="1"/>
      <name val="Times New Roman"/>
      <family val="1"/>
    </font>
    <font>
      <b/>
      <sz val="14"/>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sz val="13"/>
      <color rgb="FFFF0000"/>
      <name val="Times New Roman"/>
      <family val="1"/>
    </font>
    <font>
      <b/>
      <sz val="12"/>
      <color rgb="FFFF0000"/>
      <name val="Times New Roman"/>
      <family val="1"/>
    </font>
  </fonts>
  <fills count="3">
    <fill>
      <patternFill patternType="none"/>
    </fill>
    <fill>
      <patternFill patternType="gray125"/>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diagonal/>
    </border>
  </borders>
  <cellStyleXfs count="5">
    <xf numFmtId="0" fontId="0" fillId="0" borderId="0"/>
    <xf numFmtId="0" fontId="1" fillId="0" borderId="0"/>
    <xf numFmtId="164" fontId="1" fillId="0" borderId="0" applyFont="0" applyFill="0" applyBorder="0" applyAlignment="0" applyProtection="0"/>
    <xf numFmtId="0" fontId="7" fillId="0" borderId="0"/>
    <xf numFmtId="164" fontId="7" fillId="0" borderId="0" applyFont="0" applyFill="0" applyBorder="0" applyAlignment="0" applyProtection="0"/>
  </cellStyleXfs>
  <cellXfs count="90">
    <xf numFmtId="0" fontId="0" fillId="0" borderId="0" xfId="0"/>
    <xf numFmtId="0" fontId="5" fillId="0" borderId="0" xfId="1" applyFont="1" applyAlignment="1">
      <alignment horizontal="center" vertical="center"/>
    </xf>
    <xf numFmtId="0" fontId="7" fillId="0" borderId="0" xfId="3" applyAlignment="1">
      <alignment horizontal="center" vertical="center"/>
    </xf>
    <xf numFmtId="0" fontId="2" fillId="0" borderId="0" xfId="1" applyFont="1" applyAlignment="1">
      <alignment vertical="center"/>
    </xf>
    <xf numFmtId="165" fontId="2" fillId="0" borderId="0" xfId="2" applyNumberFormat="1" applyFont="1" applyBorder="1" applyAlignment="1">
      <alignment horizontal="center" vertical="center"/>
    </xf>
    <xf numFmtId="0" fontId="7" fillId="0" borderId="7" xfId="0" applyFont="1" applyBorder="1" applyAlignment="1">
      <alignment vertical="center"/>
    </xf>
    <xf numFmtId="0" fontId="7" fillId="0" borderId="8" xfId="0" applyFont="1" applyBorder="1" applyAlignment="1">
      <alignment vertical="center"/>
    </xf>
    <xf numFmtId="0" fontId="12" fillId="0" borderId="8" xfId="0" applyFont="1" applyBorder="1" applyAlignment="1">
      <alignment vertical="center"/>
    </xf>
    <xf numFmtId="0" fontId="5" fillId="0" borderId="8" xfId="0" applyFont="1" applyBorder="1" applyAlignment="1">
      <alignment horizontal="center" vertical="center"/>
    </xf>
    <xf numFmtId="3" fontId="12" fillId="0" borderId="8" xfId="2" applyNumberFormat="1" applyFont="1" applyBorder="1" applyAlignment="1">
      <alignment horizontal="center" vertical="center"/>
    </xf>
    <xf numFmtId="0" fontId="4" fillId="0" borderId="8" xfId="0" applyFont="1" applyBorder="1" applyAlignment="1">
      <alignment vertical="center"/>
    </xf>
    <xf numFmtId="3" fontId="5" fillId="0" borderId="8" xfId="0" applyNumberFormat="1" applyFont="1" applyBorder="1" applyAlignment="1">
      <alignment horizontal="center" vertical="center"/>
    </xf>
    <xf numFmtId="3" fontId="12" fillId="0" borderId="8" xfId="0" applyNumberFormat="1" applyFont="1" applyBorder="1" applyAlignment="1">
      <alignment horizontal="center" vertical="center"/>
    </xf>
    <xf numFmtId="0" fontId="15" fillId="0" borderId="8" xfId="0" applyFont="1" applyBorder="1" applyAlignment="1">
      <alignment vertical="center" wrapText="1"/>
    </xf>
    <xf numFmtId="0" fontId="4" fillId="0" borderId="8" xfId="0" applyFont="1" applyBorder="1" applyAlignment="1">
      <alignment vertical="center" wrapText="1"/>
    </xf>
    <xf numFmtId="0" fontId="7" fillId="0" borderId="8" xfId="0" applyFont="1" applyBorder="1" applyAlignment="1">
      <alignment vertical="center" wrapText="1"/>
    </xf>
    <xf numFmtId="0" fontId="7" fillId="0" borderId="8" xfId="0" applyFont="1" applyBorder="1" applyAlignment="1">
      <alignment horizontal="left" vertical="center" wrapText="1"/>
    </xf>
    <xf numFmtId="0" fontId="12" fillId="0" borderId="10" xfId="0" applyFont="1" applyBorder="1" applyAlignment="1">
      <alignment vertical="center" wrapText="1"/>
    </xf>
    <xf numFmtId="0" fontId="12" fillId="0" borderId="11" xfId="0" applyFont="1" applyBorder="1" applyAlignment="1">
      <alignment vertical="center" wrapText="1"/>
    </xf>
    <xf numFmtId="0" fontId="12" fillId="0" borderId="13" xfId="0" applyFont="1" applyBorder="1" applyAlignment="1">
      <alignment vertical="center" wrapText="1"/>
    </xf>
    <xf numFmtId="0" fontId="12" fillId="0" borderId="14" xfId="0" applyFont="1" applyBorder="1" applyAlignment="1">
      <alignment vertical="center" wrapText="1"/>
    </xf>
    <xf numFmtId="3" fontId="14" fillId="0" borderId="8" xfId="0" applyNumberFormat="1" applyFont="1" applyBorder="1" applyAlignment="1">
      <alignment vertical="center"/>
    </xf>
    <xf numFmtId="0" fontId="12" fillId="0" borderId="8" xfId="0" applyFont="1" applyBorder="1" applyAlignment="1">
      <alignment horizontal="center" vertical="center"/>
    </xf>
    <xf numFmtId="0" fontId="7" fillId="0" borderId="8" xfId="0" applyFont="1" applyBorder="1" applyAlignment="1">
      <alignment horizontal="center" vertical="center"/>
    </xf>
    <xf numFmtId="0" fontId="18" fillId="0" borderId="8" xfId="0" applyFont="1" applyBorder="1" applyAlignment="1">
      <alignment horizontal="left" vertical="center"/>
    </xf>
    <xf numFmtId="0" fontId="12" fillId="0" borderId="8" xfId="0" applyFont="1" applyBorder="1" applyAlignment="1">
      <alignment horizontal="left" vertical="center"/>
    </xf>
    <xf numFmtId="0" fontId="7" fillId="0" borderId="8" xfId="0" applyFont="1" applyBorder="1" applyAlignment="1">
      <alignment horizontal="left" vertical="center"/>
    </xf>
    <xf numFmtId="0" fontId="19" fillId="0" borderId="8" xfId="0" applyFont="1" applyBorder="1" applyAlignment="1">
      <alignment horizontal="center" vertical="center"/>
    </xf>
    <xf numFmtId="0" fontId="20" fillId="0" borderId="8" xfId="0" applyFont="1" applyBorder="1" applyAlignment="1">
      <alignment vertical="center"/>
    </xf>
    <xf numFmtId="3" fontId="12" fillId="0" borderId="8" xfId="0" applyNumberFormat="1" applyFont="1" applyBorder="1" applyAlignment="1">
      <alignment horizontal="right" vertical="center"/>
    </xf>
    <xf numFmtId="0" fontId="17" fillId="0" borderId="8" xfId="0" applyFont="1" applyBorder="1" applyAlignment="1">
      <alignment vertical="center"/>
    </xf>
    <xf numFmtId="0" fontId="16" fillId="0" borderId="8" xfId="0" applyFont="1" applyBorder="1" applyAlignment="1">
      <alignment vertical="center"/>
    </xf>
    <xf numFmtId="3" fontId="21" fillId="0" borderId="8" xfId="2" applyNumberFormat="1" applyFont="1" applyBorder="1" applyAlignment="1">
      <alignment horizontal="center" vertical="center"/>
    </xf>
    <xf numFmtId="0" fontId="16" fillId="0" borderId="8" xfId="0" applyFont="1" applyBorder="1" applyAlignment="1">
      <alignment horizontal="left" vertical="center"/>
    </xf>
    <xf numFmtId="0" fontId="22" fillId="0" borderId="8" xfId="0" applyFont="1" applyBorder="1" applyAlignment="1">
      <alignment horizontal="left" vertical="center"/>
    </xf>
    <xf numFmtId="0" fontId="12" fillId="0" borderId="8" xfId="0" applyFont="1" applyBorder="1" applyAlignment="1">
      <alignment vertical="center" wrapText="1"/>
    </xf>
    <xf numFmtId="0" fontId="19" fillId="0" borderId="8" xfId="0" applyFont="1" applyBorder="1" applyAlignment="1">
      <alignment vertical="center" wrapText="1"/>
    </xf>
    <xf numFmtId="0" fontId="12" fillId="0" borderId="7" xfId="0" applyFont="1" applyBorder="1" applyAlignment="1">
      <alignment vertical="center" wrapText="1"/>
    </xf>
    <xf numFmtId="0" fontId="13" fillId="0" borderId="7" xfId="0" applyFont="1" applyBorder="1" applyAlignment="1">
      <alignment vertical="center" wrapText="1"/>
    </xf>
    <xf numFmtId="0" fontId="13" fillId="0" borderId="8" xfId="0" applyFont="1" applyBorder="1" applyAlignment="1">
      <alignment vertical="center" wrapText="1"/>
    </xf>
    <xf numFmtId="0" fontId="12" fillId="0" borderId="15" xfId="0" applyFont="1" applyBorder="1" applyAlignment="1">
      <alignment vertical="center"/>
    </xf>
    <xf numFmtId="0" fontId="5" fillId="0" borderId="15" xfId="0" applyFont="1" applyBorder="1" applyAlignment="1">
      <alignment vertical="center"/>
    </xf>
    <xf numFmtId="3" fontId="12" fillId="0" borderId="15" xfId="2" applyNumberFormat="1" applyFont="1" applyBorder="1" applyAlignment="1">
      <alignment horizontal="center" vertical="center"/>
    </xf>
    <xf numFmtId="0" fontId="16" fillId="0" borderId="15" xfId="0" applyFont="1" applyBorder="1" applyAlignment="1">
      <alignment vertical="center" wrapText="1"/>
    </xf>
    <xf numFmtId="0" fontId="7" fillId="0" borderId="0" xfId="3" applyAlignment="1">
      <alignment vertical="center"/>
    </xf>
    <xf numFmtId="165" fontId="2" fillId="0" borderId="0" xfId="1" applyNumberFormat="1" applyFont="1" applyAlignment="1">
      <alignment vertical="center"/>
    </xf>
    <xf numFmtId="0" fontId="2" fillId="0" borderId="0" xfId="1" applyFont="1" applyAlignment="1">
      <alignment horizontal="center" vertical="center"/>
    </xf>
    <xf numFmtId="165" fontId="7" fillId="2" borderId="1" xfId="4" applyNumberFormat="1" applyFont="1" applyFill="1" applyBorder="1" applyAlignment="1">
      <alignment vertical="center" wrapText="1"/>
    </xf>
    <xf numFmtId="165" fontId="6" fillId="2" borderId="1" xfId="2" applyNumberFormat="1" applyFont="1" applyFill="1" applyBorder="1" applyAlignment="1">
      <alignment vertical="center"/>
    </xf>
    <xf numFmtId="0" fontId="3" fillId="2" borderId="1" xfId="1" applyFont="1" applyFill="1" applyBorder="1" applyAlignment="1">
      <alignment vertical="center" wrapText="1"/>
    </xf>
    <xf numFmtId="0" fontId="4" fillId="2" borderId="1" xfId="1" applyFont="1" applyFill="1" applyBorder="1" applyAlignment="1">
      <alignment vertical="center"/>
    </xf>
    <xf numFmtId="0" fontId="7" fillId="2" borderId="1" xfId="3" applyFill="1" applyBorder="1" applyAlignment="1">
      <alignment horizontal="center" vertical="center" wrapText="1"/>
    </xf>
    <xf numFmtId="0" fontId="7" fillId="2" borderId="4" xfId="3" applyFill="1" applyBorder="1" applyAlignment="1">
      <alignment horizontal="justify" vertical="center" wrapText="1"/>
    </xf>
    <xf numFmtId="0" fontId="4" fillId="2" borderId="4" xfId="3" applyFont="1" applyFill="1" applyBorder="1" applyAlignment="1">
      <alignment horizontal="justify" vertical="center" wrapText="1"/>
    </xf>
    <xf numFmtId="0" fontId="7" fillId="2" borderId="4" xfId="3" applyFill="1" applyBorder="1" applyAlignment="1">
      <alignment horizontal="justify" vertical="center"/>
    </xf>
    <xf numFmtId="165" fontId="4" fillId="2" borderId="1" xfId="4" applyNumberFormat="1" applyFont="1" applyFill="1" applyBorder="1" applyAlignment="1">
      <alignment horizontal="center" vertical="center" wrapText="1"/>
    </xf>
    <xf numFmtId="0" fontId="15" fillId="0" borderId="18" xfId="0" applyFont="1" applyBorder="1" applyAlignment="1">
      <alignment vertical="center" wrapText="1"/>
    </xf>
    <xf numFmtId="0" fontId="15" fillId="0" borderId="19" xfId="0" applyFont="1" applyBorder="1" applyAlignment="1">
      <alignment vertical="center" wrapText="1"/>
    </xf>
    <xf numFmtId="3" fontId="14" fillId="0" borderId="17" xfId="0" applyNumberFormat="1" applyFont="1" applyBorder="1" applyAlignment="1">
      <alignment horizontal="center" vertical="center"/>
    </xf>
    <xf numFmtId="3" fontId="14" fillId="0" borderId="18" xfId="0" applyNumberFormat="1" applyFont="1" applyBorder="1" applyAlignment="1">
      <alignment horizontal="center" vertical="center"/>
    </xf>
    <xf numFmtId="3" fontId="14" fillId="0" borderId="19" xfId="0" applyNumberFormat="1" applyFont="1" applyBorder="1" applyAlignment="1">
      <alignment horizontal="center" vertical="center"/>
    </xf>
    <xf numFmtId="0" fontId="13" fillId="0" borderId="16" xfId="0" applyFont="1" applyBorder="1" applyAlignment="1">
      <alignment horizontal="right" vertical="top" wrapText="1"/>
    </xf>
    <xf numFmtId="0" fontId="13" fillId="0" borderId="0" xfId="0" applyFont="1" applyAlignment="1">
      <alignment horizontal="right" vertical="top" wrapText="1"/>
    </xf>
    <xf numFmtId="0" fontId="13" fillId="0" borderId="20" xfId="0" applyFont="1" applyBorder="1" applyAlignment="1">
      <alignment horizontal="right" vertical="top" wrapText="1"/>
    </xf>
    <xf numFmtId="0" fontId="13" fillId="0" borderId="12" xfId="0" applyFont="1" applyBorder="1" applyAlignment="1">
      <alignment horizontal="right" vertical="top" wrapText="1"/>
    </xf>
    <xf numFmtId="0" fontId="13" fillId="0" borderId="13" xfId="0" applyFont="1" applyBorder="1" applyAlignment="1">
      <alignment horizontal="right" vertical="top" wrapText="1"/>
    </xf>
    <xf numFmtId="0" fontId="13" fillId="0" borderId="14" xfId="0" applyFont="1" applyBorder="1" applyAlignment="1">
      <alignment horizontal="right" vertical="top"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19" xfId="0" applyFont="1" applyBorder="1" applyAlignment="1">
      <alignment horizontal="left" vertical="center" wrapText="1"/>
    </xf>
    <xf numFmtId="0" fontId="19" fillId="0" borderId="17" xfId="0" applyFont="1" applyBorder="1" applyAlignment="1">
      <alignment horizontal="left" vertical="center" wrapText="1"/>
    </xf>
    <xf numFmtId="0" fontId="19" fillId="0" borderId="18" xfId="0" applyFont="1" applyBorder="1" applyAlignment="1">
      <alignment horizontal="left" vertical="center" wrapText="1"/>
    </xf>
    <xf numFmtId="0" fontId="19" fillId="0" borderId="19" xfId="0" applyFont="1" applyBorder="1" applyAlignment="1">
      <alignment horizontal="left" vertical="center" wrapText="1"/>
    </xf>
    <xf numFmtId="0" fontId="17" fillId="0" borderId="8" xfId="0" applyFont="1" applyBorder="1" applyAlignment="1">
      <alignment horizontal="left" vertical="center"/>
    </xf>
    <xf numFmtId="0" fontId="4" fillId="2" borderId="1" xfId="3" applyFont="1" applyFill="1" applyBorder="1" applyAlignment="1">
      <alignment horizontal="center" vertical="center" wrapText="1"/>
    </xf>
    <xf numFmtId="0" fontId="4" fillId="2" borderId="2" xfId="3" applyFont="1" applyFill="1" applyBorder="1" applyAlignment="1">
      <alignment horizontal="center" vertical="center" wrapText="1"/>
    </xf>
    <xf numFmtId="0" fontId="4" fillId="2" borderId="3" xfId="3" applyFont="1" applyFill="1" applyBorder="1" applyAlignment="1">
      <alignment horizontal="center" vertical="center" wrapText="1"/>
    </xf>
    <xf numFmtId="165" fontId="5" fillId="2" borderId="1" xfId="2" applyNumberFormat="1" applyFont="1" applyFill="1" applyBorder="1" applyAlignment="1">
      <alignment horizontal="center" vertical="center"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13" xfId="0" applyFont="1" applyBorder="1" applyAlignment="1">
      <alignment horizontal="left" vertical="center" wrapText="1"/>
    </xf>
    <xf numFmtId="165" fontId="4" fillId="2" borderId="1" xfId="2" applyNumberFormat="1" applyFont="1" applyFill="1" applyBorder="1" applyAlignment="1">
      <alignment horizontal="center" vertical="center"/>
    </xf>
    <xf numFmtId="0" fontId="6" fillId="2" borderId="4" xfId="1" applyFont="1" applyFill="1" applyBorder="1" applyAlignment="1">
      <alignment horizontal="right" vertical="center"/>
    </xf>
    <xf numFmtId="0" fontId="6" fillId="2" borderId="5" xfId="1" applyFont="1" applyFill="1" applyBorder="1" applyAlignment="1">
      <alignment horizontal="right" vertical="center"/>
    </xf>
    <xf numFmtId="0" fontId="6" fillId="2" borderId="6" xfId="1" applyFont="1" applyFill="1" applyBorder="1" applyAlignment="1">
      <alignment horizontal="right" vertical="center"/>
    </xf>
    <xf numFmtId="165" fontId="2" fillId="2" borderId="1" xfId="2" applyNumberFormat="1" applyFont="1" applyFill="1" applyBorder="1" applyAlignment="1">
      <alignment horizontal="center" vertical="center" wrapText="1"/>
    </xf>
    <xf numFmtId="165" fontId="2" fillId="2" borderId="1" xfId="2" applyNumberFormat="1" applyFont="1" applyFill="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cellXfs>
  <cellStyles count="5">
    <cellStyle name="Comma 2 3" xfId="2" xr:uid="{01758F65-0A75-4242-BCEC-DF7ADBC1C406}"/>
    <cellStyle name="Comma 8 2" xfId="4" xr:uid="{D0A36798-8030-4AF7-8F17-F9FF13BEC3D8}"/>
    <cellStyle name="Normal" xfId="0" builtinId="0"/>
    <cellStyle name="Normal 10 2" xfId="3" xr:uid="{26481F84-96F3-49F7-8CDC-7D1C4D770343}"/>
    <cellStyle name="Normal 2 2" xfId="1" xr:uid="{B002A8EC-BA37-44EF-8147-BA94D23CB1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93139</xdr:colOff>
      <xdr:row>0</xdr:row>
      <xdr:rowOff>85215</xdr:rowOff>
    </xdr:from>
    <xdr:to>
      <xdr:col>1</xdr:col>
      <xdr:colOff>987137</xdr:colOff>
      <xdr:row>6</xdr:row>
      <xdr:rowOff>34636</xdr:rowOff>
    </xdr:to>
    <xdr:pic>
      <xdr:nvPicPr>
        <xdr:cNvPr id="3" name="Picture 2">
          <a:extLst>
            <a:ext uri="{FF2B5EF4-FFF2-40B4-BE49-F238E27FC236}">
              <a16:creationId xmlns:a16="http://schemas.microsoft.com/office/drawing/2014/main" id="{C8C88994-B079-4E38-8B1B-EB85A451CED7}"/>
            </a:ext>
          </a:extLst>
        </xdr:cNvPr>
        <xdr:cNvPicPr>
          <a:picLocks noChangeAspect="1"/>
        </xdr:cNvPicPr>
      </xdr:nvPicPr>
      <xdr:blipFill>
        <a:blip xmlns:r="http://schemas.openxmlformats.org/officeDocument/2006/relationships" r:embed="rId1"/>
        <a:stretch>
          <a:fillRect/>
        </a:stretch>
      </xdr:blipFill>
      <xdr:spPr>
        <a:xfrm>
          <a:off x="93139" y="85215"/>
          <a:ext cx="1378907" cy="11963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127774</xdr:colOff>
      <xdr:row>0</xdr:row>
      <xdr:rowOff>137170</xdr:rowOff>
    </xdr:from>
    <xdr:to>
      <xdr:col>1</xdr:col>
      <xdr:colOff>1111249</xdr:colOff>
      <xdr:row>5</xdr:row>
      <xdr:rowOff>111125</xdr:rowOff>
    </xdr:to>
    <xdr:pic>
      <xdr:nvPicPr>
        <xdr:cNvPr id="2" name="Picture 1">
          <a:extLst>
            <a:ext uri="{FF2B5EF4-FFF2-40B4-BE49-F238E27FC236}">
              <a16:creationId xmlns:a16="http://schemas.microsoft.com/office/drawing/2014/main" id="{B3D9C442-253F-4CA3-AA50-983308D4EA34}"/>
            </a:ext>
          </a:extLst>
        </xdr:cNvPr>
        <xdr:cNvPicPr>
          <a:picLocks noChangeAspect="1"/>
        </xdr:cNvPicPr>
      </xdr:nvPicPr>
      <xdr:blipFill>
        <a:blip xmlns:r="http://schemas.openxmlformats.org/officeDocument/2006/relationships" r:embed="rId1"/>
        <a:stretch>
          <a:fillRect/>
        </a:stretch>
      </xdr:blipFill>
      <xdr:spPr>
        <a:xfrm>
          <a:off x="127774" y="137170"/>
          <a:ext cx="1459725" cy="10058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830F9-A3B3-457F-A0E7-FA554317A234}">
  <sheetPr>
    <pageSetUpPr fitToPage="1"/>
  </sheetPr>
  <dimension ref="A1:N62"/>
  <sheetViews>
    <sheetView tabSelected="1" view="pageBreakPreview" topLeftCell="A37" zoomScale="55" zoomScaleNormal="92" zoomScaleSheetLayoutView="55" workbookViewId="0">
      <selection activeCell="B54" sqref="B54:G54"/>
    </sheetView>
  </sheetViews>
  <sheetFormatPr defaultColWidth="17.7109375" defaultRowHeight="25.5" customHeight="1" x14ac:dyDescent="0.25"/>
  <cols>
    <col min="1" max="1" width="7.140625" style="46" customWidth="1"/>
    <col min="2" max="2" width="30.28515625" style="3" customWidth="1"/>
    <col min="3" max="3" width="54.7109375" style="3" customWidth="1"/>
    <col min="4" max="5" width="10.85546875" style="4" bestFit="1" customWidth="1"/>
    <col min="6" max="6" width="10.85546875" style="46" bestFit="1" customWidth="1"/>
    <col min="7" max="7" width="13.85546875" style="46" customWidth="1"/>
    <col min="8" max="8" width="17.7109375" style="3"/>
    <col min="9" max="9" width="38.7109375" style="3" customWidth="1"/>
    <col min="10" max="16384" width="17.7109375" style="3"/>
  </cols>
  <sheetData>
    <row r="1" spans="1:14" s="5" customFormat="1" ht="16.5" customHeight="1" x14ac:dyDescent="0.25">
      <c r="A1" s="37"/>
      <c r="B1" s="37"/>
      <c r="C1" s="61" t="s">
        <v>60</v>
      </c>
      <c r="D1" s="62"/>
      <c r="E1" s="62"/>
      <c r="F1" s="62"/>
      <c r="G1" s="63"/>
      <c r="H1" s="38"/>
      <c r="I1" s="38"/>
    </row>
    <row r="2" spans="1:14" s="6" customFormat="1" ht="16.5" customHeight="1" x14ac:dyDescent="0.25">
      <c r="A2" s="35"/>
      <c r="B2" s="35"/>
      <c r="C2" s="61"/>
      <c r="D2" s="62"/>
      <c r="E2" s="62"/>
      <c r="F2" s="62"/>
      <c r="G2" s="63"/>
      <c r="H2" s="39"/>
      <c r="I2" s="39"/>
    </row>
    <row r="3" spans="1:14" s="6" customFormat="1" ht="16.5" customHeight="1" x14ac:dyDescent="0.25">
      <c r="A3" s="35"/>
      <c r="B3" s="35"/>
      <c r="C3" s="61"/>
      <c r="D3" s="62"/>
      <c r="E3" s="62"/>
      <c r="F3" s="62"/>
      <c r="G3" s="63"/>
      <c r="H3" s="39"/>
      <c r="I3" s="39"/>
    </row>
    <row r="4" spans="1:14" s="6" customFormat="1" ht="16.5" customHeight="1" x14ac:dyDescent="0.25">
      <c r="A4" s="35"/>
      <c r="B4" s="35"/>
      <c r="C4" s="61"/>
      <c r="D4" s="62"/>
      <c r="E4" s="62"/>
      <c r="F4" s="62"/>
      <c r="G4" s="63"/>
      <c r="H4" s="39"/>
      <c r="I4" s="39"/>
    </row>
    <row r="5" spans="1:14" s="6" customFormat="1" ht="16.5" customHeight="1" x14ac:dyDescent="0.25">
      <c r="A5" s="35"/>
      <c r="B5" s="35"/>
      <c r="C5" s="61"/>
      <c r="D5" s="62"/>
      <c r="E5" s="62"/>
      <c r="F5" s="62"/>
      <c r="G5" s="63"/>
      <c r="H5" s="39"/>
      <c r="I5" s="39"/>
    </row>
    <row r="6" spans="1:14" s="6" customFormat="1" ht="16.5" customHeight="1" x14ac:dyDescent="0.25">
      <c r="A6" s="7"/>
      <c r="B6" s="8"/>
      <c r="C6" s="64"/>
      <c r="D6" s="65"/>
      <c r="E6" s="65"/>
      <c r="F6" s="65"/>
      <c r="G6" s="66"/>
      <c r="H6" s="9"/>
      <c r="I6" s="7"/>
    </row>
    <row r="7" spans="1:14" s="6" customFormat="1" ht="18.75" x14ac:dyDescent="0.25">
      <c r="A7" s="58" t="s">
        <v>61</v>
      </c>
      <c r="B7" s="59"/>
      <c r="C7" s="59"/>
      <c r="D7" s="59"/>
      <c r="E7" s="59"/>
      <c r="F7" s="59"/>
      <c r="G7" s="60"/>
      <c r="H7" s="21"/>
      <c r="I7" s="21"/>
      <c r="J7" s="10"/>
      <c r="K7" s="10"/>
      <c r="L7" s="10"/>
      <c r="M7" s="10"/>
      <c r="N7" s="10"/>
    </row>
    <row r="8" spans="1:14" s="6" customFormat="1" ht="16.5" x14ac:dyDescent="0.25">
      <c r="A8" s="11"/>
      <c r="B8" s="11"/>
      <c r="C8" s="11"/>
      <c r="D8" s="11"/>
      <c r="E8" s="12"/>
      <c r="F8" s="12"/>
      <c r="G8" s="12"/>
      <c r="H8" s="12"/>
      <c r="I8" s="11"/>
      <c r="J8" s="10"/>
      <c r="K8" s="10"/>
      <c r="L8" s="10"/>
      <c r="M8" s="10"/>
      <c r="N8" s="10"/>
    </row>
    <row r="9" spans="1:14" s="6" customFormat="1" ht="16.5" customHeight="1" x14ac:dyDescent="0.25">
      <c r="A9" s="13"/>
      <c r="B9" s="88" t="s">
        <v>63</v>
      </c>
      <c r="C9" s="89"/>
      <c r="D9" s="89"/>
      <c r="E9" s="89"/>
      <c r="F9" s="89"/>
      <c r="G9" s="89"/>
      <c r="H9" s="56"/>
      <c r="I9" s="57"/>
      <c r="J9" s="14"/>
      <c r="K9" s="14"/>
      <c r="L9" s="14"/>
      <c r="M9" s="14"/>
    </row>
    <row r="10" spans="1:14" s="6" customFormat="1" ht="15.75" customHeight="1" x14ac:dyDescent="0.25">
      <c r="A10" s="78" t="s">
        <v>62</v>
      </c>
      <c r="B10" s="79"/>
      <c r="C10" s="79"/>
      <c r="D10" s="79"/>
      <c r="E10" s="79"/>
      <c r="F10" s="79"/>
      <c r="G10" s="79"/>
      <c r="H10" s="17"/>
      <c r="I10" s="18"/>
      <c r="J10" s="15"/>
      <c r="K10" s="15"/>
      <c r="L10" s="15"/>
      <c r="M10" s="15"/>
      <c r="N10" s="15"/>
    </row>
    <row r="11" spans="1:14" s="6" customFormat="1" ht="15.75" customHeight="1" x14ac:dyDescent="0.25">
      <c r="A11" s="80"/>
      <c r="B11" s="81"/>
      <c r="C11" s="81"/>
      <c r="D11" s="81"/>
      <c r="E11" s="81"/>
      <c r="F11" s="81"/>
      <c r="G11" s="81"/>
      <c r="H11" s="19"/>
      <c r="I11" s="20"/>
      <c r="J11" s="16"/>
      <c r="K11" s="16"/>
      <c r="L11" s="16"/>
      <c r="M11" s="16"/>
      <c r="N11" s="16"/>
    </row>
    <row r="12" spans="1:14" s="6" customFormat="1" ht="16.5" x14ac:dyDescent="0.25">
      <c r="A12" s="40"/>
      <c r="B12" s="41"/>
      <c r="C12" s="40"/>
      <c r="D12" s="40"/>
      <c r="E12" s="42"/>
      <c r="F12" s="42"/>
      <c r="G12" s="42"/>
      <c r="H12" s="42"/>
      <c r="I12" s="43"/>
    </row>
    <row r="13" spans="1:14" s="1" customFormat="1" ht="16.5" customHeight="1" x14ac:dyDescent="0.25">
      <c r="A13" s="74" t="s">
        <v>8</v>
      </c>
      <c r="B13" s="74" t="s">
        <v>9</v>
      </c>
      <c r="C13" s="75" t="s">
        <v>76</v>
      </c>
      <c r="D13" s="77" t="s">
        <v>10</v>
      </c>
      <c r="E13" s="77"/>
      <c r="F13" s="77"/>
      <c r="G13" s="77"/>
    </row>
    <row r="14" spans="1:14" s="2" customFormat="1" ht="31.5" x14ac:dyDescent="0.25">
      <c r="A14" s="74"/>
      <c r="B14" s="74"/>
      <c r="C14" s="76"/>
      <c r="D14" s="55" t="s">
        <v>11</v>
      </c>
      <c r="E14" s="55" t="s">
        <v>12</v>
      </c>
      <c r="F14" s="55" t="s">
        <v>54</v>
      </c>
      <c r="G14" s="55" t="s">
        <v>55</v>
      </c>
    </row>
    <row r="15" spans="1:14" s="44" customFormat="1" ht="67.5" customHeight="1" x14ac:dyDescent="0.25">
      <c r="A15" s="51">
        <v>1</v>
      </c>
      <c r="B15" s="52" t="s">
        <v>0</v>
      </c>
      <c r="C15" s="52" t="s">
        <v>13</v>
      </c>
      <c r="D15" s="47">
        <v>150000</v>
      </c>
      <c r="E15" s="47">
        <v>150000</v>
      </c>
      <c r="F15" s="47">
        <v>150000</v>
      </c>
      <c r="G15" s="47">
        <v>150000</v>
      </c>
    </row>
    <row r="16" spans="1:14" s="44" customFormat="1" ht="17.45" customHeight="1" x14ac:dyDescent="0.25">
      <c r="A16" s="51">
        <f>A15+1</f>
        <v>2</v>
      </c>
      <c r="B16" s="52" t="s">
        <v>14</v>
      </c>
      <c r="C16" s="52" t="s">
        <v>15</v>
      </c>
      <c r="D16" s="47">
        <v>90000</v>
      </c>
      <c r="E16" s="47">
        <v>90000</v>
      </c>
      <c r="F16" s="47">
        <v>90000</v>
      </c>
      <c r="G16" s="47">
        <v>90000</v>
      </c>
    </row>
    <row r="17" spans="1:10" s="44" customFormat="1" ht="47.25" x14ac:dyDescent="0.25">
      <c r="A17" s="51">
        <v>3</v>
      </c>
      <c r="B17" s="52" t="s">
        <v>16</v>
      </c>
      <c r="C17" s="52" t="s">
        <v>2</v>
      </c>
      <c r="D17" s="47">
        <v>60000</v>
      </c>
      <c r="E17" s="47">
        <v>60000</v>
      </c>
      <c r="F17" s="47">
        <v>60000</v>
      </c>
      <c r="G17" s="47">
        <v>60000</v>
      </c>
    </row>
    <row r="18" spans="1:10" s="44" customFormat="1" ht="15.75" x14ac:dyDescent="0.25">
      <c r="A18" s="51">
        <v>4</v>
      </c>
      <c r="B18" s="52" t="s">
        <v>17</v>
      </c>
      <c r="C18" s="52" t="s">
        <v>3</v>
      </c>
      <c r="D18" s="47">
        <v>27000</v>
      </c>
      <c r="E18" s="47">
        <v>27000</v>
      </c>
      <c r="F18" s="47">
        <v>27000</v>
      </c>
      <c r="G18" s="47">
        <v>27000</v>
      </c>
    </row>
    <row r="19" spans="1:10" s="44" customFormat="1" ht="47.25" x14ac:dyDescent="0.25">
      <c r="A19" s="51">
        <f>A18+1</f>
        <v>5</v>
      </c>
      <c r="B19" s="52" t="s">
        <v>18</v>
      </c>
      <c r="C19" s="52" t="s">
        <v>1</v>
      </c>
      <c r="D19" s="47">
        <v>59000</v>
      </c>
      <c r="E19" s="47">
        <v>59000</v>
      </c>
      <c r="F19" s="47">
        <v>59000</v>
      </c>
      <c r="G19" s="47">
        <v>59000</v>
      </c>
    </row>
    <row r="20" spans="1:10" s="44" customFormat="1" ht="15.75" x14ac:dyDescent="0.25">
      <c r="A20" s="51"/>
      <c r="B20" s="53" t="s">
        <v>19</v>
      </c>
      <c r="C20" s="53"/>
      <c r="D20" s="47"/>
      <c r="E20" s="47"/>
      <c r="F20" s="47"/>
      <c r="G20" s="47"/>
    </row>
    <row r="21" spans="1:10" s="44" customFormat="1" ht="31.5" x14ac:dyDescent="0.25">
      <c r="A21" s="51">
        <v>6</v>
      </c>
      <c r="B21" s="52" t="s">
        <v>20</v>
      </c>
      <c r="C21" s="52" t="s">
        <v>21</v>
      </c>
      <c r="D21" s="47">
        <v>460000</v>
      </c>
      <c r="E21" s="47">
        <v>460000</v>
      </c>
      <c r="F21" s="47">
        <v>680000</v>
      </c>
      <c r="G21" s="47">
        <v>680000</v>
      </c>
    </row>
    <row r="22" spans="1:10" s="44" customFormat="1" ht="15.75" x14ac:dyDescent="0.25">
      <c r="A22" s="51">
        <v>7</v>
      </c>
      <c r="B22" s="52" t="s">
        <v>57</v>
      </c>
      <c r="C22" s="52"/>
      <c r="D22" s="47">
        <v>250000</v>
      </c>
      <c r="E22" s="47">
        <v>250000</v>
      </c>
      <c r="F22" s="47">
        <v>250000</v>
      </c>
      <c r="G22" s="47">
        <v>250000</v>
      </c>
    </row>
    <row r="23" spans="1:10" s="44" customFormat="1" ht="15.75" x14ac:dyDescent="0.25">
      <c r="A23" s="51"/>
      <c r="B23" s="53" t="s">
        <v>22</v>
      </c>
      <c r="C23" s="53"/>
      <c r="D23" s="47"/>
      <c r="E23" s="47"/>
      <c r="F23" s="47"/>
      <c r="G23" s="47"/>
      <c r="J23" s="44" t="s">
        <v>23</v>
      </c>
    </row>
    <row r="24" spans="1:10" s="44" customFormat="1" ht="33" customHeight="1" x14ac:dyDescent="0.25">
      <c r="A24" s="51">
        <v>8</v>
      </c>
      <c r="B24" s="52" t="s">
        <v>24</v>
      </c>
      <c r="C24" s="54" t="s">
        <v>4</v>
      </c>
      <c r="D24" s="47">
        <v>140000</v>
      </c>
      <c r="E24" s="47">
        <v>140000</v>
      </c>
      <c r="F24" s="47">
        <v>140000</v>
      </c>
      <c r="G24" s="47">
        <v>140000</v>
      </c>
    </row>
    <row r="25" spans="1:10" s="44" customFormat="1" ht="15.75" x14ac:dyDescent="0.25">
      <c r="A25" s="51"/>
      <c r="B25" s="53" t="s">
        <v>25</v>
      </c>
      <c r="C25" s="53"/>
      <c r="D25" s="47"/>
      <c r="E25" s="47"/>
      <c r="F25" s="47"/>
      <c r="G25" s="47"/>
    </row>
    <row r="26" spans="1:10" s="44" customFormat="1" ht="57" customHeight="1" x14ac:dyDescent="0.25">
      <c r="A26" s="51">
        <v>9</v>
      </c>
      <c r="B26" s="52" t="s">
        <v>26</v>
      </c>
      <c r="C26" s="52" t="s">
        <v>27</v>
      </c>
      <c r="D26" s="47">
        <v>188000</v>
      </c>
      <c r="E26" s="47">
        <v>188000</v>
      </c>
      <c r="F26" s="47">
        <v>188000</v>
      </c>
      <c r="G26" s="47">
        <v>188000</v>
      </c>
    </row>
    <row r="27" spans="1:10" s="44" customFormat="1" ht="15.75" x14ac:dyDescent="0.25">
      <c r="A27" s="51">
        <v>10</v>
      </c>
      <c r="B27" s="52" t="s">
        <v>28</v>
      </c>
      <c r="C27" s="52" t="s">
        <v>29</v>
      </c>
      <c r="D27" s="47">
        <v>41000</v>
      </c>
      <c r="E27" s="47">
        <v>41000</v>
      </c>
      <c r="F27" s="47">
        <v>41000</v>
      </c>
      <c r="G27" s="47">
        <v>41000</v>
      </c>
    </row>
    <row r="28" spans="1:10" s="44" customFormat="1" ht="15.75" x14ac:dyDescent="0.25">
      <c r="A28" s="51">
        <v>11</v>
      </c>
      <c r="B28" s="52" t="s">
        <v>30</v>
      </c>
      <c r="C28" s="52" t="s">
        <v>5</v>
      </c>
      <c r="D28" s="47">
        <v>88000</v>
      </c>
      <c r="E28" s="47">
        <v>88000</v>
      </c>
      <c r="F28" s="47">
        <v>88000</v>
      </c>
      <c r="G28" s="47">
        <v>88000</v>
      </c>
    </row>
    <row r="29" spans="1:10" s="44" customFormat="1" ht="31.5" x14ac:dyDescent="0.25">
      <c r="A29" s="51">
        <v>12</v>
      </c>
      <c r="B29" s="52" t="s">
        <v>31</v>
      </c>
      <c r="C29" s="52" t="s">
        <v>32</v>
      </c>
      <c r="D29" s="47">
        <f>41000+60000</f>
        <v>101000</v>
      </c>
      <c r="E29" s="47">
        <v>101000</v>
      </c>
      <c r="F29" s="47">
        <v>101000</v>
      </c>
      <c r="G29" s="47">
        <v>101000</v>
      </c>
    </row>
    <row r="30" spans="1:10" s="44" customFormat="1" ht="15.75" x14ac:dyDescent="0.25">
      <c r="A30" s="51">
        <v>13</v>
      </c>
      <c r="B30" s="52" t="s">
        <v>33</v>
      </c>
      <c r="C30" s="52" t="s">
        <v>34</v>
      </c>
      <c r="D30" s="47">
        <v>41000</v>
      </c>
      <c r="E30" s="47">
        <v>41000</v>
      </c>
      <c r="F30" s="47">
        <v>41000</v>
      </c>
      <c r="G30" s="47">
        <v>41000</v>
      </c>
    </row>
    <row r="31" spans="1:10" s="44" customFormat="1" ht="15.75" x14ac:dyDescent="0.25">
      <c r="A31" s="51">
        <v>14</v>
      </c>
      <c r="B31" s="52" t="s">
        <v>35</v>
      </c>
      <c r="C31" s="52" t="s">
        <v>36</v>
      </c>
      <c r="D31" s="47">
        <v>88000</v>
      </c>
      <c r="E31" s="47">
        <v>88000</v>
      </c>
      <c r="F31" s="47">
        <v>88000</v>
      </c>
      <c r="G31" s="47">
        <v>88000</v>
      </c>
    </row>
    <row r="32" spans="1:10" s="44" customFormat="1" ht="31.5" x14ac:dyDescent="0.25">
      <c r="A32" s="51">
        <v>15</v>
      </c>
      <c r="B32" s="52" t="s">
        <v>6</v>
      </c>
      <c r="C32" s="52"/>
      <c r="D32" s="47"/>
      <c r="E32" s="47">
        <v>454000</v>
      </c>
      <c r="F32" s="47"/>
      <c r="G32" s="47"/>
    </row>
    <row r="33" spans="1:8" s="44" customFormat="1" ht="15.75" x14ac:dyDescent="0.25">
      <c r="A33" s="51">
        <v>16</v>
      </c>
      <c r="B33" s="52" t="s">
        <v>37</v>
      </c>
      <c r="C33" s="52" t="s">
        <v>38</v>
      </c>
      <c r="D33" s="47">
        <v>71000</v>
      </c>
      <c r="E33" s="47">
        <v>71000</v>
      </c>
      <c r="F33" s="47">
        <v>71000</v>
      </c>
      <c r="G33" s="47">
        <v>71000</v>
      </c>
    </row>
    <row r="34" spans="1:8" s="44" customFormat="1" ht="15.75" x14ac:dyDescent="0.25">
      <c r="A34" s="51">
        <v>17</v>
      </c>
      <c r="B34" s="52" t="s">
        <v>39</v>
      </c>
      <c r="C34" s="52" t="s">
        <v>40</v>
      </c>
      <c r="D34" s="47">
        <v>173000</v>
      </c>
      <c r="E34" s="47">
        <v>173000</v>
      </c>
      <c r="F34" s="47">
        <v>173000</v>
      </c>
      <c r="G34" s="47">
        <v>173000</v>
      </c>
    </row>
    <row r="35" spans="1:8" s="44" customFormat="1" ht="31.5" x14ac:dyDescent="0.25">
      <c r="A35" s="51">
        <v>18</v>
      </c>
      <c r="B35" s="52" t="s">
        <v>41</v>
      </c>
      <c r="C35" s="52" t="s">
        <v>42</v>
      </c>
      <c r="D35" s="47">
        <v>174000</v>
      </c>
      <c r="E35" s="47">
        <v>174000</v>
      </c>
      <c r="F35" s="47">
        <v>174000</v>
      </c>
      <c r="G35" s="47">
        <v>174000</v>
      </c>
    </row>
    <row r="36" spans="1:8" s="44" customFormat="1" ht="31.5" x14ac:dyDescent="0.25">
      <c r="A36" s="51">
        <v>19</v>
      </c>
      <c r="B36" s="52" t="s">
        <v>43</v>
      </c>
      <c r="C36" s="52" t="s">
        <v>44</v>
      </c>
      <c r="D36" s="47">
        <v>121000</v>
      </c>
      <c r="E36" s="47">
        <v>121000</v>
      </c>
      <c r="F36" s="47">
        <v>121000</v>
      </c>
      <c r="G36" s="47">
        <v>121000</v>
      </c>
    </row>
    <row r="37" spans="1:8" s="44" customFormat="1" ht="15.75" x14ac:dyDescent="0.25">
      <c r="A37" s="51">
        <v>20</v>
      </c>
      <c r="B37" s="52" t="s">
        <v>45</v>
      </c>
      <c r="C37" s="52" t="s">
        <v>46</v>
      </c>
      <c r="D37" s="47"/>
      <c r="E37" s="47"/>
      <c r="F37" s="47">
        <v>260000</v>
      </c>
      <c r="G37" s="47"/>
    </row>
    <row r="38" spans="1:8" s="44" customFormat="1" ht="15.75" x14ac:dyDescent="0.25">
      <c r="A38" s="51">
        <v>21</v>
      </c>
      <c r="B38" s="52" t="s">
        <v>59</v>
      </c>
      <c r="C38" s="52" t="s">
        <v>56</v>
      </c>
      <c r="D38" s="47"/>
      <c r="E38" s="47"/>
      <c r="F38" s="47">
        <v>260000</v>
      </c>
      <c r="G38" s="47">
        <v>260000</v>
      </c>
    </row>
    <row r="39" spans="1:8" s="44" customFormat="1" ht="15.75" x14ac:dyDescent="0.25">
      <c r="A39" s="51">
        <v>22</v>
      </c>
      <c r="B39" s="52" t="s">
        <v>58</v>
      </c>
      <c r="C39" s="52"/>
      <c r="D39" s="47">
        <v>282000</v>
      </c>
      <c r="E39" s="47">
        <v>282000</v>
      </c>
      <c r="F39" s="47">
        <v>282000</v>
      </c>
      <c r="G39" s="47">
        <v>282000</v>
      </c>
    </row>
    <row r="40" spans="1:8" s="44" customFormat="1" ht="15.75" x14ac:dyDescent="0.25">
      <c r="A40" s="51"/>
      <c r="B40" s="52"/>
      <c r="C40" s="52"/>
      <c r="D40" s="47"/>
      <c r="E40" s="47"/>
      <c r="F40" s="47"/>
      <c r="G40" s="47"/>
    </row>
    <row r="41" spans="1:8" ht="25.5" customHeight="1" x14ac:dyDescent="0.25">
      <c r="A41" s="83" t="s">
        <v>47</v>
      </c>
      <c r="B41" s="84"/>
      <c r="C41" s="85"/>
      <c r="D41" s="48">
        <f>SUM(D15:D40)</f>
        <v>2604000</v>
      </c>
      <c r="E41" s="48">
        <f>SUM(E15:E40)</f>
        <v>3058000</v>
      </c>
      <c r="F41" s="48">
        <f>SUM(F15:F40)</f>
        <v>3344000</v>
      </c>
      <c r="G41" s="48">
        <f>SUM(G15:G40)</f>
        <v>3084000</v>
      </c>
      <c r="H41" s="45"/>
    </row>
    <row r="42" spans="1:8" ht="25.5" customHeight="1" x14ac:dyDescent="0.25">
      <c r="A42" s="83" t="s">
        <v>7</v>
      </c>
      <c r="B42" s="84"/>
      <c r="C42" s="85"/>
      <c r="D42" s="48">
        <f>D41*90%</f>
        <v>2343600</v>
      </c>
      <c r="E42" s="48">
        <f t="shared" ref="E42:F42" si="0">E41*90%</f>
        <v>2752200</v>
      </c>
      <c r="F42" s="48">
        <f t="shared" si="0"/>
        <v>3009600</v>
      </c>
      <c r="G42" s="48">
        <f>G41*90%</f>
        <v>2775600</v>
      </c>
    </row>
    <row r="44" spans="1:8" ht="19.149999999999999" customHeight="1" x14ac:dyDescent="0.25">
      <c r="B44" s="49" t="s">
        <v>48</v>
      </c>
      <c r="C44" s="49"/>
      <c r="D44" s="86">
        <f>D42*16</f>
        <v>37497600</v>
      </c>
      <c r="E44" s="86"/>
      <c r="F44" s="86"/>
      <c r="G44" s="3"/>
    </row>
    <row r="45" spans="1:8" ht="19.149999999999999" customHeight="1" x14ac:dyDescent="0.25">
      <c r="B45" s="49" t="s">
        <v>49</v>
      </c>
      <c r="C45" s="49"/>
      <c r="D45" s="86">
        <f>E42*6</f>
        <v>16513200</v>
      </c>
      <c r="E45" s="86"/>
      <c r="F45" s="86"/>
      <c r="G45" s="3"/>
    </row>
    <row r="46" spans="1:8" ht="19.149999999999999" customHeight="1" x14ac:dyDescent="0.25">
      <c r="B46" s="49" t="s">
        <v>50</v>
      </c>
      <c r="C46" s="49"/>
      <c r="D46" s="86">
        <f>F42*3</f>
        <v>9028800</v>
      </c>
      <c r="E46" s="86"/>
      <c r="F46" s="86"/>
      <c r="G46" s="3"/>
    </row>
    <row r="47" spans="1:8" ht="19.149999999999999" customHeight="1" x14ac:dyDescent="0.25">
      <c r="B47" s="49" t="s">
        <v>51</v>
      </c>
      <c r="C47" s="49"/>
      <c r="D47" s="87">
        <f>G42</f>
        <v>2775600</v>
      </c>
      <c r="E47" s="87"/>
      <c r="F47" s="87"/>
      <c r="G47" s="3"/>
    </row>
    <row r="48" spans="1:8" ht="19.149999999999999" customHeight="1" x14ac:dyDescent="0.25">
      <c r="B48" s="50" t="s">
        <v>52</v>
      </c>
      <c r="C48" s="50"/>
      <c r="D48" s="82">
        <f>SUM(D44:F47)</f>
        <v>65815200</v>
      </c>
      <c r="E48" s="82"/>
      <c r="F48" s="82"/>
      <c r="G48" s="3"/>
    </row>
    <row r="49" spans="1:9" ht="19.149999999999999" customHeight="1" x14ac:dyDescent="0.25">
      <c r="B49" s="50" t="s">
        <v>53</v>
      </c>
      <c r="C49" s="50"/>
      <c r="D49" s="82">
        <f>D48/26</f>
        <v>2531353.846153846</v>
      </c>
      <c r="E49" s="82"/>
      <c r="F49" s="82"/>
      <c r="G49" s="3"/>
    </row>
    <row r="51" spans="1:9" s="23" customFormat="1" ht="16.5" x14ac:dyDescent="0.25">
      <c r="A51" s="73" t="s">
        <v>64</v>
      </c>
      <c r="B51" s="73"/>
      <c r="C51" s="73"/>
      <c r="D51" s="73"/>
      <c r="E51" s="9"/>
      <c r="F51" s="9"/>
      <c r="G51" s="9"/>
      <c r="H51" s="9"/>
      <c r="I51" s="22"/>
    </row>
    <row r="52" spans="1:9" s="23" customFormat="1" ht="16.5" customHeight="1" x14ac:dyDescent="0.25">
      <c r="A52" s="24"/>
      <c r="B52" s="67" t="s">
        <v>65</v>
      </c>
      <c r="C52" s="68"/>
      <c r="D52" s="68"/>
      <c r="E52" s="68"/>
      <c r="F52" s="68"/>
      <c r="G52" s="69"/>
      <c r="H52" s="35"/>
      <c r="I52" s="35"/>
    </row>
    <row r="53" spans="1:9" s="23" customFormat="1" ht="16.5" customHeight="1" x14ac:dyDescent="0.25">
      <c r="A53" s="24"/>
      <c r="B53" s="67" t="s">
        <v>66</v>
      </c>
      <c r="C53" s="68"/>
      <c r="D53" s="68"/>
      <c r="E53" s="68"/>
      <c r="F53" s="68"/>
      <c r="G53" s="69"/>
      <c r="H53" s="35"/>
      <c r="I53" s="35"/>
    </row>
    <row r="54" spans="1:9" s="26" customFormat="1" ht="55.5" customHeight="1" x14ac:dyDescent="0.25">
      <c r="A54" s="25"/>
      <c r="B54" s="67" t="s">
        <v>67</v>
      </c>
      <c r="C54" s="68"/>
      <c r="D54" s="68"/>
      <c r="E54" s="68"/>
      <c r="F54" s="68"/>
      <c r="G54" s="69"/>
      <c r="H54" s="35"/>
      <c r="I54" s="35"/>
    </row>
    <row r="55" spans="1:9" s="28" customFormat="1" ht="33.75" customHeight="1" x14ac:dyDescent="0.25">
      <c r="A55" s="27"/>
      <c r="B55" s="70" t="s">
        <v>68</v>
      </c>
      <c r="C55" s="71"/>
      <c r="D55" s="71"/>
      <c r="E55" s="71"/>
      <c r="F55" s="71"/>
      <c r="G55" s="72"/>
      <c r="H55" s="36"/>
      <c r="I55" s="36"/>
    </row>
    <row r="56" spans="1:9" s="6" customFormat="1" ht="17.25" customHeight="1" x14ac:dyDescent="0.25">
      <c r="A56" s="22"/>
      <c r="B56" s="67" t="s">
        <v>69</v>
      </c>
      <c r="C56" s="68"/>
      <c r="D56" s="68"/>
      <c r="E56" s="68"/>
      <c r="F56" s="68"/>
      <c r="G56" s="69"/>
      <c r="H56" s="35"/>
      <c r="I56" s="35"/>
    </row>
    <row r="57" spans="1:9" s="6" customFormat="1" ht="16.5" customHeight="1" x14ac:dyDescent="0.25">
      <c r="A57" s="22"/>
      <c r="B57" s="25" t="s">
        <v>70</v>
      </c>
      <c r="C57" s="25"/>
      <c r="D57" s="29"/>
      <c r="E57" s="9"/>
      <c r="F57" s="9"/>
      <c r="G57" s="9"/>
      <c r="H57" s="9"/>
      <c r="I57" s="7"/>
    </row>
    <row r="58" spans="1:9" s="6" customFormat="1" ht="16.5" customHeight="1" x14ac:dyDescent="0.25">
      <c r="A58" s="22"/>
      <c r="B58" s="25" t="s">
        <v>71</v>
      </c>
      <c r="C58" s="25"/>
      <c r="D58" s="29"/>
      <c r="E58" s="9"/>
      <c r="F58" s="9"/>
      <c r="G58" s="9"/>
      <c r="H58" s="9"/>
      <c r="I58" s="7"/>
    </row>
    <row r="59" spans="1:9" s="34" customFormat="1" ht="16.5" x14ac:dyDescent="0.25">
      <c r="A59" s="30" t="s">
        <v>72</v>
      </c>
      <c r="B59" s="31"/>
      <c r="C59" s="31"/>
      <c r="D59" s="31"/>
      <c r="E59" s="32"/>
      <c r="F59" s="32"/>
      <c r="G59" s="32"/>
      <c r="H59" s="32"/>
      <c r="I59" s="33"/>
    </row>
    <row r="60" spans="1:9" s="6" customFormat="1" ht="16.5" x14ac:dyDescent="0.25">
      <c r="A60" s="22"/>
      <c r="B60" s="7" t="s">
        <v>73</v>
      </c>
      <c r="C60" s="7"/>
      <c r="D60" s="29"/>
      <c r="E60" s="12"/>
      <c r="F60" s="12"/>
      <c r="G60" s="12"/>
      <c r="H60" s="12"/>
      <c r="I60" s="7"/>
    </row>
    <row r="61" spans="1:9" s="6" customFormat="1" ht="16.5" x14ac:dyDescent="0.25">
      <c r="A61" s="22"/>
      <c r="B61" s="7" t="s">
        <v>74</v>
      </c>
      <c r="C61" s="7"/>
      <c r="D61" s="29"/>
      <c r="E61" s="12"/>
      <c r="F61" s="12"/>
      <c r="G61" s="12"/>
      <c r="H61" s="12"/>
      <c r="I61" s="7"/>
    </row>
    <row r="62" spans="1:9" s="6" customFormat="1" ht="16.5" x14ac:dyDescent="0.25">
      <c r="A62" s="22"/>
      <c r="B62" s="7" t="s">
        <v>75</v>
      </c>
      <c r="C62" s="7"/>
      <c r="D62" s="29"/>
      <c r="E62" s="12"/>
      <c r="F62" s="12"/>
      <c r="G62" s="12"/>
      <c r="H62" s="12"/>
      <c r="I62" s="7"/>
    </row>
  </sheetData>
  <mergeCells count="22">
    <mergeCell ref="B9:G9"/>
    <mergeCell ref="D45:F45"/>
    <mergeCell ref="D46:F46"/>
    <mergeCell ref="D47:F47"/>
    <mergeCell ref="B52:G52"/>
    <mergeCell ref="B53:G53"/>
    <mergeCell ref="A7:G7"/>
    <mergeCell ref="C1:G6"/>
    <mergeCell ref="B54:G54"/>
    <mergeCell ref="B55:G55"/>
    <mergeCell ref="B56:G56"/>
    <mergeCell ref="A51:D51"/>
    <mergeCell ref="A13:A14"/>
    <mergeCell ref="B13:B14"/>
    <mergeCell ref="C13:C14"/>
    <mergeCell ref="D13:G13"/>
    <mergeCell ref="A10:G11"/>
    <mergeCell ref="D48:F48"/>
    <mergeCell ref="D49:F49"/>
    <mergeCell ref="A41:C41"/>
    <mergeCell ref="A42:C42"/>
    <mergeCell ref="D44:F44"/>
  </mergeCells>
  <printOptions horizontalCentered="1"/>
  <pageMargins left="0.15748031496062992" right="0" top="0.31496062992125984" bottom="0.19685039370078741" header="0.31496062992125984" footer="0.31496062992125984"/>
  <pageSetup paperSize="9" scale="72" fitToHeight="0" orientation="portrait" r:id="rId1"/>
  <rowBreaks count="1" manualBreakCount="1">
    <brk id="49" max="6"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F2F80-A237-43DC-A573-5F4A958E6E9A}">
  <sheetPr>
    <pageSetUpPr fitToPage="1"/>
  </sheetPr>
  <dimension ref="A1:G62"/>
  <sheetViews>
    <sheetView view="pageBreakPreview" zoomScale="60" zoomScaleNormal="100" workbookViewId="0">
      <selection activeCell="B12" sqref="B12"/>
    </sheetView>
  </sheetViews>
  <sheetFormatPr defaultRowHeight="15" x14ac:dyDescent="0.25"/>
  <cols>
    <col min="1" max="1" width="7.140625" style="46" customWidth="1"/>
    <col min="2" max="2" width="30.28515625" style="3" customWidth="1"/>
    <col min="3" max="3" width="54.7109375" style="3" customWidth="1"/>
    <col min="4" max="5" width="10.85546875" style="4" bestFit="1" customWidth="1"/>
    <col min="6" max="6" width="10.85546875" style="46" bestFit="1" customWidth="1"/>
    <col min="7" max="7" width="13.85546875" style="46" customWidth="1"/>
  </cols>
  <sheetData>
    <row r="1" spans="1:7" ht="16.5" x14ac:dyDescent="0.25">
      <c r="A1" s="37"/>
      <c r="B1" s="37"/>
      <c r="C1" s="61" t="s">
        <v>60</v>
      </c>
      <c r="D1" s="62"/>
      <c r="E1" s="62"/>
      <c r="F1" s="62"/>
      <c r="G1" s="63"/>
    </row>
    <row r="2" spans="1:7" ht="16.5" x14ac:dyDescent="0.25">
      <c r="A2" s="35"/>
      <c r="B2" s="35"/>
      <c r="C2" s="61"/>
      <c r="D2" s="62"/>
      <c r="E2" s="62"/>
      <c r="F2" s="62"/>
      <c r="G2" s="63"/>
    </row>
    <row r="3" spans="1:7" ht="16.5" x14ac:dyDescent="0.25">
      <c r="A3" s="35"/>
      <c r="B3" s="35"/>
      <c r="C3" s="61"/>
      <c r="D3" s="62"/>
      <c r="E3" s="62"/>
      <c r="F3" s="62"/>
      <c r="G3" s="63"/>
    </row>
    <row r="4" spans="1:7" ht="16.5" x14ac:dyDescent="0.25">
      <c r="A4" s="35"/>
      <c r="B4" s="35"/>
      <c r="C4" s="61"/>
      <c r="D4" s="62"/>
      <c r="E4" s="62"/>
      <c r="F4" s="62"/>
      <c r="G4" s="63"/>
    </row>
    <row r="5" spans="1:7" ht="16.5" x14ac:dyDescent="0.25">
      <c r="A5" s="35"/>
      <c r="B5" s="35"/>
      <c r="C5" s="61"/>
      <c r="D5" s="62"/>
      <c r="E5" s="62"/>
      <c r="F5" s="62"/>
      <c r="G5" s="63"/>
    </row>
    <row r="6" spans="1:7" ht="16.5" x14ac:dyDescent="0.25">
      <c r="A6" s="7"/>
      <c r="B6" s="8"/>
      <c r="C6" s="64"/>
      <c r="D6" s="65"/>
      <c r="E6" s="65"/>
      <c r="F6" s="65"/>
      <c r="G6" s="66"/>
    </row>
    <row r="7" spans="1:7" ht="18.75" x14ac:dyDescent="0.25">
      <c r="A7" s="58" t="s">
        <v>61</v>
      </c>
      <c r="B7" s="59"/>
      <c r="C7" s="59"/>
      <c r="D7" s="59"/>
      <c r="E7" s="59"/>
      <c r="F7" s="59"/>
      <c r="G7" s="60"/>
    </row>
    <row r="8" spans="1:7" ht="16.5" x14ac:dyDescent="0.25">
      <c r="A8" s="11"/>
      <c r="B8" s="11"/>
      <c r="C8" s="11"/>
      <c r="D8" s="11"/>
      <c r="E8" s="12"/>
      <c r="F8" s="12"/>
      <c r="G8" s="12"/>
    </row>
    <row r="9" spans="1:7" ht="16.5" x14ac:dyDescent="0.25">
      <c r="A9" s="13"/>
      <c r="B9" s="88" t="s">
        <v>63</v>
      </c>
      <c r="C9" s="89"/>
      <c r="D9" s="89"/>
      <c r="E9" s="89"/>
      <c r="F9" s="89"/>
      <c r="G9" s="89"/>
    </row>
    <row r="10" spans="1:7" x14ac:dyDescent="0.25">
      <c r="A10" s="78" t="s">
        <v>62</v>
      </c>
      <c r="B10" s="79"/>
      <c r="C10" s="79"/>
      <c r="D10" s="79"/>
      <c r="E10" s="79"/>
      <c r="F10" s="79"/>
      <c r="G10" s="79"/>
    </row>
    <row r="11" spans="1:7" x14ac:dyDescent="0.25">
      <c r="A11" s="80"/>
      <c r="B11" s="81"/>
      <c r="C11" s="81"/>
      <c r="D11" s="81"/>
      <c r="E11" s="81"/>
      <c r="F11" s="81"/>
      <c r="G11" s="81"/>
    </row>
    <row r="12" spans="1:7" ht="16.5" x14ac:dyDescent="0.25">
      <c r="A12" s="40"/>
      <c r="B12" s="41"/>
      <c r="C12" s="40"/>
      <c r="D12" s="40"/>
      <c r="E12" s="42"/>
      <c r="F12" s="42"/>
      <c r="G12" s="42"/>
    </row>
    <row r="13" spans="1:7" ht="16.5" x14ac:dyDescent="0.25">
      <c r="A13" s="74" t="s">
        <v>8</v>
      </c>
      <c r="B13" s="74" t="s">
        <v>9</v>
      </c>
      <c r="C13" s="75" t="s">
        <v>76</v>
      </c>
      <c r="D13" s="77" t="s">
        <v>10</v>
      </c>
      <c r="E13" s="77"/>
      <c r="F13" s="77"/>
      <c r="G13" s="77"/>
    </row>
    <row r="14" spans="1:7" ht="31.5" x14ac:dyDescent="0.25">
      <c r="A14" s="74"/>
      <c r="B14" s="74"/>
      <c r="C14" s="76"/>
      <c r="D14" s="55" t="s">
        <v>11</v>
      </c>
      <c r="E14" s="55" t="s">
        <v>12</v>
      </c>
      <c r="F14" s="55" t="s">
        <v>54</v>
      </c>
      <c r="G14" s="55" t="s">
        <v>55</v>
      </c>
    </row>
    <row r="15" spans="1:7" ht="47.25" x14ac:dyDescent="0.25">
      <c r="A15" s="51">
        <v>1</v>
      </c>
      <c r="B15" s="52" t="s">
        <v>0</v>
      </c>
      <c r="C15" s="52" t="s">
        <v>13</v>
      </c>
      <c r="D15" s="47">
        <v>150000</v>
      </c>
      <c r="E15" s="47">
        <v>150000</v>
      </c>
      <c r="F15" s="47">
        <v>150000</v>
      </c>
      <c r="G15" s="47">
        <v>150000</v>
      </c>
    </row>
    <row r="16" spans="1:7" ht="15.75" x14ac:dyDescent="0.25">
      <c r="A16" s="51">
        <f>A15+1</f>
        <v>2</v>
      </c>
      <c r="B16" s="52" t="s">
        <v>14</v>
      </c>
      <c r="C16" s="52" t="s">
        <v>15</v>
      </c>
      <c r="D16" s="47">
        <v>90000</v>
      </c>
      <c r="E16" s="47">
        <v>90000</v>
      </c>
      <c r="F16" s="47">
        <v>90000</v>
      </c>
      <c r="G16" s="47">
        <v>90000</v>
      </c>
    </row>
    <row r="17" spans="1:7" ht="47.25" x14ac:dyDescent="0.25">
      <c r="A17" s="51">
        <v>3</v>
      </c>
      <c r="B17" s="52" t="s">
        <v>16</v>
      </c>
      <c r="C17" s="52" t="s">
        <v>2</v>
      </c>
      <c r="D17" s="47">
        <v>60000</v>
      </c>
      <c r="E17" s="47">
        <v>60000</v>
      </c>
      <c r="F17" s="47">
        <v>60000</v>
      </c>
      <c r="G17" s="47">
        <v>60000</v>
      </c>
    </row>
    <row r="18" spans="1:7" ht="15.75" x14ac:dyDescent="0.25">
      <c r="A18" s="51">
        <v>4</v>
      </c>
      <c r="B18" s="52" t="s">
        <v>17</v>
      </c>
      <c r="C18" s="52" t="s">
        <v>3</v>
      </c>
      <c r="D18" s="47">
        <v>27000</v>
      </c>
      <c r="E18" s="47">
        <v>27000</v>
      </c>
      <c r="F18" s="47">
        <v>27000</v>
      </c>
      <c r="G18" s="47">
        <v>27000</v>
      </c>
    </row>
    <row r="19" spans="1:7" ht="47.25" x14ac:dyDescent="0.25">
      <c r="A19" s="51">
        <f>A18+1</f>
        <v>5</v>
      </c>
      <c r="B19" s="52" t="s">
        <v>18</v>
      </c>
      <c r="C19" s="52" t="s">
        <v>1</v>
      </c>
      <c r="D19" s="47">
        <v>59000</v>
      </c>
      <c r="E19" s="47">
        <v>59000</v>
      </c>
      <c r="F19" s="47">
        <v>59000</v>
      </c>
      <c r="G19" s="47">
        <v>59000</v>
      </c>
    </row>
    <row r="20" spans="1:7" ht="15.75" x14ac:dyDescent="0.25">
      <c r="A20" s="51"/>
      <c r="B20" s="53" t="s">
        <v>19</v>
      </c>
      <c r="C20" s="53"/>
      <c r="D20" s="47"/>
      <c r="E20" s="47"/>
      <c r="F20" s="47"/>
      <c r="G20" s="47"/>
    </row>
    <row r="21" spans="1:7" ht="31.5" x14ac:dyDescent="0.25">
      <c r="A21" s="51">
        <v>6</v>
      </c>
      <c r="B21" s="52" t="s">
        <v>20</v>
      </c>
      <c r="C21" s="52" t="s">
        <v>21</v>
      </c>
      <c r="D21" s="47">
        <v>460000</v>
      </c>
      <c r="E21" s="47">
        <v>460000</v>
      </c>
      <c r="F21" s="47">
        <v>680000</v>
      </c>
      <c r="G21" s="47">
        <v>680000</v>
      </c>
    </row>
    <row r="22" spans="1:7" ht="15.75" x14ac:dyDescent="0.25">
      <c r="A22" s="51">
        <v>7</v>
      </c>
      <c r="B22" s="52" t="s">
        <v>57</v>
      </c>
      <c r="C22" s="52"/>
      <c r="D22" s="47">
        <v>250000</v>
      </c>
      <c r="E22" s="47">
        <v>250000</v>
      </c>
      <c r="F22" s="47">
        <v>250000</v>
      </c>
      <c r="G22" s="47">
        <v>250000</v>
      </c>
    </row>
    <row r="23" spans="1:7" ht="15.75" x14ac:dyDescent="0.25">
      <c r="A23" s="51"/>
      <c r="B23" s="53" t="s">
        <v>22</v>
      </c>
      <c r="C23" s="53"/>
      <c r="D23" s="47"/>
      <c r="E23" s="47"/>
      <c r="F23" s="47"/>
      <c r="G23" s="47"/>
    </row>
    <row r="24" spans="1:7" ht="15.75" x14ac:dyDescent="0.25">
      <c r="A24" s="51">
        <v>8</v>
      </c>
      <c r="B24" s="52" t="s">
        <v>24</v>
      </c>
      <c r="C24" s="54" t="s">
        <v>4</v>
      </c>
      <c r="D24" s="47">
        <v>140000</v>
      </c>
      <c r="E24" s="47">
        <v>140000</v>
      </c>
      <c r="F24" s="47">
        <v>140000</v>
      </c>
      <c r="G24" s="47">
        <v>140000</v>
      </c>
    </row>
    <row r="25" spans="1:7" ht="15.75" x14ac:dyDescent="0.25">
      <c r="A25" s="51"/>
      <c r="B25" s="53" t="s">
        <v>25</v>
      </c>
      <c r="C25" s="53"/>
      <c r="D25" s="47"/>
      <c r="E25" s="47"/>
      <c r="F25" s="47"/>
      <c r="G25" s="47"/>
    </row>
    <row r="26" spans="1:7" ht="31.5" x14ac:dyDescent="0.25">
      <c r="A26" s="51">
        <v>9</v>
      </c>
      <c r="B26" s="52" t="s">
        <v>26</v>
      </c>
      <c r="C26" s="52" t="s">
        <v>27</v>
      </c>
      <c r="D26" s="47">
        <v>188000</v>
      </c>
      <c r="E26" s="47">
        <v>188000</v>
      </c>
      <c r="F26" s="47">
        <v>188000</v>
      </c>
      <c r="G26" s="47">
        <v>188000</v>
      </c>
    </row>
    <row r="27" spans="1:7" ht="15.75" x14ac:dyDescent="0.25">
      <c r="A27" s="51">
        <v>10</v>
      </c>
      <c r="B27" s="52" t="s">
        <v>28</v>
      </c>
      <c r="C27" s="52" t="s">
        <v>29</v>
      </c>
      <c r="D27" s="47">
        <v>41000</v>
      </c>
      <c r="E27" s="47">
        <v>41000</v>
      </c>
      <c r="F27" s="47">
        <v>41000</v>
      </c>
      <c r="G27" s="47">
        <v>41000</v>
      </c>
    </row>
    <row r="28" spans="1:7" ht="15.75" x14ac:dyDescent="0.25">
      <c r="A28" s="51">
        <v>11</v>
      </c>
      <c r="B28" s="52" t="s">
        <v>30</v>
      </c>
      <c r="C28" s="52" t="s">
        <v>5</v>
      </c>
      <c r="D28" s="47">
        <v>88000</v>
      </c>
      <c r="E28" s="47">
        <v>88000</v>
      </c>
      <c r="F28" s="47">
        <v>88000</v>
      </c>
      <c r="G28" s="47">
        <v>88000</v>
      </c>
    </row>
    <row r="29" spans="1:7" ht="31.5" x14ac:dyDescent="0.25">
      <c r="A29" s="51">
        <v>12</v>
      </c>
      <c r="B29" s="52" t="s">
        <v>31</v>
      </c>
      <c r="C29" s="52" t="s">
        <v>32</v>
      </c>
      <c r="D29" s="47">
        <f>41000+60000</f>
        <v>101000</v>
      </c>
      <c r="E29" s="47">
        <v>101000</v>
      </c>
      <c r="F29" s="47">
        <v>101000</v>
      </c>
      <c r="G29" s="47">
        <v>101000</v>
      </c>
    </row>
    <row r="30" spans="1:7" ht="15.75" x14ac:dyDescent="0.25">
      <c r="A30" s="51">
        <v>13</v>
      </c>
      <c r="B30" s="52" t="s">
        <v>33</v>
      </c>
      <c r="C30" s="52" t="s">
        <v>34</v>
      </c>
      <c r="D30" s="47">
        <v>41000</v>
      </c>
      <c r="E30" s="47">
        <v>41000</v>
      </c>
      <c r="F30" s="47">
        <v>41000</v>
      </c>
      <c r="G30" s="47">
        <v>41000</v>
      </c>
    </row>
    <row r="31" spans="1:7" ht="15.75" x14ac:dyDescent="0.25">
      <c r="A31" s="51">
        <v>14</v>
      </c>
      <c r="B31" s="52" t="s">
        <v>35</v>
      </c>
      <c r="C31" s="52" t="s">
        <v>36</v>
      </c>
      <c r="D31" s="47">
        <v>88000</v>
      </c>
      <c r="E31" s="47">
        <v>88000</v>
      </c>
      <c r="F31" s="47">
        <v>88000</v>
      </c>
      <c r="G31" s="47">
        <v>88000</v>
      </c>
    </row>
    <row r="32" spans="1:7" ht="31.5" x14ac:dyDescent="0.25">
      <c r="A32" s="51">
        <v>15</v>
      </c>
      <c r="B32" s="52" t="s">
        <v>6</v>
      </c>
      <c r="C32" s="52"/>
      <c r="D32" s="47"/>
      <c r="E32" s="47">
        <v>454000</v>
      </c>
      <c r="F32" s="47"/>
      <c r="G32" s="47"/>
    </row>
    <row r="33" spans="1:7" ht="15.75" x14ac:dyDescent="0.25">
      <c r="A33" s="51">
        <v>16</v>
      </c>
      <c r="B33" s="52" t="s">
        <v>37</v>
      </c>
      <c r="C33" s="52" t="s">
        <v>38</v>
      </c>
      <c r="D33" s="47">
        <v>71000</v>
      </c>
      <c r="E33" s="47">
        <v>71000</v>
      </c>
      <c r="F33" s="47">
        <v>71000</v>
      </c>
      <c r="G33" s="47">
        <v>71000</v>
      </c>
    </row>
    <row r="34" spans="1:7" ht="15.75" x14ac:dyDescent="0.25">
      <c r="A34" s="51">
        <v>17</v>
      </c>
      <c r="B34" s="52" t="s">
        <v>39</v>
      </c>
      <c r="C34" s="52" t="s">
        <v>40</v>
      </c>
      <c r="D34" s="47">
        <v>173000</v>
      </c>
      <c r="E34" s="47">
        <v>173000</v>
      </c>
      <c r="F34" s="47">
        <v>173000</v>
      </c>
      <c r="G34" s="47">
        <v>173000</v>
      </c>
    </row>
    <row r="35" spans="1:7" ht="31.5" x14ac:dyDescent="0.25">
      <c r="A35" s="51">
        <v>18</v>
      </c>
      <c r="B35" s="52" t="s">
        <v>41</v>
      </c>
      <c r="C35" s="52" t="s">
        <v>42</v>
      </c>
      <c r="D35" s="47">
        <v>174000</v>
      </c>
      <c r="E35" s="47">
        <v>174000</v>
      </c>
      <c r="F35" s="47">
        <v>174000</v>
      </c>
      <c r="G35" s="47">
        <v>174000</v>
      </c>
    </row>
    <row r="36" spans="1:7" ht="31.5" x14ac:dyDescent="0.25">
      <c r="A36" s="51">
        <v>19</v>
      </c>
      <c r="B36" s="52" t="s">
        <v>43</v>
      </c>
      <c r="C36" s="52" t="s">
        <v>44</v>
      </c>
      <c r="D36" s="47">
        <v>121000</v>
      </c>
      <c r="E36" s="47">
        <v>121000</v>
      </c>
      <c r="F36" s="47">
        <v>121000</v>
      </c>
      <c r="G36" s="47">
        <v>121000</v>
      </c>
    </row>
    <row r="37" spans="1:7" ht="15.75" x14ac:dyDescent="0.25">
      <c r="A37" s="51">
        <v>20</v>
      </c>
      <c r="B37" s="52" t="s">
        <v>45</v>
      </c>
      <c r="C37" s="52" t="s">
        <v>46</v>
      </c>
      <c r="D37" s="47"/>
      <c r="E37" s="47"/>
      <c r="F37" s="47">
        <v>260000</v>
      </c>
      <c r="G37" s="47"/>
    </row>
    <row r="38" spans="1:7" ht="15.75" x14ac:dyDescent="0.25">
      <c r="A38" s="51">
        <v>21</v>
      </c>
      <c r="B38" s="52" t="s">
        <v>59</v>
      </c>
      <c r="C38" s="52" t="s">
        <v>56</v>
      </c>
      <c r="D38" s="47"/>
      <c r="E38" s="47"/>
      <c r="F38" s="47">
        <v>260000</v>
      </c>
      <c r="G38" s="47">
        <v>260000</v>
      </c>
    </row>
    <row r="39" spans="1:7" ht="15.75" x14ac:dyDescent="0.25">
      <c r="A39" s="51">
        <v>22</v>
      </c>
      <c r="B39" s="52" t="s">
        <v>58</v>
      </c>
      <c r="C39" s="52"/>
      <c r="D39" s="47">
        <v>282000</v>
      </c>
      <c r="E39" s="47">
        <v>282000</v>
      </c>
      <c r="F39" s="47">
        <v>282000</v>
      </c>
      <c r="G39" s="47">
        <v>282000</v>
      </c>
    </row>
    <row r="40" spans="1:7" ht="15.75" x14ac:dyDescent="0.25">
      <c r="A40" s="51"/>
      <c r="B40" s="52"/>
      <c r="C40" s="52"/>
      <c r="D40" s="47"/>
      <c r="E40" s="47"/>
      <c r="F40" s="47"/>
      <c r="G40" s="47"/>
    </row>
    <row r="41" spans="1:7" x14ac:dyDescent="0.25">
      <c r="A41" s="83" t="s">
        <v>47</v>
      </c>
      <c r="B41" s="84"/>
      <c r="C41" s="85"/>
      <c r="D41" s="48">
        <f>SUM(D15:D40)</f>
        <v>2604000</v>
      </c>
      <c r="E41" s="48">
        <f>SUM(E15:E40)</f>
        <v>3058000</v>
      </c>
      <c r="F41" s="48">
        <f>SUM(F15:F40)</f>
        <v>3344000</v>
      </c>
      <c r="G41" s="48">
        <f>SUM(G15:G40)</f>
        <v>3084000</v>
      </c>
    </row>
    <row r="42" spans="1:7" x14ac:dyDescent="0.25">
      <c r="A42" s="83" t="s">
        <v>7</v>
      </c>
      <c r="B42" s="84"/>
      <c r="C42" s="85"/>
      <c r="D42" s="48">
        <f>D41*90%</f>
        <v>2343600</v>
      </c>
      <c r="E42" s="48">
        <f t="shared" ref="E42:F42" si="0">E41*90%</f>
        <v>2752200</v>
      </c>
      <c r="F42" s="48">
        <f t="shared" si="0"/>
        <v>3009600</v>
      </c>
      <c r="G42" s="48">
        <f>G41*90%</f>
        <v>2775600</v>
      </c>
    </row>
    <row r="44" spans="1:7" x14ac:dyDescent="0.25">
      <c r="B44" s="49" t="s">
        <v>48</v>
      </c>
      <c r="C44" s="49"/>
      <c r="D44" s="86">
        <f>D42*16</f>
        <v>37497600</v>
      </c>
      <c r="E44" s="86"/>
      <c r="F44" s="86"/>
      <c r="G44" s="3"/>
    </row>
    <row r="45" spans="1:7" x14ac:dyDescent="0.25">
      <c r="B45" s="49" t="s">
        <v>49</v>
      </c>
      <c r="C45" s="49"/>
      <c r="D45" s="86">
        <f>E42*6</f>
        <v>16513200</v>
      </c>
      <c r="E45" s="86"/>
      <c r="F45" s="86"/>
      <c r="G45" s="3"/>
    </row>
    <row r="46" spans="1:7" x14ac:dyDescent="0.25">
      <c r="B46" s="49" t="s">
        <v>50</v>
      </c>
      <c r="C46" s="49"/>
      <c r="D46" s="86">
        <f>F42*3</f>
        <v>9028800</v>
      </c>
      <c r="E46" s="86"/>
      <c r="F46" s="86"/>
      <c r="G46" s="3"/>
    </row>
    <row r="47" spans="1:7" x14ac:dyDescent="0.25">
      <c r="B47" s="49" t="s">
        <v>51</v>
      </c>
      <c r="C47" s="49"/>
      <c r="D47" s="87">
        <f>G42</f>
        <v>2775600</v>
      </c>
      <c r="E47" s="87"/>
      <c r="F47" s="87"/>
      <c r="G47" s="3"/>
    </row>
    <row r="48" spans="1:7" ht="15.75" x14ac:dyDescent="0.25">
      <c r="B48" s="50" t="s">
        <v>52</v>
      </c>
      <c r="C48" s="50"/>
      <c r="D48" s="82">
        <f>SUM(D44:F47)</f>
        <v>65815200</v>
      </c>
      <c r="E48" s="82"/>
      <c r="F48" s="82"/>
      <c r="G48" s="3"/>
    </row>
    <row r="49" spans="1:7" ht="15.75" x14ac:dyDescent="0.25">
      <c r="B49" s="50" t="s">
        <v>53</v>
      </c>
      <c r="C49" s="50"/>
      <c r="D49" s="82">
        <f>D48/26</f>
        <v>2531353.846153846</v>
      </c>
      <c r="E49" s="82"/>
      <c r="F49" s="82"/>
      <c r="G49" s="3"/>
    </row>
    <row r="51" spans="1:7" ht="16.5" x14ac:dyDescent="0.25">
      <c r="A51" s="73" t="s">
        <v>64</v>
      </c>
      <c r="B51" s="73"/>
      <c r="C51" s="73"/>
      <c r="D51" s="73"/>
      <c r="E51" s="9"/>
      <c r="F51" s="9"/>
      <c r="G51" s="9"/>
    </row>
    <row r="52" spans="1:7" ht="16.5" x14ac:dyDescent="0.25">
      <c r="A52" s="24"/>
      <c r="B52" s="67" t="s">
        <v>65</v>
      </c>
      <c r="C52" s="68"/>
      <c r="D52" s="68"/>
      <c r="E52" s="68"/>
      <c r="F52" s="68"/>
      <c r="G52" s="69"/>
    </row>
    <row r="53" spans="1:7" ht="16.5" x14ac:dyDescent="0.25">
      <c r="A53" s="24"/>
      <c r="B53" s="67" t="s">
        <v>66</v>
      </c>
      <c r="C53" s="68"/>
      <c r="D53" s="68"/>
      <c r="E53" s="68"/>
      <c r="F53" s="68"/>
      <c r="G53" s="69"/>
    </row>
    <row r="54" spans="1:7" ht="16.5" x14ac:dyDescent="0.25">
      <c r="A54" s="25"/>
      <c r="B54" s="67" t="s">
        <v>67</v>
      </c>
      <c r="C54" s="68"/>
      <c r="D54" s="68"/>
      <c r="E54" s="68"/>
      <c r="F54" s="68"/>
      <c r="G54" s="69"/>
    </row>
    <row r="55" spans="1:7" ht="16.5" x14ac:dyDescent="0.25">
      <c r="A55" s="27"/>
      <c r="B55" s="70" t="s">
        <v>68</v>
      </c>
      <c r="C55" s="71"/>
      <c r="D55" s="71"/>
      <c r="E55" s="71"/>
      <c r="F55" s="71"/>
      <c r="G55" s="72"/>
    </row>
    <row r="56" spans="1:7" ht="16.5" x14ac:dyDescent="0.25">
      <c r="A56" s="22"/>
      <c r="B56" s="67" t="s">
        <v>69</v>
      </c>
      <c r="C56" s="68"/>
      <c r="D56" s="68"/>
      <c r="E56" s="68"/>
      <c r="F56" s="68"/>
      <c r="G56" s="69"/>
    </row>
    <row r="57" spans="1:7" ht="16.5" x14ac:dyDescent="0.25">
      <c r="A57" s="22"/>
      <c r="B57" s="25" t="s">
        <v>70</v>
      </c>
      <c r="C57" s="25"/>
      <c r="D57" s="29"/>
      <c r="E57" s="9"/>
      <c r="F57" s="9"/>
      <c r="G57" s="9"/>
    </row>
    <row r="58" spans="1:7" ht="16.5" x14ac:dyDescent="0.25">
      <c r="A58" s="22"/>
      <c r="B58" s="25" t="s">
        <v>71</v>
      </c>
      <c r="C58" s="25"/>
      <c r="D58" s="29"/>
      <c r="E58" s="9"/>
      <c r="F58" s="9"/>
      <c r="G58" s="9"/>
    </row>
    <row r="59" spans="1:7" ht="16.5" x14ac:dyDescent="0.25">
      <c r="A59" s="30" t="s">
        <v>72</v>
      </c>
      <c r="B59" s="31"/>
      <c r="C59" s="31"/>
      <c r="D59" s="31"/>
      <c r="E59" s="32"/>
      <c r="F59" s="32"/>
      <c r="G59" s="32"/>
    </row>
    <row r="60" spans="1:7" ht="16.5" x14ac:dyDescent="0.25">
      <c r="A60" s="22"/>
      <c r="B60" s="7" t="s">
        <v>73</v>
      </c>
      <c r="C60" s="7"/>
      <c r="D60" s="29"/>
      <c r="E60" s="12"/>
      <c r="F60" s="12"/>
      <c r="G60" s="12"/>
    </row>
    <row r="61" spans="1:7" ht="16.5" x14ac:dyDescent="0.25">
      <c r="A61" s="22"/>
      <c r="B61" s="7" t="s">
        <v>74</v>
      </c>
      <c r="C61" s="7"/>
      <c r="D61" s="29"/>
      <c r="E61" s="12"/>
      <c r="F61" s="12"/>
      <c r="G61" s="12"/>
    </row>
    <row r="62" spans="1:7" ht="16.5" x14ac:dyDescent="0.25">
      <c r="A62" s="22"/>
      <c r="B62" s="7" t="s">
        <v>75</v>
      </c>
      <c r="C62" s="7"/>
      <c r="D62" s="29"/>
      <c r="E62" s="12"/>
      <c r="F62" s="12"/>
      <c r="G62" s="12"/>
    </row>
  </sheetData>
  <mergeCells count="22">
    <mergeCell ref="A51:D51"/>
    <mergeCell ref="B54:G54"/>
    <mergeCell ref="B55:G55"/>
    <mergeCell ref="B56:G56"/>
    <mergeCell ref="B52:G52"/>
    <mergeCell ref="B53:G53"/>
    <mergeCell ref="D48:F48"/>
    <mergeCell ref="D49:F49"/>
    <mergeCell ref="A41:C41"/>
    <mergeCell ref="A42:C42"/>
    <mergeCell ref="D44:F44"/>
    <mergeCell ref="D45:F45"/>
    <mergeCell ref="D46:F46"/>
    <mergeCell ref="D47:F47"/>
    <mergeCell ref="C1:G6"/>
    <mergeCell ref="A7:G7"/>
    <mergeCell ref="A10:G11"/>
    <mergeCell ref="A13:A14"/>
    <mergeCell ref="B13:B14"/>
    <mergeCell ref="C13:C14"/>
    <mergeCell ref="D13:G13"/>
    <mergeCell ref="B9:G9"/>
  </mergeCells>
  <pageMargins left="0.28000000000000003" right="0.24" top="0.31" bottom="0.75" header="0.3" footer="0.3"/>
  <pageSetup paperSize="9" scale="71" fitToHeight="0" orientation="portrait" horizontalDpi="0" verticalDpi="0" r:id="rId1"/>
  <rowBreaks count="1" manualBreakCount="1">
    <brk id="50" max="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2025</vt:lpstr>
      <vt:lpstr>IN</vt:lpstr>
      <vt:lpstr>'2025'!Print_Area</vt:lpstr>
      <vt:lpstr>IN!Print_Area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Administrator</cp:lastModifiedBy>
  <cp:lastPrinted>2025-02-13T08:22:22Z</cp:lastPrinted>
  <dcterms:created xsi:type="dcterms:W3CDTF">2022-02-17T03:47:59Z</dcterms:created>
  <dcterms:modified xsi:type="dcterms:W3CDTF">2025-02-13T08:26:12Z</dcterms:modified>
</cp:coreProperties>
</file>