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TM DV TPC\2024\"/>
    </mc:Choice>
  </mc:AlternateContent>
  <xr:revisionPtr revIDLastSave="0" documentId="13_ncr:1_{2A62687F-C8C0-446C-AAC4-1D7110A04289}" xr6:coauthVersionLast="47" xr6:coauthVersionMax="47" xr10:uidLastSave="{00000000-0000-0000-0000-000000000000}"/>
  <bookViews>
    <workbookView xWindow="-120" yWindow="-120" windowWidth="20730" windowHeight="11160" firstSheet="1" activeTab="1" xr2:uid="{00000000-000D-0000-FFFF-FFFF00000000}"/>
  </bookViews>
  <sheets>
    <sheet name="Kangatang" sheetId="5" state="veryHidden" r:id="rId1"/>
    <sheet name="Báo giá Thiện Nhân" sheetId="4" r:id="rId2"/>
    <sheet name="TPC" sheetId="6" r:id="rId3"/>
    <sheet name="Sheet1" sheetId="7" state="hidden" r:id="rId4"/>
  </sheets>
  <definedNames>
    <definedName name="_xlnm._FilterDatabase" localSheetId="2" hidden="1">TPC!$A$5:$H$5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4" l="1"/>
  <c r="F46" i="4"/>
  <c r="E5" i="7"/>
  <c r="E6" i="7"/>
  <c r="E7" i="7"/>
  <c r="E8" i="7"/>
  <c r="E9" i="7"/>
  <c r="E10" i="7"/>
  <c r="E11" i="7"/>
  <c r="E12" i="7"/>
  <c r="E13" i="7"/>
  <c r="E15" i="7"/>
  <c r="E16" i="7"/>
  <c r="E17" i="7"/>
  <c r="E19" i="7"/>
  <c r="E20" i="7"/>
  <c r="E21" i="7"/>
  <c r="E22" i="7"/>
  <c r="E23" i="7"/>
  <c r="E24" i="7"/>
  <c r="E25" i="7"/>
  <c r="E26" i="7"/>
  <c r="E27" i="7"/>
  <c r="E28" i="7"/>
  <c r="E3" i="7"/>
  <c r="F21" i="6"/>
  <c r="F22" i="6"/>
  <c r="F20" i="6"/>
  <c r="F23" i="6" l="1"/>
  <c r="E29" i="7"/>
  <c r="G17" i="6"/>
  <c r="F17" i="6"/>
  <c r="H15" i="6" l="1"/>
  <c r="H10" i="6"/>
  <c r="H13" i="6"/>
  <c r="H7" i="6"/>
  <c r="H16" i="6"/>
  <c r="H9" i="6"/>
  <c r="H8" i="6"/>
  <c r="H17" i="6" l="1"/>
  <c r="G55" i="4"/>
  <c r="E55" i="4"/>
  <c r="F52" i="4"/>
  <c r="F55" i="4" s="1"/>
  <c r="G44" i="4" l="1"/>
  <c r="G42" i="4"/>
  <c r="F43" i="4"/>
  <c r="G43" i="4" s="1"/>
  <c r="F36" i="4"/>
  <c r="G36" i="4" s="1"/>
  <c r="F37" i="4"/>
  <c r="G37" i="4" s="1"/>
  <c r="F35" i="4"/>
  <c r="G35" i="4" s="1"/>
  <c r="F26" i="4"/>
  <c r="G26" i="4" s="1"/>
  <c r="F27" i="4"/>
  <c r="G27" i="4" s="1"/>
  <c r="F28" i="4"/>
  <c r="G28" i="4" s="1"/>
  <c r="F29" i="4"/>
  <c r="G29" i="4" s="1"/>
  <c r="F30" i="4"/>
  <c r="G30" i="4" s="1"/>
  <c r="F31" i="4"/>
  <c r="G31" i="4" s="1"/>
  <c r="F32" i="4"/>
  <c r="G32" i="4" s="1"/>
  <c r="F33" i="4"/>
  <c r="G33" i="4" s="1"/>
  <c r="F25" i="4"/>
  <c r="G16" i="4"/>
  <c r="G25" i="4" l="1"/>
  <c r="E46" i="4"/>
</calcChain>
</file>

<file path=xl/sharedStrings.xml><?xml version="1.0" encoding="utf-8"?>
<sst xmlns="http://schemas.openxmlformats.org/spreadsheetml/2006/main" count="192" uniqueCount="142">
  <si>
    <t>Ghi chú</t>
  </si>
  <si>
    <t>Khám tổng quát</t>
  </si>
  <si>
    <t>BẢNG BÁO GIÁ GÓI KHÁM SỨC KHỎE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</si>
  <si>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</si>
  <si>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</si>
  <si>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</si>
  <si>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</si>
  <si>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</si>
  <si>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</si>
  <si>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</si>
  <si>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</si>
  <si>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</si>
  <si>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</si>
  <si>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</si>
  <si>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</si>
  <si>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</si>
  <si>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</si>
  <si>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</si>
  <si>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</si>
  <si>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</si>
  <si>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</si>
  <si>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</si>
  <si>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</si>
  <si>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</si>
  <si>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</si>
  <si>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</si>
  <si>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</si>
  <si>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</si>
  <si>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</si>
  <si>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</si>
  <si>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</si>
  <si>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</si>
  <si>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</si>
  <si>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</si>
  <si>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</si>
  <si>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</si>
  <si>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</si>
  <si>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</si>
  <si>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</si>
  <si>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</si>
  <si>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</si>
  <si>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</si>
  <si>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</si>
  <si>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</si>
  <si>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</si>
  <si>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</si>
  <si>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Cholesterol TP (Hãng Roche - Thụy sỹ - Hóa chất chính hãng)</t>
  </si>
  <si>
    <t>Cholesterol toàn phần</t>
  </si>
  <si>
    <t>CEA trong máu (Hãng Roche - Thụy sỹ - Hóa chất chính hãng)</t>
  </si>
  <si>
    <t xml:space="preserve">Chỉ điểm ung thư đường tiêu hóa </t>
  </si>
  <si>
    <t>AFP  trong máu (Hãng Roche - Thụy sỹ - Hóa chất chính hãng)</t>
  </si>
  <si>
    <t>Cyfra 21-1  trong máu (Hãng Roche - Thụy sỹ - Hóa chất chính hãng)</t>
  </si>
  <si>
    <t xml:space="preserve">Chỉ điểm ung thư phổi tế bào lớn </t>
  </si>
  <si>
    <t>Xét nghiệm HBsAg (test nhanh)</t>
  </si>
  <si>
    <t>Phát hiện có nhiễm viêm gan B hay không? (Định tính).</t>
  </si>
  <si>
    <t>Điện tâm đồ. (Đo điện tim) 12 kênh (Hãng GE - Mỹ)</t>
  </si>
  <si>
    <t>Phát hiện sớm các bệnh lý thiếu máu cơ tim, rối loạn nhịp tim</t>
  </si>
  <si>
    <t xml:space="preserve">Siêu âm tim 2D (Máy Siemens SC 2000 - Đức hiện đại nhất Việt nam hiện nay) </t>
  </si>
  <si>
    <t>Phát hiện các bệnh lý về cấu trúc tim</t>
  </si>
  <si>
    <t>Chụp XQ cột sống thắt lưng thẳng nghiêng kỹ thuật sô (Hãng Fuji - Nhật)</t>
  </si>
  <si>
    <t>Phát hiện tình trạng thoái hóa cột sống, bệnh lý xương cột sống thắt lưng</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</si>
  <si>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</si>
  <si>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</si>
  <si>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Xét nghiệm tầm soát ung thư cổ tử cung bằng phương pháp Pap Smear</t>
  </si>
  <si>
    <t>Phát hiện tế bào ung thư cổ tử cung</t>
  </si>
  <si>
    <t xml:space="preserve">Xét nghiệm Prothrombin (PT: Prothrombin Time) </t>
  </si>
  <si>
    <t>Kiểm tra tình trạng rối loạn đông máu;</t>
  </si>
  <si>
    <t>STT</t>
  </si>
  <si>
    <t xml:space="preserve">     . Đơn giá trên đã bao gồm hóa đơn tài chính (không chịu thuế VAT).</t>
  </si>
  <si>
    <t>Urea</t>
  </si>
  <si>
    <t>Định lượng nồng độ Urea Nitrogen có trong máu</t>
  </si>
  <si>
    <t xml:space="preserve">Chỉ điểm ung thư gan </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</si>
  <si>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</si>
  <si>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</si>
  <si>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</si>
  <si>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</si>
  <si>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các bệnh lý sơ bộ da liễu</t>
  </si>
  <si>
    <t>Kiểm tra mỡ máu</t>
  </si>
  <si>
    <t>Khám chuyên khoa Nội, Chuyên khoa TMH, Chuyên Khoa RMH, Chuyên khoa mắt, chuyên khoa da liễu, Phụ khoa, Vú (đối với nữ) cân đo, huyết áp,….</t>
  </si>
  <si>
    <t>Phát hiện các bệnh lý về vú.</t>
  </si>
  <si>
    <t>I. Khám tổng quát, tổng kết hồ sơ, phân loại:</t>
  </si>
  <si>
    <t>Viêm gan B</t>
  </si>
  <si>
    <t>II. Các hạng mục xét nghiệm thường quy:</t>
  </si>
  <si>
    <t>III. Các xét nghiệm tầm soát ung thư:</t>
  </si>
  <si>
    <t>IV. Các hạng mục chẩn đoán hình ảnh:</t>
  </si>
  <si>
    <t>Đơn giá ưu đãi (VND)</t>
  </si>
  <si>
    <t>Nam</t>
  </si>
  <si>
    <t>Nữ</t>
  </si>
  <si>
    <t>x</t>
  </si>
  <si>
    <t>Trước khi nội soi bắt buộc thực hiện DV này</t>
  </si>
  <si>
    <t>B. GÓI KHÁM NỘI SOI</t>
  </si>
  <si>
    <t>A. GÓI KHÁM ĐỊNH KỲ</t>
  </si>
  <si>
    <t>Đơn giá gói khám định kỳ</t>
  </si>
  <si>
    <t>Đơn giá gói khám nội soi</t>
  </si>
  <si>
    <t>Khám nội</t>
  </si>
  <si>
    <t>Khám và tư vấn kết quả</t>
  </si>
  <si>
    <t>Tặng kèm</t>
  </si>
  <si>
    <t>Đơn giá niêm yết (VND)</t>
  </si>
  <si>
    <t>Ưu đãi nam</t>
  </si>
  <si>
    <t>Ưu đãi nữ</t>
  </si>
  <si>
    <t>Tên</t>
  </si>
  <si>
    <t>Giới tính</t>
  </si>
  <si>
    <t>SĐT</t>
  </si>
  <si>
    <t>Lý Bình Sung</t>
  </si>
  <si>
    <t>Trịnh Quang Pháp</t>
  </si>
  <si>
    <t>Nguyễn Khán</t>
  </si>
  <si>
    <t>Huỳnh Thị Bình Minh</t>
  </si>
  <si>
    <t>Gói khám định kỳ</t>
  </si>
  <si>
    <t>Gói nội soi</t>
  </si>
  <si>
    <t>Lê Công Bảo</t>
  </si>
  <si>
    <t>Lê Thị Kim Dung</t>
  </si>
  <si>
    <t>Võ Văn Tào</t>
  </si>
  <si>
    <t>Mai Thanh Huy</t>
  </si>
  <si>
    <t>0905683551</t>
  </si>
  <si>
    <t>Tổng</t>
  </si>
  <si>
    <t>0905082629</t>
  </si>
  <si>
    <t>0768093548</t>
  </si>
  <si>
    <t>0901945154</t>
  </si>
  <si>
    <t>0902287841</t>
  </si>
  <si>
    <t>0905621261</t>
  </si>
  <si>
    <t>0935152373</t>
  </si>
  <si>
    <t>0915481921</t>
  </si>
  <si>
    <t>DANH SÁCH KHÁM ĐỊNH KỲ</t>
  </si>
  <si>
    <t>CÔNG TY TNHH TM DV TPC - CN TẠI ĐÀ NẴNG</t>
  </si>
  <si>
    <t>Địa Chỉ: 179B Nguyễn Công Trứ, P.An Hải Bắc, Q.Sơn Trà, Đà Nẵng</t>
  </si>
  <si>
    <t>Gói khám</t>
  </si>
  <si>
    <t>Số lượng</t>
  </si>
  <si>
    <t>Đơn giá</t>
  </si>
  <si>
    <t>Thành tiền</t>
  </si>
  <si>
    <t>Gói định kỳ nam</t>
  </si>
  <si>
    <t>Gói định kỳ nam - nội soi</t>
  </si>
  <si>
    <t>Gói định kỳ nữ - nội soi</t>
  </si>
  <si>
    <t>Tổng cộng</t>
  </si>
  <si>
    <t>Danh mục</t>
  </si>
  <si>
    <t>Đơn giá (VND)</t>
  </si>
  <si>
    <t xml:space="preserve">     . Báo giá này có hiệu lực kể từ ngày báo giá cho đến hết năm 2024</t>
  </si>
  <si>
    <t>PHẠM VIẾT THẮNG</t>
  </si>
  <si>
    <t>0905536012</t>
  </si>
  <si>
    <t>TRẦN DUY HỮU</t>
  </si>
  <si>
    <t>0769938557</t>
  </si>
  <si>
    <t>HOÀNG NGỌC PHÚC</t>
  </si>
  <si>
    <t>0382646678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</si>
</sst>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7"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b/>
      <sz val="20"/>
      <color theme="1"/>
      <name val="Times New Roman"/>
      <family val="1"/>
    </font>
    <font>
      <b/>
      <sz val="11"/>
      <color theme="1"/>
      <name val="Calibri"/>
      <family val="2"/>
      <scheme val="minor"/>
    </font>
    <font>
      <b/>
      <sz val="22"/>
      <color theme="1"/>
      <name val="Calibri"/>
      <family val="2"/>
      <scheme val="minor"/>
    </font>
    <font>
      <sz val="16"/>
      <color theme="1"/>
      <name val="Calibri"/>
      <family val="2"/>
      <scheme val="minor"/>
    </font>
    <font>
      <b/>
      <sz val="11"/>
      <color theme="1"/>
      <name val="Times New Roman"/>
      <family val="1"/>
    </font>
    <font>
      <sz val="11"/>
      <color theme="1"/>
      <name val="Times New Roman"/>
      <family val="1"/>
    </font>
    <font>
      <b/>
      <sz val="12"/>
      <name val="Times New Roman"/>
      <family val="1"/>
    </font>
    <font>
      <sz val="12"/>
      <name val="Times New Roman"/>
      <family val="1"/>
    </font>
    <font>
      <b/>
      <u/>
      <sz val="13"/>
      <name val="Times New Roman"/>
      <family val="1"/>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164" fontId="3" fillId="0" borderId="0" applyFont="0" applyFill="0" applyBorder="0" applyAlignment="0" applyProtection="0"/>
  </cellStyleXfs>
  <cellXfs count="18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5" fillId="0" borderId="1" xfId="0" applyFont="1" applyBorder="1" applyAlignment="1">
      <alignment vertical="center" wrapText="1"/>
    </xf>
    <xf numFmtId="3" fontId="11" fillId="4" borderId="1" xfId="1" applyNumberFormat="1" applyFont="1" applyFill="1" applyBorder="1" applyAlignment="1">
      <alignment horizontal="center" vertical="center"/>
    </xf>
    <xf numFmtId="0" fontId="12" fillId="2" borderId="4" xfId="0" applyFont="1" applyFill="1" applyBorder="1" applyAlignment="1">
      <alignment vertical="center"/>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10" fillId="0" borderId="1" xfId="1" applyNumberFormat="1" applyFont="1" applyBorder="1" applyAlignment="1">
      <alignment horizontal="center" vertical="center" wrapText="1"/>
    </xf>
    <xf numFmtId="0" fontId="11" fillId="0" borderId="1" xfId="0" applyFont="1" applyBorder="1" applyAlignment="1">
      <alignment horizontal="center" vertical="center" wrapText="1"/>
    </xf>
    <xf numFmtId="3" fontId="15" fillId="0" borderId="1" xfId="1" applyNumberFormat="1" applyFont="1" applyBorder="1" applyAlignment="1">
      <alignment horizontal="center" vertical="center"/>
    </xf>
    <xf numFmtId="3" fontId="11" fillId="6" borderId="1" xfId="1" applyNumberFormat="1" applyFont="1" applyFill="1" applyBorder="1" applyAlignment="1">
      <alignment horizontal="center" vertical="center"/>
    </xf>
    <xf numFmtId="0" fontId="10" fillId="6" borderId="1" xfId="0" applyFont="1" applyFill="1" applyBorder="1" applyAlignment="1">
      <alignment wrapText="1"/>
    </xf>
    <xf numFmtId="0" fontId="12" fillId="5" borderId="2" xfId="0" applyFont="1" applyFill="1" applyBorder="1" applyAlignment="1">
      <alignment horizontal="center" vertical="center" wrapText="1"/>
    </xf>
    <xf numFmtId="3" fontId="11" fillId="5" borderId="16" xfId="1" applyNumberFormat="1" applyFont="1" applyFill="1" applyBorder="1" applyAlignment="1">
      <alignment horizontal="center" vertical="center" wrapText="1"/>
    </xf>
    <xf numFmtId="0" fontId="11" fillId="5" borderId="2" xfId="0" applyFont="1" applyFill="1" applyBorder="1" applyAlignment="1">
      <alignment horizontal="center" vertical="center" wrapText="1"/>
    </xf>
    <xf numFmtId="0" fontId="10" fillId="0" borderId="3" xfId="0" applyFont="1" applyBorder="1" applyAlignment="1">
      <alignment horizontal="center"/>
    </xf>
    <xf numFmtId="0" fontId="11" fillId="0" borderId="1" xfId="0" applyFont="1" applyBorder="1" applyAlignment="1">
      <alignment horizontal="center" vertical="center"/>
    </xf>
    <xf numFmtId="0" fontId="12" fillId="2" borderId="2" xfId="0" applyFont="1" applyFill="1" applyBorder="1" applyAlignment="1">
      <alignment horizontal="center" vertical="center"/>
    </xf>
    <xf numFmtId="3" fontId="6" fillId="3" borderId="1" xfId="1" applyNumberFormat="1" applyFont="1" applyFill="1" applyBorder="1" applyAlignment="1">
      <alignment horizontal="center" vertical="center" wrapText="1"/>
    </xf>
    <xf numFmtId="0" fontId="1" fillId="0" borderId="11" xfId="0" applyFont="1" applyBorder="1" applyAlignment="1">
      <alignment vertical="center" wrapText="1"/>
    </xf>
    <xf numFmtId="0" fontId="12" fillId="2" borderId="1" xfId="0" applyFont="1" applyFill="1" applyBorder="1" applyAlignment="1">
      <alignment vertical="center"/>
    </xf>
    <xf numFmtId="3" fontId="10" fillId="4" borderId="1" xfId="1" applyNumberFormat="1" applyFont="1" applyFill="1" applyBorder="1" applyAlignment="1">
      <alignment horizontal="center" vertical="center"/>
    </xf>
    <xf numFmtId="3" fontId="10" fillId="6" borderId="1" xfId="1" applyNumberFormat="1" applyFont="1" applyFill="1" applyBorder="1" applyAlignment="1">
      <alignment horizontal="center" vertical="center"/>
    </xf>
    <xf numFmtId="3" fontId="10" fillId="2" borderId="1" xfId="1" applyNumberFormat="1" applyFont="1" applyFill="1" applyBorder="1" applyAlignment="1">
      <alignment horizontal="center" vertical="center"/>
    </xf>
    <xf numFmtId="3" fontId="10" fillId="0" borderId="1" xfId="1" applyNumberFormat="1" applyFont="1" applyBorder="1" applyAlignment="1">
      <alignment horizontal="center" vertical="center"/>
    </xf>
    <xf numFmtId="3" fontId="10" fillId="7" borderId="1" xfId="1" applyNumberFormat="1" applyFont="1" applyFill="1" applyBorder="1" applyAlignment="1">
      <alignment horizontal="center" vertical="center"/>
    </xf>
    <xf numFmtId="0" fontId="11" fillId="0" borderId="0" xfId="0" applyFont="1" applyAlignment="1">
      <alignment horizontal="center" vertical="center"/>
    </xf>
    <xf numFmtId="3" fontId="11" fillId="0" borderId="0" xfId="1" applyNumberFormat="1" applyFont="1" applyFill="1" applyBorder="1" applyAlignment="1">
      <alignment horizontal="center" vertical="center"/>
    </xf>
    <xf numFmtId="3" fontId="10" fillId="0" borderId="0" xfId="1" applyNumberFormat="1" applyFont="1" applyFill="1" applyBorder="1" applyAlignment="1">
      <alignment horizontal="center" vertical="center"/>
    </xf>
    <xf numFmtId="0" fontId="10" fillId="0" borderId="0" xfId="0" applyFont="1" applyAlignment="1">
      <alignment wrapText="1"/>
    </xf>
    <xf numFmtId="0" fontId="14" fillId="0" borderId="1" xfId="0" applyFont="1" applyBorder="1" applyAlignment="1">
      <alignment vertical="center"/>
    </xf>
    <xf numFmtId="0" fontId="10" fillId="0" borderId="1" xfId="0" applyFont="1" applyBorder="1" applyAlignment="1">
      <alignment vertical="center" wrapText="1"/>
    </xf>
    <xf numFmtId="3" fontId="11" fillId="8" borderId="16" xfId="1" applyNumberFormat="1" applyFont="1" applyFill="1" applyBorder="1" applyAlignment="1">
      <alignment horizontal="center" vertical="center" wrapText="1"/>
    </xf>
    <xf numFmtId="3" fontId="11" fillId="8" borderId="18" xfId="1" applyNumberFormat="1" applyFont="1" applyFill="1" applyBorder="1" applyAlignment="1">
      <alignment horizontal="center" vertical="center" wrapText="1"/>
    </xf>
    <xf numFmtId="0" fontId="12" fillId="8" borderId="2" xfId="0" applyFont="1" applyFill="1" applyBorder="1" applyAlignment="1">
      <alignment horizontal="center" vertical="center" wrapText="1"/>
    </xf>
    <xf numFmtId="3" fontId="10" fillId="8" borderId="1" xfId="1" applyNumberFormat="1" applyFont="1" applyFill="1" applyBorder="1" applyAlignment="1">
      <alignment horizontal="center" vertical="center"/>
    </xf>
    <xf numFmtId="0" fontId="10" fillId="8" borderId="1" xfId="0" applyFont="1" applyFill="1" applyBorder="1" applyAlignment="1">
      <alignment wrapText="1"/>
    </xf>
    <xf numFmtId="0" fontId="11" fillId="0" borderId="1" xfId="0" applyFont="1" applyBorder="1" applyAlignment="1">
      <alignment horizontal="left" vertical="center"/>
    </xf>
    <xf numFmtId="0" fontId="13" fillId="0" borderId="1" xfId="0" applyFont="1" applyBorder="1" applyAlignment="1">
      <alignment horizontal="left" vertical="center"/>
    </xf>
    <xf numFmtId="3" fontId="13" fillId="0" borderId="1" xfId="1" applyNumberFormat="1" applyFont="1" applyFill="1" applyBorder="1" applyAlignment="1">
      <alignment horizontal="center" vertical="center"/>
    </xf>
    <xf numFmtId="3" fontId="15" fillId="0" borderId="1" xfId="1" applyNumberFormat="1" applyFont="1" applyBorder="1" applyAlignment="1">
      <alignment horizontal="center" vertical="center" wrapText="1"/>
    </xf>
    <xf numFmtId="0" fontId="11" fillId="0" borderId="21" xfId="0" applyFont="1" applyBorder="1" applyAlignment="1">
      <alignment horizontal="center" vertical="center"/>
    </xf>
    <xf numFmtId="3" fontId="11" fillId="8" borderId="1" xfId="1" applyNumberFormat="1" applyFont="1" applyFill="1" applyBorder="1" applyAlignment="1">
      <alignment horizontal="center" vertical="center" wrapText="1"/>
    </xf>
    <xf numFmtId="165" fontId="0" fillId="0" borderId="0" xfId="1" applyNumberFormat="1" applyFont="1"/>
    <xf numFmtId="165" fontId="0" fillId="0" borderId="0" xfId="0" applyNumberFormat="1"/>
    <xf numFmtId="0" fontId="19" fillId="0" borderId="0" xfId="0" applyFont="1" applyAlignment="1">
      <alignment horizontal="center"/>
    </xf>
    <xf numFmtId="0" fontId="19" fillId="0" borderId="1" xfId="0" applyFont="1" applyBorder="1" applyAlignment="1">
      <alignment horizontal="center"/>
    </xf>
    <xf numFmtId="165" fontId="19" fillId="0" borderId="1" xfId="1" applyNumberFormat="1" applyFont="1" applyBorder="1" applyAlignment="1">
      <alignment horizontal="center"/>
    </xf>
    <xf numFmtId="0" fontId="0" fillId="0" borderId="1" xfId="0" applyBorder="1"/>
    <xf numFmtId="165" fontId="0" fillId="0" borderId="1" xfId="1" applyNumberFormat="1" applyFont="1" applyBorder="1"/>
    <xf numFmtId="165" fontId="0" fillId="0" borderId="1" xfId="0" applyNumberFormat="1" applyBorder="1"/>
    <xf numFmtId="165" fontId="19" fillId="0" borderId="1" xfId="1" applyNumberFormat="1" applyFont="1" applyBorder="1"/>
    <xf numFmtId="165" fontId="19" fillId="0" borderId="1" xfId="0" applyNumberFormat="1" applyFont="1" applyBorder="1"/>
    <xf numFmtId="0" fontId="0" fillId="0" borderId="1" xfId="0" applyBorder="1" applyAlignment="1">
      <alignment horizontal="center"/>
    </xf>
    <xf numFmtId="0" fontId="0" fillId="0" borderId="0" xfId="0" applyAlignment="1">
      <alignment horizontal="center"/>
    </xf>
    <xf numFmtId="165" fontId="0" fillId="0" borderId="1" xfId="1" quotePrefix="1" applyNumberFormat="1" applyFont="1" applyBorder="1"/>
    <xf numFmtId="0" fontId="22" fillId="0" borderId="1" xfId="0" applyFont="1" applyBorder="1" applyAlignment="1">
      <alignment horizontal="center"/>
    </xf>
    <xf numFmtId="165" fontId="22" fillId="0" borderId="1" xfId="1" applyNumberFormat="1" applyFont="1" applyFill="1" applyBorder="1" applyAlignment="1">
      <alignment horizontal="center"/>
    </xf>
    <xf numFmtId="165" fontId="22" fillId="0" borderId="1" xfId="1" applyNumberFormat="1" applyFont="1" applyBorder="1" applyAlignment="1">
      <alignment horizontal="center"/>
    </xf>
    <xf numFmtId="0" fontId="23" fillId="0" borderId="1" xfId="0" applyFont="1" applyBorder="1" applyAlignment="1">
      <alignment horizontal="center"/>
    </xf>
    <xf numFmtId="165" fontId="23" fillId="0" borderId="1" xfId="1" applyNumberFormat="1" applyFont="1" applyBorder="1" applyAlignment="1">
      <alignment horizontal="center"/>
    </xf>
    <xf numFmtId="0" fontId="23" fillId="0" borderId="1" xfId="0" applyFont="1" applyBorder="1" applyAlignment="1">
      <alignment horizontal="left"/>
    </xf>
    <xf numFmtId="0" fontId="24" fillId="0" borderId="6" xfId="0" applyFont="1" applyBorder="1" applyAlignment="1">
      <alignment vertical="center" wrapText="1"/>
    </xf>
    <xf numFmtId="0" fontId="25" fillId="0" borderId="5" xfId="0" applyFont="1" applyBorder="1"/>
    <xf numFmtId="0" fontId="24" fillId="0" borderId="11" xfId="0" applyFont="1" applyBorder="1" applyAlignment="1">
      <alignment vertical="center" wrapText="1"/>
    </xf>
    <xf numFmtId="0" fontId="24" fillId="0" borderId="7" xfId="0" applyFont="1" applyBorder="1" applyAlignment="1">
      <alignment vertical="center"/>
    </xf>
    <xf numFmtId="0" fontId="25" fillId="0" borderId="15" xfId="0" applyFont="1" applyBorder="1"/>
    <xf numFmtId="165" fontId="25" fillId="0" borderId="5" xfId="1" applyNumberFormat="1" applyFont="1" applyBorder="1" applyAlignment="1">
      <alignment horizontal="center"/>
    </xf>
    <xf numFmtId="165" fontId="25" fillId="0" borderId="5" xfId="1" applyNumberFormat="1" applyFont="1" applyBorder="1" applyAlignment="1">
      <alignment horizontal="center" wrapText="1"/>
    </xf>
    <xf numFmtId="165" fontId="15" fillId="2" borderId="1" xfId="1" applyNumberFormat="1" applyFont="1" applyFill="1" applyBorder="1" applyAlignment="1">
      <alignment horizontal="center" vertical="center"/>
    </xf>
    <xf numFmtId="165" fontId="15" fillId="2" borderId="1" xfId="1" applyNumberFormat="1" applyFont="1" applyFill="1" applyBorder="1" applyAlignment="1">
      <alignment horizontal="center" wrapText="1"/>
    </xf>
    <xf numFmtId="0" fontId="15" fillId="2" borderId="2" xfId="0" applyFont="1" applyFill="1" applyBorder="1" applyAlignment="1">
      <alignment horizontal="center" vertical="center" wrapText="1"/>
    </xf>
    <xf numFmtId="0" fontId="15" fillId="2" borderId="2" xfId="0" applyFont="1" applyFill="1" applyBorder="1" applyAlignment="1">
      <alignment horizontal="left" vertical="center" wrapText="1"/>
    </xf>
    <xf numFmtId="165" fontId="15" fillId="2" borderId="2" xfId="1" applyNumberFormat="1" applyFont="1" applyFill="1" applyBorder="1" applyAlignment="1">
      <alignment horizontal="center" vertical="center" wrapText="1"/>
    </xf>
    <xf numFmtId="165" fontId="15" fillId="2" borderId="2" xfId="1" applyNumberFormat="1" applyFont="1" applyFill="1" applyBorder="1" applyAlignment="1">
      <alignment horizontal="center"/>
    </xf>
    <xf numFmtId="0" fontId="15" fillId="2" borderId="1" xfId="0" applyFont="1" applyFill="1" applyBorder="1" applyAlignment="1">
      <alignment horizontal="center" vertical="center"/>
    </xf>
    <xf numFmtId="0" fontId="15" fillId="2" borderId="1" xfId="0" applyFont="1" applyFill="1" applyBorder="1" applyAlignment="1">
      <alignment vertical="center" wrapText="1"/>
    </xf>
    <xf numFmtId="165" fontId="15" fillId="2" borderId="1" xfId="1" applyNumberFormat="1" applyFont="1" applyFill="1" applyBorder="1" applyAlignment="1">
      <alignment horizontal="center" vertical="center" wrapText="1"/>
    </xf>
    <xf numFmtId="165" fontId="15" fillId="2" borderId="3" xfId="1" applyNumberFormat="1"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20" xfId="0" applyFont="1" applyFill="1" applyBorder="1" applyAlignment="1">
      <alignment horizontal="center" vertical="center" wrapText="1"/>
    </xf>
    <xf numFmtId="165" fontId="12" fillId="7" borderId="20" xfId="1" applyNumberFormat="1" applyFont="1" applyFill="1" applyBorder="1" applyAlignment="1">
      <alignment horizontal="center" vertical="center" wrapText="1"/>
    </xf>
    <xf numFmtId="165" fontId="12" fillId="7" borderId="2" xfId="1" applyNumberFormat="1" applyFont="1" applyFill="1" applyBorder="1" applyAlignment="1">
      <alignment horizontal="center" vertical="center" wrapText="1"/>
    </xf>
    <xf numFmtId="165" fontId="12" fillId="2" borderId="1" xfId="1" applyNumberFormat="1" applyFont="1" applyFill="1" applyBorder="1" applyAlignment="1">
      <alignment horizontal="center" vertical="center"/>
    </xf>
    <xf numFmtId="165" fontId="12" fillId="7" borderId="18" xfId="1" applyNumberFormat="1" applyFont="1" applyFill="1" applyBorder="1" applyAlignment="1">
      <alignment horizontal="center" vertical="center" wrapText="1"/>
    </xf>
    <xf numFmtId="165" fontId="12" fillId="7" borderId="1" xfId="1" applyNumberFormat="1" applyFont="1" applyFill="1" applyBorder="1" applyAlignment="1">
      <alignment horizontal="center" wrapText="1"/>
    </xf>
    <xf numFmtId="0" fontId="10" fillId="0" borderId="3" xfId="0" applyFont="1" applyBorder="1" applyAlignment="1">
      <alignment horizontal="left" vertical="center" wrapText="1"/>
    </xf>
    <xf numFmtId="0" fontId="0" fillId="9" borderId="1" xfId="0" applyFill="1" applyBorder="1"/>
    <xf numFmtId="0" fontId="11" fillId="8" borderId="16" xfId="0" applyFont="1" applyFill="1" applyBorder="1" applyAlignment="1">
      <alignment horizontal="left" vertical="center" wrapText="1"/>
    </xf>
    <xf numFmtId="0" fontId="11" fillId="8" borderId="17"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11" fillId="6" borderId="1" xfId="0" applyFont="1" applyFill="1" applyBorder="1" applyAlignment="1">
      <alignment horizontal="center"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xf>
    <xf numFmtId="0" fontId="10" fillId="0" borderId="4" xfId="0" applyFont="1" applyBorder="1" applyAlignment="1">
      <alignment horizontal="center"/>
    </xf>
    <xf numFmtId="0" fontId="10" fillId="0" borderId="3" xfId="0" applyFont="1" applyBorder="1" applyAlignment="1">
      <alignment horizontal="center"/>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4" fillId="4" borderId="1" xfId="0" applyFont="1" applyFill="1" applyBorder="1" applyAlignment="1">
      <alignment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0" fillId="0" borderId="2" xfId="1" applyNumberFormat="1" applyFont="1" applyBorder="1" applyAlignment="1">
      <alignment horizontal="center" vertical="center" wrapText="1"/>
    </xf>
    <xf numFmtId="3" fontId="10" fillId="0" borderId="4" xfId="1" applyNumberFormat="1" applyFont="1" applyBorder="1" applyAlignment="1">
      <alignment horizontal="center" vertical="center" wrapText="1"/>
    </xf>
    <xf numFmtId="3" fontId="10" fillId="0" borderId="3" xfId="1" applyNumberFormat="1" applyFont="1" applyBorder="1" applyAlignment="1">
      <alignment horizontal="center" vertical="center" wrapText="1"/>
    </xf>
    <xf numFmtId="3" fontId="11" fillId="5" borderId="16" xfId="1" applyNumberFormat="1" applyFont="1" applyFill="1" applyBorder="1" applyAlignment="1">
      <alignment horizontal="center" vertical="center" wrapText="1"/>
    </xf>
    <xf numFmtId="3" fontId="11" fillId="5" borderId="18" xfId="1" applyNumberFormat="1" applyFont="1" applyFill="1" applyBorder="1" applyAlignment="1">
      <alignment horizontal="center" vertical="center" wrapText="1"/>
    </xf>
    <xf numFmtId="0" fontId="17" fillId="0" borderId="5" xfId="0" applyFont="1" applyBorder="1" applyAlignment="1">
      <alignment horizontal="left" vertical="center" wrapText="1"/>
    </xf>
    <xf numFmtId="0" fontId="6"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4" fillId="0" borderId="5" xfId="0" applyFont="1" applyBorder="1" applyAlignment="1">
      <alignment horizontal="left" vertical="center"/>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8" borderId="1" xfId="0" applyFont="1" applyFill="1" applyBorder="1" applyAlignment="1">
      <alignment horizontal="left" vertical="center"/>
    </xf>
    <xf numFmtId="0" fontId="20" fillId="0" borderId="0" xfId="0" applyFont="1" applyAlignment="1">
      <alignment horizontal="center"/>
    </xf>
    <xf numFmtId="0" fontId="21" fillId="0" borderId="0" xfId="0" applyFont="1" applyAlignment="1">
      <alignment horizontal="center"/>
    </xf>
    <xf numFmtId="0" fontId="22" fillId="0" borderId="1" xfId="0" applyFont="1" applyBorder="1" applyAlignment="1">
      <alignment horizontal="center"/>
    </xf>
    <xf numFmtId="0" fontId="26" fillId="2" borderId="1" xfId="0" applyFont="1" applyFill="1" applyBorder="1" applyAlignment="1">
      <alignment vertical="center"/>
    </xf>
    <xf numFmtId="0" fontId="12" fillId="7" borderId="16" xfId="0" applyFont="1" applyFill="1" applyBorder="1" applyAlignment="1">
      <alignment horizontal="center" vertical="center"/>
    </xf>
    <xf numFmtId="0" fontId="12" fillId="7" borderId="17" xfId="0" applyFont="1" applyFill="1" applyBorder="1" applyAlignment="1">
      <alignment horizontal="center" vertical="center"/>
    </xf>
    <xf numFmtId="0" fontId="12" fillId="7" borderId="18"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78050</xdr:colOff>
      <xdr:row>0</xdr:row>
      <xdr:rowOff>0</xdr:rowOff>
    </xdr:from>
    <xdr:to>
      <xdr:col>1</xdr:col>
      <xdr:colOff>666750</xdr:colOff>
      <xdr:row>5</xdr:row>
      <xdr:rowOff>27095</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78050" y="0"/>
          <a:ext cx="1007800" cy="1065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7"/>
  <sheetViews>
    <sheetView tabSelected="1" topLeftCell="A8" zoomScale="70" zoomScaleNormal="70" workbookViewId="0">
      <selection activeCell="G40" sqref="F40:G40"/>
    </sheetView>
  </sheetViews>
  <sheetFormatPr defaultColWidth="9.140625" defaultRowHeight="15.75" x14ac:dyDescent="0.25"/>
  <cols>
    <col min="1" max="1" width="6.28515625" style="9" bestFit="1" customWidth="1"/>
    <col min="2" max="2" width="13.42578125" style="14" customWidth="1"/>
    <col min="3" max="3" width="54.28515625" style="9" customWidth="1"/>
    <col min="4" max="4" width="53.42578125" style="9" customWidth="1"/>
    <col min="5" max="7" width="18.140625" style="15" customWidth="1"/>
    <col min="8" max="8" width="28.28515625" style="16" customWidth="1"/>
    <col min="9" max="9" width="19.7109375" style="9" customWidth="1"/>
    <col min="10" max="10" width="9.85546875" style="9" bestFit="1" customWidth="1"/>
    <col min="11" max="16384" width="9.140625" style="9"/>
  </cols>
  <sheetData>
    <row r="1" spans="1:13" s="5" customFormat="1" ht="15.75" customHeight="1" x14ac:dyDescent="0.25">
      <c r="A1" s="18"/>
      <c r="B1" s="18"/>
      <c r="C1" s="18"/>
      <c r="D1" s="143" t="s">
        <v>72</v>
      </c>
      <c r="E1" s="143"/>
      <c r="F1" s="143"/>
      <c r="G1" s="143"/>
      <c r="H1" s="143"/>
    </row>
    <row r="2" spans="1:13" s="3" customFormat="1" ht="16.5" x14ac:dyDescent="0.25">
      <c r="A2" s="20"/>
      <c r="B2" s="20"/>
      <c r="C2" s="20"/>
      <c r="D2" s="144"/>
      <c r="E2" s="144"/>
      <c r="F2" s="144"/>
      <c r="G2" s="144"/>
      <c r="H2" s="144"/>
    </row>
    <row r="3" spans="1:13" s="3" customFormat="1" ht="16.5" x14ac:dyDescent="0.25">
      <c r="A3" s="20"/>
      <c r="B3" s="20"/>
      <c r="C3" s="20"/>
      <c r="D3" s="144"/>
      <c r="E3" s="144"/>
      <c r="F3" s="144"/>
      <c r="G3" s="144"/>
      <c r="H3" s="144"/>
    </row>
    <row r="4" spans="1:13" s="3" customFormat="1" ht="16.5" x14ac:dyDescent="0.25">
      <c r="A4" s="20"/>
      <c r="B4" s="20"/>
      <c r="C4" s="20"/>
      <c r="D4" s="144"/>
      <c r="E4" s="144"/>
      <c r="F4" s="144"/>
      <c r="G4" s="144"/>
      <c r="H4" s="144"/>
    </row>
    <row r="5" spans="1:13" s="3" customFormat="1" ht="16.5" x14ac:dyDescent="0.25">
      <c r="A5" s="20"/>
      <c r="B5" s="20"/>
      <c r="C5" s="20"/>
      <c r="D5" s="144"/>
      <c r="E5" s="144"/>
      <c r="F5" s="144"/>
      <c r="G5" s="144"/>
      <c r="H5" s="144"/>
    </row>
    <row r="6" spans="1:13" s="3" customFormat="1" ht="16.5" x14ac:dyDescent="0.25">
      <c r="A6" s="19"/>
      <c r="B6" s="21"/>
      <c r="C6" s="21"/>
      <c r="D6" s="21"/>
      <c r="E6" s="22"/>
      <c r="F6" s="22"/>
      <c r="G6" s="22"/>
      <c r="H6" s="19"/>
    </row>
    <row r="7" spans="1:13" s="3" customFormat="1" ht="25.5" x14ac:dyDescent="0.25">
      <c r="A7" s="145" t="s">
        <v>2</v>
      </c>
      <c r="B7" s="145"/>
      <c r="C7" s="145"/>
      <c r="D7" s="145"/>
      <c r="E7" s="145"/>
      <c r="F7" s="145"/>
      <c r="G7" s="145"/>
      <c r="H7" s="145"/>
      <c r="I7" s="6"/>
      <c r="J7" s="6"/>
      <c r="K7" s="6"/>
      <c r="L7" s="6"/>
      <c r="M7" s="6"/>
    </row>
    <row r="8" spans="1:13" s="3" customFormat="1" ht="16.5" x14ac:dyDescent="0.25">
      <c r="A8" s="23"/>
      <c r="B8" s="23"/>
      <c r="C8" s="23"/>
      <c r="D8" s="23"/>
      <c r="E8" s="23"/>
      <c r="F8" s="23"/>
      <c r="G8" s="23"/>
      <c r="H8" s="23"/>
      <c r="I8" s="6"/>
      <c r="J8" s="6"/>
      <c r="K8" s="6"/>
      <c r="L8" s="6"/>
      <c r="M8" s="6"/>
    </row>
    <row r="9" spans="1:13" s="3" customFormat="1" ht="16.5" x14ac:dyDescent="0.25">
      <c r="A9" s="24"/>
      <c r="B9" s="146" t="s">
        <v>37</v>
      </c>
      <c r="C9" s="146"/>
      <c r="D9" s="146"/>
      <c r="E9" s="146"/>
      <c r="F9" s="146"/>
      <c r="G9" s="146"/>
      <c r="H9" s="146"/>
      <c r="I9" s="7"/>
      <c r="J9" s="7"/>
      <c r="K9" s="7"/>
      <c r="L9" s="7"/>
    </row>
    <row r="10" spans="1:13" s="3" customFormat="1" x14ac:dyDescent="0.25">
      <c r="A10" s="147" t="s">
        <v>38</v>
      </c>
      <c r="B10" s="148"/>
      <c r="C10" s="148"/>
      <c r="D10" s="148"/>
      <c r="E10" s="148"/>
      <c r="F10" s="148"/>
      <c r="G10" s="148"/>
      <c r="H10" s="149"/>
      <c r="I10" s="8"/>
      <c r="J10" s="8"/>
      <c r="K10" s="8"/>
      <c r="L10" s="8"/>
      <c r="M10" s="8"/>
    </row>
    <row r="11" spans="1:13" s="3" customFormat="1" x14ac:dyDescent="0.25">
      <c r="A11" s="150"/>
      <c r="B11" s="151"/>
      <c r="C11" s="151"/>
      <c r="D11" s="151"/>
      <c r="E11" s="151"/>
      <c r="F11" s="151"/>
      <c r="G11" s="151"/>
      <c r="H11" s="152"/>
      <c r="I11" s="17"/>
      <c r="J11" s="17"/>
      <c r="K11" s="17"/>
      <c r="L11" s="17"/>
      <c r="M11" s="17"/>
    </row>
    <row r="12" spans="1:13" ht="16.5" x14ac:dyDescent="0.25">
      <c r="A12" s="25"/>
      <c r="B12" s="26"/>
      <c r="C12" s="25"/>
      <c r="D12" s="25"/>
      <c r="E12" s="27"/>
      <c r="F12" s="27"/>
      <c r="G12" s="27"/>
      <c r="H12" s="28"/>
    </row>
    <row r="13" spans="1:13" ht="36.75" customHeight="1" x14ac:dyDescent="0.25">
      <c r="A13" s="65" t="s">
        <v>67</v>
      </c>
      <c r="B13" s="159" t="s">
        <v>3</v>
      </c>
      <c r="C13" s="160"/>
      <c r="D13" s="65" t="s">
        <v>4</v>
      </c>
      <c r="E13" s="64" t="s">
        <v>97</v>
      </c>
      <c r="F13" s="168" t="s">
        <v>85</v>
      </c>
      <c r="G13" s="169"/>
      <c r="H13" s="63" t="s">
        <v>0</v>
      </c>
      <c r="I13" s="10"/>
    </row>
    <row r="14" spans="1:13" ht="24.75" customHeight="1" x14ac:dyDescent="0.25">
      <c r="A14" s="139" t="s">
        <v>91</v>
      </c>
      <c r="B14" s="140"/>
      <c r="C14" s="140"/>
      <c r="D14" s="141"/>
      <c r="E14" s="83"/>
      <c r="F14" s="83"/>
      <c r="G14" s="84"/>
      <c r="H14" s="85"/>
      <c r="I14" s="70"/>
    </row>
    <row r="15" spans="1:13" ht="21.75" customHeight="1" x14ac:dyDescent="0.25">
      <c r="A15" s="161" t="s">
        <v>80</v>
      </c>
      <c r="B15" s="161"/>
      <c r="C15" s="161"/>
      <c r="D15" s="161"/>
      <c r="E15" s="46"/>
      <c r="F15" s="46" t="s">
        <v>86</v>
      </c>
      <c r="G15" s="46" t="s">
        <v>87</v>
      </c>
      <c r="H15" s="40"/>
      <c r="I15" s="70"/>
    </row>
    <row r="16" spans="1:13" ht="33" x14ac:dyDescent="0.25">
      <c r="A16" s="162">
        <v>1</v>
      </c>
      <c r="B16" s="177" t="s">
        <v>1</v>
      </c>
      <c r="C16" s="153" t="s">
        <v>78</v>
      </c>
      <c r="D16" s="29" t="s">
        <v>5</v>
      </c>
      <c r="E16" s="172">
        <v>200000</v>
      </c>
      <c r="F16" s="165">
        <v>150000</v>
      </c>
      <c r="G16" s="165">
        <f>F16</f>
        <v>150000</v>
      </c>
      <c r="H16" s="156"/>
      <c r="I16" s="11"/>
    </row>
    <row r="17" spans="1:9" ht="33" x14ac:dyDescent="0.25">
      <c r="A17" s="163"/>
      <c r="B17" s="178"/>
      <c r="C17" s="154"/>
      <c r="D17" s="29" t="s">
        <v>6</v>
      </c>
      <c r="E17" s="173"/>
      <c r="F17" s="166"/>
      <c r="G17" s="166"/>
      <c r="H17" s="157"/>
      <c r="I17" s="11"/>
    </row>
    <row r="18" spans="1:9" ht="33" x14ac:dyDescent="0.25">
      <c r="A18" s="163"/>
      <c r="B18" s="178"/>
      <c r="C18" s="154"/>
      <c r="D18" s="29" t="s">
        <v>7</v>
      </c>
      <c r="E18" s="173"/>
      <c r="F18" s="166"/>
      <c r="G18" s="166"/>
      <c r="H18" s="157"/>
      <c r="I18" s="11"/>
    </row>
    <row r="19" spans="1:9" ht="16.5" x14ac:dyDescent="0.25">
      <c r="A19" s="163"/>
      <c r="B19" s="178"/>
      <c r="C19" s="154"/>
      <c r="D19" s="29" t="s">
        <v>8</v>
      </c>
      <c r="E19" s="173"/>
      <c r="F19" s="166"/>
      <c r="G19" s="166"/>
      <c r="H19" s="157"/>
      <c r="I19" s="12"/>
    </row>
    <row r="20" spans="1:9" ht="16.5" x14ac:dyDescent="0.25">
      <c r="A20" s="163"/>
      <c r="B20" s="178"/>
      <c r="C20" s="154"/>
      <c r="D20" s="29" t="s">
        <v>76</v>
      </c>
      <c r="E20" s="173"/>
      <c r="F20" s="166"/>
      <c r="G20" s="166"/>
      <c r="H20" s="157"/>
      <c r="I20" s="12"/>
    </row>
    <row r="21" spans="1:9" ht="16.5" x14ac:dyDescent="0.25">
      <c r="A21" s="163"/>
      <c r="B21" s="178"/>
      <c r="C21" s="154"/>
      <c r="D21" s="29" t="s">
        <v>79</v>
      </c>
      <c r="E21" s="173"/>
      <c r="F21" s="166"/>
      <c r="G21" s="166"/>
      <c r="H21" s="157"/>
      <c r="I21" s="12"/>
    </row>
    <row r="22" spans="1:9" ht="16.5" x14ac:dyDescent="0.25">
      <c r="A22" s="163"/>
      <c r="B22" s="178"/>
      <c r="C22" s="155"/>
      <c r="D22" s="29" t="s">
        <v>21</v>
      </c>
      <c r="E22" s="174"/>
      <c r="F22" s="167"/>
      <c r="G22" s="167"/>
      <c r="H22" s="158"/>
      <c r="I22" s="12"/>
    </row>
    <row r="23" spans="1:9" ht="16.5" x14ac:dyDescent="0.25">
      <c r="A23" s="164"/>
      <c r="B23" s="179"/>
      <c r="C23" s="37" t="s">
        <v>22</v>
      </c>
      <c r="D23" s="38" t="s">
        <v>23</v>
      </c>
      <c r="E23" s="39" t="s">
        <v>24</v>
      </c>
      <c r="F23" s="74" t="s">
        <v>24</v>
      </c>
      <c r="G23" s="74" t="s">
        <v>24</v>
      </c>
      <c r="H23" s="66"/>
      <c r="I23" s="12"/>
    </row>
    <row r="24" spans="1:9" ht="16.5" x14ac:dyDescent="0.25">
      <c r="A24" s="161" t="s">
        <v>82</v>
      </c>
      <c r="B24" s="161"/>
      <c r="C24" s="161"/>
      <c r="D24" s="161"/>
      <c r="E24" s="46"/>
      <c r="F24" s="72"/>
      <c r="G24" s="72"/>
      <c r="H24" s="40"/>
      <c r="I24" s="12"/>
    </row>
    <row r="25" spans="1:9" ht="49.5" x14ac:dyDescent="0.25">
      <c r="A25" s="31">
        <v>1</v>
      </c>
      <c r="B25" s="59" t="s">
        <v>12</v>
      </c>
      <c r="C25" s="30" t="s">
        <v>13</v>
      </c>
      <c r="D25" s="30" t="s">
        <v>14</v>
      </c>
      <c r="E25" s="32">
        <v>59000</v>
      </c>
      <c r="F25" s="58">
        <f>ROUND(E25*80%,-3)</f>
        <v>47000</v>
      </c>
      <c r="G25" s="58">
        <f>F25</f>
        <v>47000</v>
      </c>
      <c r="H25" s="33"/>
      <c r="I25" s="12"/>
    </row>
    <row r="26" spans="1:9" ht="49.5" x14ac:dyDescent="0.25">
      <c r="A26" s="31">
        <v>2</v>
      </c>
      <c r="B26" s="59" t="s">
        <v>15</v>
      </c>
      <c r="C26" s="30" t="s">
        <v>16</v>
      </c>
      <c r="D26" s="30" t="s">
        <v>17</v>
      </c>
      <c r="E26" s="32">
        <v>75000</v>
      </c>
      <c r="F26" s="58">
        <f t="shared" ref="F26:F33" si="0">ROUND(E26*80%,-3)</f>
        <v>60000</v>
      </c>
      <c r="G26" s="58">
        <f t="shared" ref="G26:G33" si="1">F26</f>
        <v>60000</v>
      </c>
      <c r="H26" s="33"/>
      <c r="I26" s="12"/>
    </row>
    <row r="27" spans="1:9" ht="49.5" x14ac:dyDescent="0.25">
      <c r="A27" s="31">
        <v>3</v>
      </c>
      <c r="B27" s="59" t="s">
        <v>18</v>
      </c>
      <c r="C27" s="30" t="s">
        <v>19</v>
      </c>
      <c r="D27" s="30" t="s">
        <v>20</v>
      </c>
      <c r="E27" s="32">
        <v>27000</v>
      </c>
      <c r="F27" s="58">
        <f t="shared" si="0"/>
        <v>22000</v>
      </c>
      <c r="G27" s="58">
        <f t="shared" si="1"/>
        <v>22000</v>
      </c>
      <c r="H27" s="33"/>
      <c r="I27" s="12"/>
    </row>
    <row r="28" spans="1:9" ht="33" x14ac:dyDescent="0.25">
      <c r="A28" s="31">
        <v>4</v>
      </c>
      <c r="B28" s="176" t="s">
        <v>39</v>
      </c>
      <c r="C28" s="34" t="s">
        <v>40</v>
      </c>
      <c r="D28" s="34" t="s">
        <v>41</v>
      </c>
      <c r="E28" s="69">
        <v>30000</v>
      </c>
      <c r="F28" s="58">
        <f t="shared" si="0"/>
        <v>24000</v>
      </c>
      <c r="G28" s="58">
        <f t="shared" si="1"/>
        <v>24000</v>
      </c>
      <c r="H28" s="33"/>
      <c r="I28" s="12"/>
    </row>
    <row r="29" spans="1:9" ht="33" x14ac:dyDescent="0.25">
      <c r="A29" s="31">
        <v>5</v>
      </c>
      <c r="B29" s="176"/>
      <c r="C29" s="34" t="s">
        <v>42</v>
      </c>
      <c r="D29" s="34" t="s">
        <v>41</v>
      </c>
      <c r="E29" s="69">
        <v>30000</v>
      </c>
      <c r="F29" s="58">
        <f t="shared" si="0"/>
        <v>24000</v>
      </c>
      <c r="G29" s="58">
        <f t="shared" si="1"/>
        <v>24000</v>
      </c>
      <c r="H29" s="33"/>
      <c r="I29" s="12"/>
    </row>
    <row r="30" spans="1:9" ht="39" customHeight="1" x14ac:dyDescent="0.25">
      <c r="A30" s="31">
        <v>6</v>
      </c>
      <c r="B30" s="177" t="s">
        <v>43</v>
      </c>
      <c r="C30" s="30" t="s">
        <v>44</v>
      </c>
      <c r="D30" s="35" t="s">
        <v>45</v>
      </c>
      <c r="E30" s="36">
        <v>41000</v>
      </c>
      <c r="F30" s="58">
        <f t="shared" si="0"/>
        <v>33000</v>
      </c>
      <c r="G30" s="58">
        <f t="shared" si="1"/>
        <v>33000</v>
      </c>
      <c r="H30" s="33"/>
      <c r="I30" s="12"/>
    </row>
    <row r="31" spans="1:9" ht="23.25" customHeight="1" x14ac:dyDescent="0.25">
      <c r="A31" s="31">
        <v>7</v>
      </c>
      <c r="B31" s="179"/>
      <c r="C31" s="34" t="s">
        <v>69</v>
      </c>
      <c r="D31" s="34" t="s">
        <v>70</v>
      </c>
      <c r="E31" s="42">
        <v>41000</v>
      </c>
      <c r="F31" s="58">
        <f t="shared" si="0"/>
        <v>33000</v>
      </c>
      <c r="G31" s="58">
        <f t="shared" si="1"/>
        <v>33000</v>
      </c>
      <c r="H31" s="33"/>
      <c r="I31" s="12"/>
    </row>
    <row r="32" spans="1:9" ht="33" x14ac:dyDescent="0.25">
      <c r="A32" s="31">
        <v>8</v>
      </c>
      <c r="B32" s="59" t="s">
        <v>77</v>
      </c>
      <c r="C32" s="34" t="s">
        <v>46</v>
      </c>
      <c r="D32" s="43" t="s">
        <v>47</v>
      </c>
      <c r="E32" s="41">
        <v>47000</v>
      </c>
      <c r="F32" s="58">
        <f t="shared" si="0"/>
        <v>38000</v>
      </c>
      <c r="G32" s="58">
        <f t="shared" si="1"/>
        <v>38000</v>
      </c>
      <c r="H32" s="33"/>
      <c r="I32" s="12"/>
    </row>
    <row r="33" spans="1:9" ht="33" x14ac:dyDescent="0.25">
      <c r="A33" s="31">
        <v>9</v>
      </c>
      <c r="B33" s="59" t="s">
        <v>81</v>
      </c>
      <c r="C33" s="29" t="s">
        <v>53</v>
      </c>
      <c r="D33" s="29" t="s">
        <v>54</v>
      </c>
      <c r="E33" s="44">
        <v>66000</v>
      </c>
      <c r="F33" s="58">
        <f t="shared" si="0"/>
        <v>53000</v>
      </c>
      <c r="G33" s="58">
        <f t="shared" si="1"/>
        <v>53000</v>
      </c>
      <c r="H33" s="33"/>
      <c r="I33" s="12"/>
    </row>
    <row r="34" spans="1:9" ht="16.5" x14ac:dyDescent="0.25">
      <c r="A34" s="161" t="s">
        <v>83</v>
      </c>
      <c r="B34" s="161"/>
      <c r="C34" s="161"/>
      <c r="D34" s="161"/>
      <c r="E34" s="46"/>
      <c r="F34" s="72"/>
      <c r="G34" s="72"/>
      <c r="H34" s="40"/>
      <c r="I34" s="12"/>
    </row>
    <row r="35" spans="1:9" ht="33" x14ac:dyDescent="0.25">
      <c r="A35" s="31">
        <v>1</v>
      </c>
      <c r="B35" s="59"/>
      <c r="C35" s="45" t="s">
        <v>48</v>
      </c>
      <c r="D35" s="45" t="s">
        <v>49</v>
      </c>
      <c r="E35" s="32">
        <v>174000</v>
      </c>
      <c r="F35" s="58">
        <f>ROUND(E35*80%,-3)</f>
        <v>139000</v>
      </c>
      <c r="G35" s="58">
        <f>F35</f>
        <v>139000</v>
      </c>
      <c r="H35" s="33"/>
      <c r="I35" s="12"/>
    </row>
    <row r="36" spans="1:9" ht="33" x14ac:dyDescent="0.25">
      <c r="A36" s="31">
        <v>2</v>
      </c>
      <c r="B36" s="59"/>
      <c r="C36" s="45" t="s">
        <v>50</v>
      </c>
      <c r="D36" s="45" t="s">
        <v>71</v>
      </c>
      <c r="E36" s="69">
        <v>121000</v>
      </c>
      <c r="F36" s="58">
        <f t="shared" ref="F36:F37" si="2">ROUND(E36*80%,-3)</f>
        <v>97000</v>
      </c>
      <c r="G36" s="58">
        <f t="shared" ref="G36:G37" si="3">F36</f>
        <v>97000</v>
      </c>
      <c r="H36" s="33"/>
      <c r="I36" s="12"/>
    </row>
    <row r="37" spans="1:9" ht="33" x14ac:dyDescent="0.25">
      <c r="A37" s="31">
        <v>3</v>
      </c>
      <c r="B37" s="59"/>
      <c r="C37" s="45" t="s">
        <v>51</v>
      </c>
      <c r="D37" s="45" t="s">
        <v>52</v>
      </c>
      <c r="E37" s="32">
        <v>173000</v>
      </c>
      <c r="F37" s="58">
        <f t="shared" si="2"/>
        <v>138000</v>
      </c>
      <c r="G37" s="58">
        <f t="shared" si="3"/>
        <v>138000</v>
      </c>
      <c r="H37" s="33"/>
      <c r="I37" s="12"/>
    </row>
    <row r="38" spans="1:9" ht="25.5" customHeight="1" x14ac:dyDescent="0.25">
      <c r="A38" s="161" t="s">
        <v>84</v>
      </c>
      <c r="B38" s="161"/>
      <c r="C38" s="161"/>
      <c r="D38" s="161"/>
      <c r="E38" s="46"/>
      <c r="F38" s="72"/>
      <c r="G38" s="72"/>
      <c r="H38" s="40"/>
      <c r="I38" s="12"/>
    </row>
    <row r="39" spans="1:9" ht="49.5" x14ac:dyDescent="0.25">
      <c r="A39" s="31">
        <v>1</v>
      </c>
      <c r="B39" s="68"/>
      <c r="C39" s="30" t="s">
        <v>74</v>
      </c>
      <c r="D39" s="30" t="s">
        <v>11</v>
      </c>
      <c r="E39" s="60">
        <v>230000</v>
      </c>
      <c r="F39" s="75">
        <v>120000</v>
      </c>
      <c r="G39" s="75">
        <v>120000</v>
      </c>
      <c r="H39" s="33"/>
      <c r="I39" s="12"/>
    </row>
    <row r="40" spans="1:9" ht="52.5" customHeight="1" x14ac:dyDescent="0.25">
      <c r="A40" s="31">
        <v>2</v>
      </c>
      <c r="B40" s="71"/>
      <c r="C40" s="30" t="s">
        <v>33</v>
      </c>
      <c r="D40" s="30" t="s">
        <v>34</v>
      </c>
      <c r="E40" s="36">
        <v>220000</v>
      </c>
      <c r="F40" s="76" t="s">
        <v>88</v>
      </c>
      <c r="G40" s="75">
        <v>100000</v>
      </c>
      <c r="H40" s="33"/>
      <c r="I40" s="12"/>
    </row>
    <row r="41" spans="1:9" ht="33" x14ac:dyDescent="0.25">
      <c r="A41" s="31">
        <v>3</v>
      </c>
      <c r="B41" s="71"/>
      <c r="C41" s="30" t="s">
        <v>75</v>
      </c>
      <c r="D41" s="30" t="s">
        <v>32</v>
      </c>
      <c r="E41" s="36">
        <v>230000</v>
      </c>
      <c r="F41" s="75">
        <v>120000</v>
      </c>
      <c r="G41" s="75">
        <v>120000</v>
      </c>
      <c r="H41" s="33"/>
      <c r="I41" s="12"/>
    </row>
    <row r="42" spans="1:9" ht="33" x14ac:dyDescent="0.25">
      <c r="A42" s="31">
        <v>4</v>
      </c>
      <c r="B42" s="71"/>
      <c r="C42" s="29" t="s">
        <v>57</v>
      </c>
      <c r="D42" s="29" t="s">
        <v>58</v>
      </c>
      <c r="E42" s="44">
        <v>358000</v>
      </c>
      <c r="F42" s="75">
        <v>220000</v>
      </c>
      <c r="G42" s="75">
        <f>F42</f>
        <v>220000</v>
      </c>
      <c r="H42" s="33"/>
      <c r="I42" s="12"/>
    </row>
    <row r="43" spans="1:9" ht="33" x14ac:dyDescent="0.25">
      <c r="A43" s="31">
        <v>5</v>
      </c>
      <c r="B43" s="71"/>
      <c r="C43" s="30" t="s">
        <v>9</v>
      </c>
      <c r="D43" s="30" t="s">
        <v>10</v>
      </c>
      <c r="E43" s="32">
        <v>102000</v>
      </c>
      <c r="F43" s="75">
        <f t="shared" ref="F43" si="4">ROUND(E43*80%,-3)</f>
        <v>82000</v>
      </c>
      <c r="G43" s="75">
        <f t="shared" ref="G43:G44" si="5">F43</f>
        <v>82000</v>
      </c>
      <c r="H43" s="33"/>
      <c r="I43" s="12"/>
    </row>
    <row r="44" spans="1:9" ht="33" x14ac:dyDescent="0.25">
      <c r="A44" s="31">
        <v>6</v>
      </c>
      <c r="B44" s="67"/>
      <c r="C44" s="29" t="s">
        <v>59</v>
      </c>
      <c r="D44" s="29" t="s">
        <v>60</v>
      </c>
      <c r="E44" s="44">
        <v>157000</v>
      </c>
      <c r="F44" s="75">
        <v>100000</v>
      </c>
      <c r="G44" s="75">
        <f t="shared" si="5"/>
        <v>100000</v>
      </c>
      <c r="H44" s="33"/>
      <c r="I44" s="12"/>
    </row>
    <row r="45" spans="1:9" ht="33" x14ac:dyDescent="0.25">
      <c r="A45" s="31">
        <v>7</v>
      </c>
      <c r="B45" s="67"/>
      <c r="C45" s="29" t="s">
        <v>63</v>
      </c>
      <c r="D45" s="29" t="s">
        <v>64</v>
      </c>
      <c r="E45" s="41">
        <v>329000</v>
      </c>
      <c r="F45" s="76" t="s">
        <v>88</v>
      </c>
      <c r="G45" s="75">
        <v>200000</v>
      </c>
      <c r="H45" s="33"/>
      <c r="I45" s="12"/>
    </row>
    <row r="46" spans="1:9" ht="30" customHeight="1" x14ac:dyDescent="0.25">
      <c r="A46" s="142" t="s">
        <v>92</v>
      </c>
      <c r="B46" s="142"/>
      <c r="C46" s="142"/>
      <c r="D46" s="142"/>
      <c r="E46" s="61">
        <f>SUM(E16:E45)</f>
        <v>2710000</v>
      </c>
      <c r="F46" s="73">
        <f>SUM(F16:F45)</f>
        <v>1500000</v>
      </c>
      <c r="G46" s="73">
        <f>SUM(G16:G45)</f>
        <v>1800000</v>
      </c>
      <c r="H46" s="62"/>
      <c r="I46" s="12"/>
    </row>
    <row r="47" spans="1:9" ht="21.75" customHeight="1" x14ac:dyDescent="0.25">
      <c r="A47" s="92"/>
      <c r="B47" s="77"/>
      <c r="C47" s="77"/>
      <c r="D47" s="77"/>
      <c r="E47" s="78"/>
      <c r="F47" s="79"/>
      <c r="G47" s="79"/>
      <c r="H47" s="80"/>
      <c r="I47" s="12"/>
    </row>
    <row r="48" spans="1:9" ht="21.75" customHeight="1" x14ac:dyDescent="0.25">
      <c r="A48" s="92"/>
      <c r="B48" s="77"/>
      <c r="C48" s="77"/>
      <c r="D48" s="77"/>
      <c r="E48" s="78"/>
      <c r="F48" s="79"/>
      <c r="G48" s="79"/>
      <c r="H48" s="80"/>
      <c r="I48" s="12"/>
    </row>
    <row r="49" spans="1:9" ht="21.75" customHeight="1" x14ac:dyDescent="0.25">
      <c r="A49" s="92"/>
      <c r="B49" s="77"/>
      <c r="C49" s="77"/>
      <c r="D49" s="77"/>
      <c r="E49" s="78"/>
      <c r="F49" s="79"/>
      <c r="G49" s="79"/>
      <c r="H49" s="80"/>
      <c r="I49" s="12"/>
    </row>
    <row r="50" spans="1:9" ht="34.5" customHeight="1" x14ac:dyDescent="0.25">
      <c r="A50" s="180" t="s">
        <v>90</v>
      </c>
      <c r="B50" s="180"/>
      <c r="C50" s="180"/>
      <c r="D50" s="180"/>
      <c r="E50" s="93" t="s">
        <v>97</v>
      </c>
      <c r="F50" s="86" t="s">
        <v>98</v>
      </c>
      <c r="G50" s="86" t="s">
        <v>99</v>
      </c>
      <c r="H50" s="87"/>
      <c r="I50" s="12"/>
    </row>
    <row r="51" spans="1:9" ht="21" customHeight="1" x14ac:dyDescent="0.25">
      <c r="A51" s="31">
        <v>1</v>
      </c>
      <c r="B51" s="88"/>
      <c r="C51" s="89" t="s">
        <v>94</v>
      </c>
      <c r="D51" s="89" t="s">
        <v>95</v>
      </c>
      <c r="E51" s="90" t="s">
        <v>96</v>
      </c>
      <c r="F51" s="90" t="s">
        <v>96</v>
      </c>
      <c r="G51" s="90" t="s">
        <v>96</v>
      </c>
      <c r="H51" s="33"/>
      <c r="I51" s="12"/>
    </row>
    <row r="52" spans="1:9" ht="40.5" customHeight="1" x14ac:dyDescent="0.25">
      <c r="A52" s="31">
        <v>4</v>
      </c>
      <c r="B52" s="47"/>
      <c r="C52" s="30" t="s">
        <v>55</v>
      </c>
      <c r="D52" s="30" t="s">
        <v>56</v>
      </c>
      <c r="E52" s="44">
        <v>70000</v>
      </c>
      <c r="F52" s="44">
        <f>ROUND(E52*90%,-3)</f>
        <v>63000</v>
      </c>
      <c r="G52" s="44">
        <v>63000</v>
      </c>
      <c r="H52" s="82" t="s">
        <v>89</v>
      </c>
      <c r="I52" s="12"/>
    </row>
    <row r="53" spans="1:9" ht="42.75" customHeight="1" x14ac:dyDescent="0.25">
      <c r="A53" s="31">
        <v>5</v>
      </c>
      <c r="B53" s="81"/>
      <c r="C53" s="29" t="s">
        <v>65</v>
      </c>
      <c r="D53" s="29" t="s">
        <v>66</v>
      </c>
      <c r="E53" s="44">
        <v>83000</v>
      </c>
      <c r="F53" s="44">
        <v>83000</v>
      </c>
      <c r="G53" s="44">
        <v>83000</v>
      </c>
      <c r="H53" s="82" t="s">
        <v>89</v>
      </c>
      <c r="I53" s="12"/>
    </row>
    <row r="54" spans="1:9" ht="66" x14ac:dyDescent="0.25">
      <c r="A54" s="31">
        <v>8</v>
      </c>
      <c r="B54" s="59"/>
      <c r="C54" s="29" t="s">
        <v>61</v>
      </c>
      <c r="D54" s="29" t="s">
        <v>62</v>
      </c>
      <c r="E54" s="91">
        <v>4100000</v>
      </c>
      <c r="F54" s="91">
        <v>4100000</v>
      </c>
      <c r="G54" s="91">
        <v>4100000</v>
      </c>
      <c r="H54" s="137"/>
      <c r="I54" s="12"/>
    </row>
    <row r="55" spans="1:9" ht="16.5" x14ac:dyDescent="0.25">
      <c r="A55" s="142" t="s">
        <v>93</v>
      </c>
      <c r="B55" s="142"/>
      <c r="C55" s="142"/>
      <c r="D55" s="142"/>
      <c r="E55" s="61">
        <f>SUM(E52:E54)</f>
        <v>4253000</v>
      </c>
      <c r="F55" s="61">
        <f>SUM(F52:F54)</f>
        <v>4246000</v>
      </c>
      <c r="G55" s="61">
        <f>SUM(G52:G54)</f>
        <v>4246000</v>
      </c>
      <c r="H55" s="62"/>
      <c r="I55" s="12"/>
    </row>
    <row r="56" spans="1:9" s="1" customFormat="1" ht="16.5" x14ac:dyDescent="0.25">
      <c r="A56" s="175" t="s">
        <v>25</v>
      </c>
      <c r="B56" s="175"/>
      <c r="C56" s="175"/>
      <c r="D56" s="175"/>
      <c r="E56" s="22"/>
      <c r="F56" s="22"/>
      <c r="G56" s="22"/>
      <c r="H56" s="57"/>
    </row>
    <row r="57" spans="1:9" s="1" customFormat="1" ht="16.5" x14ac:dyDescent="0.25">
      <c r="A57" s="49"/>
      <c r="B57" s="171" t="s">
        <v>68</v>
      </c>
      <c r="C57" s="171"/>
      <c r="D57" s="171"/>
      <c r="E57" s="171"/>
      <c r="F57" s="171"/>
      <c r="G57" s="171"/>
      <c r="H57" s="171"/>
    </row>
    <row r="58" spans="1:9" s="1" customFormat="1" ht="16.5" x14ac:dyDescent="0.25">
      <c r="A58" s="49"/>
      <c r="B58" s="171" t="s">
        <v>135</v>
      </c>
      <c r="C58" s="171"/>
      <c r="D58" s="171"/>
      <c r="E58" s="171"/>
      <c r="F58" s="171"/>
      <c r="G58" s="171"/>
      <c r="H58" s="171"/>
    </row>
    <row r="59" spans="1:9" s="2" customFormat="1" ht="36" customHeight="1" x14ac:dyDescent="0.25">
      <c r="A59" s="50"/>
      <c r="B59" s="171" t="s">
        <v>26</v>
      </c>
      <c r="C59" s="171"/>
      <c r="D59" s="171"/>
      <c r="E59" s="171"/>
      <c r="F59" s="171"/>
      <c r="G59" s="171"/>
      <c r="H59" s="171"/>
    </row>
    <row r="60" spans="1:9" s="13" customFormat="1" ht="16.5" x14ac:dyDescent="0.25">
      <c r="A60" s="51"/>
      <c r="B60" s="170" t="s">
        <v>27</v>
      </c>
      <c r="C60" s="170"/>
      <c r="D60" s="170"/>
      <c r="E60" s="170"/>
      <c r="F60" s="170"/>
      <c r="G60" s="170"/>
      <c r="H60" s="170"/>
    </row>
    <row r="61" spans="1:9" s="3" customFormat="1" ht="16.5" x14ac:dyDescent="0.25">
      <c r="A61" s="48"/>
      <c r="B61" s="171" t="s">
        <v>28</v>
      </c>
      <c r="C61" s="171"/>
      <c r="D61" s="171"/>
      <c r="E61" s="171"/>
      <c r="F61" s="171"/>
      <c r="G61" s="171"/>
      <c r="H61" s="171"/>
    </row>
    <row r="62" spans="1:9" s="3" customFormat="1" ht="16.5" x14ac:dyDescent="0.25">
      <c r="A62" s="48"/>
      <c r="B62" s="50" t="s">
        <v>29</v>
      </c>
      <c r="C62" s="50"/>
      <c r="D62" s="52"/>
      <c r="E62" s="22"/>
      <c r="F62" s="22"/>
      <c r="G62" s="22"/>
      <c r="H62" s="19"/>
    </row>
    <row r="63" spans="1:9" s="3" customFormat="1" ht="16.5" x14ac:dyDescent="0.25">
      <c r="A63" s="48"/>
      <c r="B63" s="50" t="s">
        <v>30</v>
      </c>
      <c r="C63" s="50"/>
      <c r="D63" s="52"/>
      <c r="E63" s="22"/>
      <c r="F63" s="22"/>
      <c r="G63" s="22"/>
      <c r="H63" s="19"/>
    </row>
    <row r="64" spans="1:9" s="4" customFormat="1" ht="15.75" customHeight="1" x14ac:dyDescent="0.25">
      <c r="A64" s="54" t="s">
        <v>31</v>
      </c>
      <c r="B64" s="55"/>
      <c r="C64" s="55"/>
      <c r="D64" s="55"/>
      <c r="E64" s="56"/>
      <c r="F64" s="56"/>
      <c r="G64" s="56"/>
      <c r="H64" s="53"/>
    </row>
    <row r="65" spans="1:8" s="3" customFormat="1" ht="15.75" customHeight="1" x14ac:dyDescent="0.25">
      <c r="A65" s="48"/>
      <c r="B65" s="19" t="s">
        <v>35</v>
      </c>
      <c r="C65" s="19"/>
      <c r="D65" s="52"/>
      <c r="E65" s="57"/>
      <c r="F65" s="57"/>
      <c r="G65" s="57"/>
      <c r="H65" s="19"/>
    </row>
    <row r="66" spans="1:8" s="3" customFormat="1" ht="15.75" customHeight="1" x14ac:dyDescent="0.25">
      <c r="A66" s="48"/>
      <c r="B66" s="19" t="s">
        <v>73</v>
      </c>
      <c r="C66" s="19"/>
      <c r="D66" s="52"/>
      <c r="E66" s="57"/>
      <c r="F66" s="57"/>
      <c r="G66" s="57"/>
      <c r="H66" s="19"/>
    </row>
    <row r="67" spans="1:8" s="3" customFormat="1" ht="15.75" customHeight="1" x14ac:dyDescent="0.25">
      <c r="A67" s="48"/>
      <c r="B67" s="19" t="s">
        <v>36</v>
      </c>
      <c r="C67" s="19"/>
      <c r="D67" s="52"/>
      <c r="E67" s="57"/>
      <c r="F67" s="57"/>
      <c r="G67" s="57"/>
      <c r="H67" s="19"/>
    </row>
  </sheetData>
  <mergeCells count="29">
    <mergeCell ref="B60:H60"/>
    <mergeCell ref="B61:H61"/>
    <mergeCell ref="E16:E22"/>
    <mergeCell ref="A56:D56"/>
    <mergeCell ref="B57:H57"/>
    <mergeCell ref="B58:H58"/>
    <mergeCell ref="A38:D38"/>
    <mergeCell ref="A46:D46"/>
    <mergeCell ref="B28:B29"/>
    <mergeCell ref="B16:B23"/>
    <mergeCell ref="A24:D24"/>
    <mergeCell ref="B30:B31"/>
    <mergeCell ref="A34:D34"/>
    <mergeCell ref="F16:F22"/>
    <mergeCell ref="B59:H59"/>
    <mergeCell ref="A50:D50"/>
    <mergeCell ref="A14:D14"/>
    <mergeCell ref="A55:D55"/>
    <mergeCell ref="D1:H5"/>
    <mergeCell ref="A7:H7"/>
    <mergeCell ref="B9:H9"/>
    <mergeCell ref="A10:H11"/>
    <mergeCell ref="C16:C22"/>
    <mergeCell ref="H16:H22"/>
    <mergeCell ref="B13:C13"/>
    <mergeCell ref="A15:D15"/>
    <mergeCell ref="A16:A23"/>
    <mergeCell ref="G16:G22"/>
    <mergeCell ref="F13:G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workbookViewId="0">
      <selection activeCell="J25" sqref="J25"/>
    </sheetView>
  </sheetViews>
  <sheetFormatPr defaultRowHeight="15" x14ac:dyDescent="0.25"/>
  <cols>
    <col min="1" max="1" width="4" style="105" bestFit="1" customWidth="1"/>
    <col min="2" max="2" width="24.140625" customWidth="1"/>
    <col min="5" max="5" width="13.140625" style="94" bestFit="1" customWidth="1"/>
    <col min="6" max="6" width="18" style="94" bestFit="1" customWidth="1"/>
    <col min="7" max="7" width="11.7109375" style="94" bestFit="1" customWidth="1"/>
    <col min="8" max="8" width="11.5703125" bestFit="1" customWidth="1"/>
  </cols>
  <sheetData>
    <row r="1" spans="1:8" ht="28.5" x14ac:dyDescent="0.45">
      <c r="A1" s="181" t="s">
        <v>122</v>
      </c>
      <c r="B1" s="181"/>
      <c r="C1" s="181"/>
      <c r="D1" s="181"/>
      <c r="E1" s="181"/>
      <c r="F1" s="181"/>
      <c r="G1" s="181"/>
      <c r="H1" s="181"/>
    </row>
    <row r="2" spans="1:8" ht="21" x14ac:dyDescent="0.35">
      <c r="A2" s="182" t="s">
        <v>123</v>
      </c>
      <c r="B2" s="182"/>
      <c r="C2" s="182"/>
      <c r="D2" s="182"/>
      <c r="E2" s="182"/>
      <c r="F2" s="182"/>
      <c r="G2" s="182"/>
      <c r="H2" s="182"/>
    </row>
    <row r="3" spans="1:8" ht="21" x14ac:dyDescent="0.35">
      <c r="A3" s="182" t="s">
        <v>124</v>
      </c>
      <c r="B3" s="182"/>
      <c r="C3" s="182"/>
      <c r="D3" s="182"/>
      <c r="E3" s="182"/>
      <c r="F3" s="182"/>
      <c r="G3" s="182"/>
      <c r="H3" s="182"/>
    </row>
    <row r="5" spans="1:8" s="96" customFormat="1" x14ac:dyDescent="0.25">
      <c r="A5" s="97" t="s">
        <v>67</v>
      </c>
      <c r="B5" s="97" t="s">
        <v>100</v>
      </c>
      <c r="C5" s="97" t="s">
        <v>101</v>
      </c>
      <c r="D5" s="97"/>
      <c r="E5" s="98" t="s">
        <v>102</v>
      </c>
      <c r="F5" s="98" t="s">
        <v>107</v>
      </c>
      <c r="G5" s="98" t="s">
        <v>108</v>
      </c>
      <c r="H5" s="97" t="s">
        <v>114</v>
      </c>
    </row>
    <row r="6" spans="1:8" x14ac:dyDescent="0.25">
      <c r="A6" s="104">
        <v>11</v>
      </c>
      <c r="B6" s="99" t="s">
        <v>140</v>
      </c>
      <c r="C6" s="99" t="s">
        <v>86</v>
      </c>
      <c r="D6" s="99"/>
      <c r="E6" s="106" t="s">
        <v>141</v>
      </c>
      <c r="F6" s="100"/>
      <c r="G6" s="100"/>
      <c r="H6" s="101"/>
    </row>
    <row r="7" spans="1:8" x14ac:dyDescent="0.25">
      <c r="A7" s="104">
        <v>5</v>
      </c>
      <c r="B7" s="138" t="s">
        <v>109</v>
      </c>
      <c r="C7" s="99" t="s">
        <v>86</v>
      </c>
      <c r="D7" s="99"/>
      <c r="E7" s="106" t="s">
        <v>119</v>
      </c>
      <c r="F7" s="100">
        <v>1500000</v>
      </c>
      <c r="G7" s="100">
        <v>0</v>
      </c>
      <c r="H7" s="101">
        <f>F7+G7</f>
        <v>1500000</v>
      </c>
    </row>
    <row r="8" spans="1:8" x14ac:dyDescent="0.25">
      <c r="A8" s="104">
        <v>1</v>
      </c>
      <c r="B8" s="138" t="s">
        <v>103</v>
      </c>
      <c r="C8" s="99" t="s">
        <v>86</v>
      </c>
      <c r="D8" s="99"/>
      <c r="E8" s="106" t="s">
        <v>115</v>
      </c>
      <c r="F8" s="100">
        <v>1500000</v>
      </c>
      <c r="G8" s="100">
        <v>4246000</v>
      </c>
      <c r="H8" s="101">
        <f>F8+G8</f>
        <v>5746000</v>
      </c>
    </row>
    <row r="9" spans="1:8" x14ac:dyDescent="0.25">
      <c r="A9" s="104">
        <v>8</v>
      </c>
      <c r="B9" s="138" t="s">
        <v>112</v>
      </c>
      <c r="C9" s="99" t="s">
        <v>86</v>
      </c>
      <c r="D9" s="99"/>
      <c r="E9" s="106" t="s">
        <v>120</v>
      </c>
      <c r="F9" s="100">
        <v>1500000</v>
      </c>
      <c r="G9" s="100">
        <v>0</v>
      </c>
      <c r="H9" s="101">
        <f>F9+G9</f>
        <v>1500000</v>
      </c>
    </row>
    <row r="10" spans="1:8" x14ac:dyDescent="0.25">
      <c r="A10" s="104">
        <v>3</v>
      </c>
      <c r="B10" s="138" t="s">
        <v>105</v>
      </c>
      <c r="C10" s="99" t="s">
        <v>86</v>
      </c>
      <c r="D10" s="99"/>
      <c r="E10" s="106" t="s">
        <v>117</v>
      </c>
      <c r="F10" s="100">
        <v>1500000</v>
      </c>
      <c r="G10" s="100">
        <v>0</v>
      </c>
      <c r="H10" s="101">
        <f>F10+G10</f>
        <v>1500000</v>
      </c>
    </row>
    <row r="11" spans="1:8" x14ac:dyDescent="0.25">
      <c r="A11" s="104">
        <v>9</v>
      </c>
      <c r="B11" s="99" t="s">
        <v>136</v>
      </c>
      <c r="C11" s="99" t="s">
        <v>86</v>
      </c>
      <c r="D11" s="99"/>
      <c r="E11" s="106" t="s">
        <v>137</v>
      </c>
      <c r="F11" s="100"/>
      <c r="G11" s="100"/>
      <c r="H11" s="101"/>
    </row>
    <row r="12" spans="1:8" x14ac:dyDescent="0.25">
      <c r="A12" s="104">
        <v>10</v>
      </c>
      <c r="B12" s="99" t="s">
        <v>138</v>
      </c>
      <c r="C12" s="99" t="s">
        <v>86</v>
      </c>
      <c r="D12" s="99"/>
      <c r="E12" s="106" t="s">
        <v>139</v>
      </c>
      <c r="F12" s="100"/>
      <c r="G12" s="100"/>
      <c r="H12" s="101"/>
    </row>
    <row r="13" spans="1:8" x14ac:dyDescent="0.25">
      <c r="A13" s="104">
        <v>4</v>
      </c>
      <c r="B13" s="138" t="s">
        <v>104</v>
      </c>
      <c r="C13" s="99" t="s">
        <v>86</v>
      </c>
      <c r="D13" s="99"/>
      <c r="E13" s="106" t="s">
        <v>118</v>
      </c>
      <c r="F13" s="100">
        <v>1500000</v>
      </c>
      <c r="G13" s="100">
        <v>0</v>
      </c>
      <c r="H13" s="101">
        <f>F13+G13</f>
        <v>1500000</v>
      </c>
    </row>
    <row r="14" spans="1:8" x14ac:dyDescent="0.25">
      <c r="A14" s="104">
        <v>7</v>
      </c>
      <c r="B14" s="138" t="s">
        <v>111</v>
      </c>
      <c r="C14" s="99" t="s">
        <v>86</v>
      </c>
      <c r="D14" s="99"/>
      <c r="E14" s="106" t="s">
        <v>121</v>
      </c>
      <c r="F14" s="100"/>
      <c r="G14" s="100"/>
      <c r="H14" s="101"/>
    </row>
    <row r="15" spans="1:8" x14ac:dyDescent="0.25">
      <c r="A15" s="104">
        <v>2</v>
      </c>
      <c r="B15" s="138" t="s">
        <v>106</v>
      </c>
      <c r="C15" s="99" t="s">
        <v>87</v>
      </c>
      <c r="D15" s="99"/>
      <c r="E15" s="106" t="s">
        <v>116</v>
      </c>
      <c r="F15" s="100">
        <v>1800000</v>
      </c>
      <c r="G15" s="100">
        <v>4246000</v>
      </c>
      <c r="H15" s="101">
        <f>F15+G15</f>
        <v>6046000</v>
      </c>
    </row>
    <row r="16" spans="1:8" x14ac:dyDescent="0.25">
      <c r="A16" s="104">
        <v>6</v>
      </c>
      <c r="B16" s="138" t="s">
        <v>110</v>
      </c>
      <c r="C16" s="99" t="s">
        <v>87</v>
      </c>
      <c r="D16" s="99"/>
      <c r="E16" s="106" t="s">
        <v>113</v>
      </c>
      <c r="F16" s="100">
        <v>1800000</v>
      </c>
      <c r="G16" s="100">
        <v>4246000</v>
      </c>
      <c r="H16" s="101">
        <f>F16+G16</f>
        <v>6046000</v>
      </c>
    </row>
    <row r="17" spans="1:8" x14ac:dyDescent="0.25">
      <c r="A17" s="104"/>
      <c r="B17" s="99"/>
      <c r="C17" s="99"/>
      <c r="D17" s="99"/>
      <c r="E17" s="100"/>
      <c r="F17" s="102">
        <f>SUM(F6:F16)</f>
        <v>11100000</v>
      </c>
      <c r="G17" s="102">
        <f>SUM(G6:G16)</f>
        <v>12738000</v>
      </c>
      <c r="H17" s="103">
        <f>SUM(H6:H16)</f>
        <v>23838000</v>
      </c>
    </row>
    <row r="18" spans="1:8" x14ac:dyDescent="0.25">
      <c r="H18" s="95"/>
    </row>
    <row r="19" spans="1:8" x14ac:dyDescent="0.25">
      <c r="B19" s="107" t="s">
        <v>125</v>
      </c>
      <c r="C19" s="107" t="s">
        <v>126</v>
      </c>
      <c r="D19" s="107"/>
      <c r="E19" s="108" t="s">
        <v>127</v>
      </c>
      <c r="F19" s="109" t="s">
        <v>128</v>
      </c>
    </row>
    <row r="20" spans="1:8" x14ac:dyDescent="0.25">
      <c r="B20" s="112" t="s">
        <v>129</v>
      </c>
      <c r="C20" s="110">
        <v>5</v>
      </c>
      <c r="D20" s="110"/>
      <c r="E20" s="111">
        <v>1500000</v>
      </c>
      <c r="F20" s="111">
        <f>C20*E20</f>
        <v>7500000</v>
      </c>
    </row>
    <row r="21" spans="1:8" x14ac:dyDescent="0.25">
      <c r="B21" s="112" t="s">
        <v>130</v>
      </c>
      <c r="C21" s="110">
        <v>2</v>
      </c>
      <c r="D21" s="110"/>
      <c r="E21" s="111">
        <v>5746000</v>
      </c>
      <c r="F21" s="111">
        <f t="shared" ref="F21:F22" si="0">C21*E21</f>
        <v>11492000</v>
      </c>
    </row>
    <row r="22" spans="1:8" x14ac:dyDescent="0.25">
      <c r="B22" s="112" t="s">
        <v>131</v>
      </c>
      <c r="C22" s="110">
        <v>2</v>
      </c>
      <c r="D22" s="110"/>
      <c r="E22" s="111">
        <v>6046000</v>
      </c>
      <c r="F22" s="111">
        <f t="shared" si="0"/>
        <v>12092000</v>
      </c>
    </row>
    <row r="23" spans="1:8" x14ac:dyDescent="0.25">
      <c r="B23" s="183"/>
      <c r="C23" s="183"/>
      <c r="D23" s="183"/>
      <c r="E23" s="183"/>
      <c r="F23" s="109">
        <f>SUM(F20:F22)</f>
        <v>31084000</v>
      </c>
    </row>
  </sheetData>
  <autoFilter ref="A5:H5" xr:uid="{00000000-0009-0000-0000-000002000000}">
    <sortState xmlns:xlrd2="http://schemas.microsoft.com/office/spreadsheetml/2017/richdata2" ref="A6:I16">
      <sortCondition ref="C5"/>
    </sortState>
  </autoFilter>
  <mergeCells count="4">
    <mergeCell ref="A1:H1"/>
    <mergeCell ref="A2:H2"/>
    <mergeCell ref="A3:H3"/>
    <mergeCell ref="B23:E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9"/>
  <sheetViews>
    <sheetView topLeftCell="A18" zoomScale="80" zoomScaleNormal="80" workbookViewId="0">
      <selection activeCell="B34" sqref="B34"/>
    </sheetView>
  </sheetViews>
  <sheetFormatPr defaultColWidth="9.140625" defaultRowHeight="15.75" x14ac:dyDescent="0.25"/>
  <cols>
    <col min="1" max="1" width="6.28515625" style="114" bestFit="1" customWidth="1"/>
    <col min="2" max="2" width="72.28515625" style="114" customWidth="1"/>
    <col min="3" max="3" width="18.140625" style="118" customWidth="1"/>
    <col min="4" max="4" width="14.5703125" style="118" customWidth="1"/>
    <col min="5" max="5" width="18.42578125" style="119" customWidth="1"/>
    <col min="6" max="6" width="19.7109375" style="114" customWidth="1"/>
    <col min="7" max="7" width="9.85546875" style="114" bestFit="1" customWidth="1"/>
    <col min="8" max="16384" width="9.140625" style="114"/>
  </cols>
  <sheetData>
    <row r="1" spans="1:6" ht="36.75" customHeight="1" x14ac:dyDescent="0.25">
      <c r="A1" s="130" t="s">
        <v>67</v>
      </c>
      <c r="B1" s="131" t="s">
        <v>133</v>
      </c>
      <c r="C1" s="135" t="s">
        <v>134</v>
      </c>
      <c r="D1" s="132" t="s">
        <v>126</v>
      </c>
      <c r="E1" s="133" t="s">
        <v>128</v>
      </c>
      <c r="F1" s="113"/>
    </row>
    <row r="2" spans="1:6" ht="21.75" customHeight="1" x14ac:dyDescent="0.25">
      <c r="A2" s="184" t="s">
        <v>80</v>
      </c>
      <c r="B2" s="184"/>
      <c r="C2" s="134"/>
      <c r="D2" s="120"/>
      <c r="E2" s="121"/>
      <c r="F2" s="115"/>
    </row>
    <row r="3" spans="1:6" ht="33" customHeight="1" x14ac:dyDescent="0.25">
      <c r="A3" s="122">
        <v>1</v>
      </c>
      <c r="B3" s="123" t="s">
        <v>78</v>
      </c>
      <c r="C3" s="124">
        <v>150000</v>
      </c>
      <c r="D3" s="124">
        <v>9</v>
      </c>
      <c r="E3" s="125">
        <f>C3*D3</f>
        <v>1350000</v>
      </c>
      <c r="F3" s="116"/>
    </row>
    <row r="4" spans="1:6" ht="16.5" x14ac:dyDescent="0.25">
      <c r="A4" s="184" t="s">
        <v>82</v>
      </c>
      <c r="B4" s="184"/>
      <c r="C4" s="120"/>
      <c r="D4" s="120"/>
      <c r="E4" s="120"/>
      <c r="F4" s="117"/>
    </row>
    <row r="5" spans="1:6" ht="49.5" x14ac:dyDescent="0.25">
      <c r="A5" s="126">
        <v>1</v>
      </c>
      <c r="B5" s="127" t="s">
        <v>13</v>
      </c>
      <c r="C5" s="128">
        <v>47000</v>
      </c>
      <c r="D5" s="128">
        <v>9</v>
      </c>
      <c r="E5" s="125">
        <f t="shared" ref="E5:E28" si="0">C5*D5</f>
        <v>423000</v>
      </c>
      <c r="F5" s="117"/>
    </row>
    <row r="6" spans="1:6" ht="33" x14ac:dyDescent="0.25">
      <c r="A6" s="126">
        <v>2</v>
      </c>
      <c r="B6" s="127" t="s">
        <v>16</v>
      </c>
      <c r="C6" s="128">
        <v>60000</v>
      </c>
      <c r="D6" s="128">
        <v>9</v>
      </c>
      <c r="E6" s="125">
        <f t="shared" si="0"/>
        <v>540000</v>
      </c>
      <c r="F6" s="117"/>
    </row>
    <row r="7" spans="1:6" ht="33" x14ac:dyDescent="0.25">
      <c r="A7" s="126">
        <v>3</v>
      </c>
      <c r="B7" s="127" t="s">
        <v>19</v>
      </c>
      <c r="C7" s="128">
        <v>22000</v>
      </c>
      <c r="D7" s="128">
        <v>9</v>
      </c>
      <c r="E7" s="125">
        <f t="shared" si="0"/>
        <v>198000</v>
      </c>
      <c r="F7" s="117"/>
    </row>
    <row r="8" spans="1:6" ht="33" customHeight="1" x14ac:dyDescent="0.25">
      <c r="A8" s="126">
        <v>4</v>
      </c>
      <c r="B8" s="127" t="s">
        <v>40</v>
      </c>
      <c r="C8" s="128">
        <v>24000</v>
      </c>
      <c r="D8" s="128">
        <v>9</v>
      </c>
      <c r="E8" s="125">
        <f t="shared" si="0"/>
        <v>216000</v>
      </c>
      <c r="F8" s="117"/>
    </row>
    <row r="9" spans="1:6" ht="33" x14ac:dyDescent="0.25">
      <c r="A9" s="126">
        <v>5</v>
      </c>
      <c r="B9" s="127" t="s">
        <v>42</v>
      </c>
      <c r="C9" s="128">
        <v>24000</v>
      </c>
      <c r="D9" s="128">
        <v>9</v>
      </c>
      <c r="E9" s="125">
        <f t="shared" si="0"/>
        <v>216000</v>
      </c>
      <c r="F9" s="117"/>
    </row>
    <row r="10" spans="1:6" ht="33" customHeight="1" x14ac:dyDescent="0.25">
      <c r="A10" s="126">
        <v>6</v>
      </c>
      <c r="B10" s="127" t="s">
        <v>44</v>
      </c>
      <c r="C10" s="128">
        <v>33000</v>
      </c>
      <c r="D10" s="128">
        <v>9</v>
      </c>
      <c r="E10" s="125">
        <f t="shared" si="0"/>
        <v>297000</v>
      </c>
      <c r="F10" s="117"/>
    </row>
    <row r="11" spans="1:6" ht="16.5" x14ac:dyDescent="0.25">
      <c r="A11" s="126">
        <v>7</v>
      </c>
      <c r="B11" s="127" t="s">
        <v>69</v>
      </c>
      <c r="C11" s="128">
        <v>33000</v>
      </c>
      <c r="D11" s="128">
        <v>9</v>
      </c>
      <c r="E11" s="125">
        <f t="shared" si="0"/>
        <v>297000</v>
      </c>
      <c r="F11" s="117"/>
    </row>
    <row r="12" spans="1:6" ht="16.5" x14ac:dyDescent="0.25">
      <c r="A12" s="126">
        <v>8</v>
      </c>
      <c r="B12" s="127" t="s">
        <v>46</v>
      </c>
      <c r="C12" s="128">
        <v>38000</v>
      </c>
      <c r="D12" s="128">
        <v>9</v>
      </c>
      <c r="E12" s="125">
        <f t="shared" si="0"/>
        <v>342000</v>
      </c>
      <c r="F12" s="117"/>
    </row>
    <row r="13" spans="1:6" ht="16.5" x14ac:dyDescent="0.25">
      <c r="A13" s="126">
        <v>9</v>
      </c>
      <c r="B13" s="127" t="s">
        <v>53</v>
      </c>
      <c r="C13" s="128">
        <v>53000</v>
      </c>
      <c r="D13" s="128">
        <v>9</v>
      </c>
      <c r="E13" s="125">
        <f t="shared" si="0"/>
        <v>477000</v>
      </c>
      <c r="F13" s="117"/>
    </row>
    <row r="14" spans="1:6" ht="16.5" x14ac:dyDescent="0.25">
      <c r="A14" s="184" t="s">
        <v>83</v>
      </c>
      <c r="B14" s="184"/>
      <c r="C14" s="120"/>
      <c r="D14" s="120"/>
      <c r="E14" s="120"/>
      <c r="F14" s="117"/>
    </row>
    <row r="15" spans="1:6" ht="16.5" x14ac:dyDescent="0.25">
      <c r="A15" s="126">
        <v>1</v>
      </c>
      <c r="B15" s="127" t="s">
        <v>48</v>
      </c>
      <c r="C15" s="128">
        <v>139000</v>
      </c>
      <c r="D15" s="128">
        <v>9</v>
      </c>
      <c r="E15" s="125">
        <f t="shared" si="0"/>
        <v>1251000</v>
      </c>
      <c r="F15" s="117"/>
    </row>
    <row r="16" spans="1:6" ht="16.5" x14ac:dyDescent="0.25">
      <c r="A16" s="126">
        <v>2</v>
      </c>
      <c r="B16" s="127" t="s">
        <v>50</v>
      </c>
      <c r="C16" s="128">
        <v>97000</v>
      </c>
      <c r="D16" s="128">
        <v>9</v>
      </c>
      <c r="E16" s="125">
        <f t="shared" si="0"/>
        <v>873000</v>
      </c>
      <c r="F16" s="117"/>
    </row>
    <row r="17" spans="1:6" ht="16.5" x14ac:dyDescent="0.25">
      <c r="A17" s="126">
        <v>3</v>
      </c>
      <c r="B17" s="127" t="s">
        <v>51</v>
      </c>
      <c r="C17" s="128">
        <v>138000</v>
      </c>
      <c r="D17" s="128">
        <v>9</v>
      </c>
      <c r="E17" s="125">
        <f t="shared" si="0"/>
        <v>1242000</v>
      </c>
      <c r="F17" s="117"/>
    </row>
    <row r="18" spans="1:6" ht="16.5" x14ac:dyDescent="0.25">
      <c r="A18" s="184" t="s">
        <v>84</v>
      </c>
      <c r="B18" s="184"/>
      <c r="C18" s="120"/>
      <c r="D18" s="120"/>
      <c r="E18" s="120"/>
      <c r="F18" s="117"/>
    </row>
    <row r="19" spans="1:6" ht="33" x14ac:dyDescent="0.25">
      <c r="A19" s="126">
        <v>1</v>
      </c>
      <c r="B19" s="127" t="s">
        <v>74</v>
      </c>
      <c r="C19" s="120">
        <v>120000</v>
      </c>
      <c r="D19" s="120">
        <v>9</v>
      </c>
      <c r="E19" s="125">
        <f t="shared" si="0"/>
        <v>1080000</v>
      </c>
      <c r="F19" s="117"/>
    </row>
    <row r="20" spans="1:6" ht="33" x14ac:dyDescent="0.25">
      <c r="A20" s="126">
        <v>2</v>
      </c>
      <c r="B20" s="127" t="s">
        <v>33</v>
      </c>
      <c r="C20" s="120">
        <v>100000</v>
      </c>
      <c r="D20" s="120">
        <v>2</v>
      </c>
      <c r="E20" s="125">
        <f t="shared" si="0"/>
        <v>200000</v>
      </c>
      <c r="F20" s="117"/>
    </row>
    <row r="21" spans="1:6" ht="16.5" x14ac:dyDescent="0.25">
      <c r="A21" s="126">
        <v>3</v>
      </c>
      <c r="B21" s="127" t="s">
        <v>75</v>
      </c>
      <c r="C21" s="120">
        <v>120000</v>
      </c>
      <c r="D21" s="120">
        <v>9</v>
      </c>
      <c r="E21" s="125">
        <f t="shared" si="0"/>
        <v>1080000</v>
      </c>
      <c r="F21" s="117"/>
    </row>
    <row r="22" spans="1:6" ht="33" x14ac:dyDescent="0.25">
      <c r="A22" s="126">
        <v>4</v>
      </c>
      <c r="B22" s="127" t="s">
        <v>57</v>
      </c>
      <c r="C22" s="120">
        <v>220000</v>
      </c>
      <c r="D22" s="120">
        <v>9</v>
      </c>
      <c r="E22" s="125">
        <f t="shared" si="0"/>
        <v>1980000</v>
      </c>
      <c r="F22" s="117"/>
    </row>
    <row r="23" spans="1:6" ht="16.5" x14ac:dyDescent="0.25">
      <c r="A23" s="126">
        <v>5</v>
      </c>
      <c r="B23" s="127" t="s">
        <v>9</v>
      </c>
      <c r="C23" s="120">
        <v>82000</v>
      </c>
      <c r="D23" s="120">
        <v>9</v>
      </c>
      <c r="E23" s="125">
        <f t="shared" si="0"/>
        <v>738000</v>
      </c>
      <c r="F23" s="117"/>
    </row>
    <row r="24" spans="1:6" ht="33" x14ac:dyDescent="0.25">
      <c r="A24" s="126">
        <v>6</v>
      </c>
      <c r="B24" s="127" t="s">
        <v>59</v>
      </c>
      <c r="C24" s="120">
        <v>100000</v>
      </c>
      <c r="D24" s="120">
        <v>9</v>
      </c>
      <c r="E24" s="125">
        <f t="shared" si="0"/>
        <v>900000</v>
      </c>
      <c r="F24" s="117"/>
    </row>
    <row r="25" spans="1:6" ht="16.5" x14ac:dyDescent="0.25">
      <c r="A25" s="126">
        <v>7</v>
      </c>
      <c r="B25" s="127" t="s">
        <v>63</v>
      </c>
      <c r="C25" s="120">
        <v>200000</v>
      </c>
      <c r="D25" s="120">
        <v>2</v>
      </c>
      <c r="E25" s="125">
        <f t="shared" si="0"/>
        <v>400000</v>
      </c>
      <c r="F25" s="117"/>
    </row>
    <row r="26" spans="1:6" ht="16.5" x14ac:dyDescent="0.25">
      <c r="A26" s="126">
        <v>8</v>
      </c>
      <c r="B26" s="127" t="s">
        <v>55</v>
      </c>
      <c r="C26" s="120">
        <v>63000</v>
      </c>
      <c r="D26" s="120">
        <v>4</v>
      </c>
      <c r="E26" s="125">
        <f t="shared" si="0"/>
        <v>252000</v>
      </c>
      <c r="F26" s="117"/>
    </row>
    <row r="27" spans="1:6" ht="16.5" x14ac:dyDescent="0.25">
      <c r="A27" s="126">
        <v>9</v>
      </c>
      <c r="B27" s="127" t="s">
        <v>65</v>
      </c>
      <c r="C27" s="128">
        <v>83000</v>
      </c>
      <c r="D27" s="128">
        <v>4</v>
      </c>
      <c r="E27" s="125">
        <f t="shared" si="0"/>
        <v>332000</v>
      </c>
      <c r="F27" s="117"/>
    </row>
    <row r="28" spans="1:6" ht="33" x14ac:dyDescent="0.25">
      <c r="A28" s="126">
        <v>10</v>
      </c>
      <c r="B28" s="127" t="s">
        <v>61</v>
      </c>
      <c r="C28" s="128">
        <v>4100000</v>
      </c>
      <c r="D28" s="129">
        <v>4</v>
      </c>
      <c r="E28" s="125">
        <f t="shared" si="0"/>
        <v>16400000</v>
      </c>
      <c r="F28" s="117"/>
    </row>
    <row r="29" spans="1:6" ht="16.5" x14ac:dyDescent="0.25">
      <c r="A29" s="185" t="s">
        <v>132</v>
      </c>
      <c r="B29" s="186"/>
      <c r="C29" s="186"/>
      <c r="D29" s="187"/>
      <c r="E29" s="136">
        <f>SUM(E3:E28)</f>
        <v>31084000</v>
      </c>
      <c r="F29" s="117"/>
    </row>
  </sheetData>
  <mergeCells count="5">
    <mergeCell ref="A14:B14"/>
    <mergeCell ref="A18:B18"/>
    <mergeCell ref="A29:D29"/>
    <mergeCell ref="A4:B4"/>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Báo giá Thiện Nhân</vt:lpstr>
      <vt:lpstr>TPC</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2022-09-30T10:15:10Z</cp:lastPrinted>
  <dcterms:created xsi:type="dcterms:W3CDTF">2022-03-17T08:23:25Z</dcterms:created>
  <dcterms:modified xsi:type="dcterms:W3CDTF">2025-03-31T07:50:17Z</dcterms:modified>
</cp:coreProperties>
</file>