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ANG 2\2024\KSK\T3\CÔNG TY CỔ PHẦN VÙNG TRỜI SỐ (24)\"/>
    </mc:Choice>
  </mc:AlternateContent>
  <xr:revisionPtr revIDLastSave="0" documentId="13_ncr:1_{A4A98913-94CF-406A-A024-5BD29EDF592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Danh mục" sheetId="4" r:id="rId1"/>
    <sheet name="Nghiệm thu" sheetId="6" r:id="rId2"/>
    <sheet name="Danh sách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6" l="1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9" i="6" s="1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AA14" i="4"/>
  <c r="V14" i="4"/>
  <c r="W14" i="4"/>
  <c r="X14" i="4"/>
  <c r="Y14" i="4"/>
  <c r="Z14" i="4"/>
  <c r="AB14" i="4"/>
  <c r="AC14" i="4"/>
  <c r="AD14" i="4"/>
  <c r="AE14" i="4"/>
  <c r="AF14" i="4"/>
  <c r="AG11" i="4" l="1"/>
  <c r="AG12" i="4"/>
  <c r="AG13" i="4"/>
  <c r="AG10" i="4" l="1"/>
  <c r="AG14" i="4" s="1"/>
</calcChain>
</file>

<file path=xl/sharedStrings.xml><?xml version="1.0" encoding="utf-8"?>
<sst xmlns="http://schemas.openxmlformats.org/spreadsheetml/2006/main" count="176" uniqueCount="61">
  <si>
    <t>Chụp X-Quang tim phổi kỹ thuật số (Hãng Fuji - Nhật)</t>
  </si>
  <si>
    <t xml:space="preserve">Tổng kết và tư vấn sức khỏe </t>
  </si>
  <si>
    <t>STT</t>
  </si>
  <si>
    <t>HỌ TÊN</t>
  </si>
  <si>
    <t>GT</t>
  </si>
  <si>
    <t>NĂM SINH</t>
  </si>
  <si>
    <t>SĐT</t>
  </si>
  <si>
    <t>Đơn giá</t>
  </si>
  <si>
    <t>Điện tâm đồ. (Đo điện tim) 12 kênh (Hãng GE - Mỹ)</t>
  </si>
  <si>
    <t>Nam</t>
  </si>
  <si>
    <t>Nữ</t>
  </si>
  <si>
    <t>0941710808</t>
  </si>
  <si>
    <t>0935601707</t>
  </si>
  <si>
    <t>0834200591</t>
  </si>
  <si>
    <t>0905820831</t>
  </si>
  <si>
    <t>Âu Dương Bảo Nhi</t>
  </si>
  <si>
    <t>Nguyễn Đức Lộc</t>
  </si>
  <si>
    <t>Nguyễn Thị Thu Uyên</t>
  </si>
  <si>
    <t>Võ Trường Giang</t>
  </si>
  <si>
    <t>X</t>
  </si>
  <si>
    <t xml:space="preserve">Nước tiểu 10 thông số. (Xét nghiệm nước tiểu toàn phần) </t>
  </si>
  <si>
    <t>Định lượng GLUCOSE máu.</t>
  </si>
  <si>
    <t xml:space="preserve">HbA1C </t>
  </si>
  <si>
    <t xml:space="preserve">Định lượng ACID URIC máu </t>
  </si>
  <si>
    <t>Định lượng CREATINIE máu</t>
  </si>
  <si>
    <t xml:space="preserve">Xác định DNA trong viêm gan B (HbV-DNA) </t>
  </si>
  <si>
    <t xml:space="preserve">HBeAg định lượng </t>
  </si>
  <si>
    <t>LDL-C</t>
  </si>
  <si>
    <t>HDL-C</t>
  </si>
  <si>
    <t>Cholesterol TP</t>
  </si>
  <si>
    <t>Triglycerid</t>
  </si>
  <si>
    <t xml:space="preserve">AST ( SGOT )  </t>
  </si>
  <si>
    <t xml:space="preserve">ALT ( SGPT )  </t>
  </si>
  <si>
    <t xml:space="preserve">Siêu âm tim 4D ghi đĩa đánh giá cấu trúc và chức năng toàn diện </t>
  </si>
  <si>
    <t xml:space="preserve">Siêu âm Tuyến giáp  </t>
  </si>
  <si>
    <t xml:space="preserve">Siêu âm màu Bụng - Tổng Quát </t>
  </si>
  <si>
    <t xml:space="preserve">Siêu âm màu tuyến vú </t>
  </si>
  <si>
    <t xml:space="preserve">Gamma GT  </t>
  </si>
  <si>
    <t>Billirubin</t>
  </si>
  <si>
    <t>Ca 72-4  trong máu</t>
  </si>
  <si>
    <t>AFP trong máu</t>
  </si>
  <si>
    <t>Cyfra 21-1  trong máu</t>
  </si>
  <si>
    <t>SCC trong máu</t>
  </si>
  <si>
    <t xml:space="preserve">Tổng phân tích tế bào máu bằng máy Laser. </t>
  </si>
  <si>
    <t>Danh mục khám</t>
  </si>
  <si>
    <t>Số lượng</t>
  </si>
  <si>
    <t>Thành tiền</t>
  </si>
  <si>
    <t xml:space="preserve">Chụp X-Quang tim phổi kỹ thuật số </t>
  </si>
  <si>
    <t>Nước tiểu 10 thông số.</t>
  </si>
  <si>
    <t>Điện tâm đồ.</t>
  </si>
  <si>
    <t>TỔNG CỘNG</t>
  </si>
  <si>
    <t>CÔNG TY CỔ PHẦN BỆNH VIỆN THIỆN NHÂN ĐÀ NẴNG</t>
  </si>
  <si>
    <t>TRUNG TÂM CHẨN ĐOÁN Y KHOA KỸ THUẬT CAO THIỆN NHÂN</t>
  </si>
  <si>
    <t>Tel: 02363. 82 84 89</t>
  </si>
  <si>
    <t>TỔNG HỢP CHI PHÍ</t>
  </si>
  <si>
    <t>CÔNG TY CỔ PHẦN VÙNG TRỜI SỐ</t>
  </si>
  <si>
    <t xml:space="preserve"> Năm 2024</t>
  </si>
  <si>
    <t>NGƯỜI LẬP</t>
  </si>
  <si>
    <t>Đà Nẵng, ngày       tháng 04 năm 2024</t>
  </si>
  <si>
    <t>XÁC NHẬN CỦA ĐƠN VỊ</t>
  </si>
  <si>
    <t>Địa chỉ: 276 - 278 -280 Đống Đa, P.Thanh Bình, Q. Hải Châu, TP. Đà Nẵng.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</si>
</sst>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0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i/>
      <sz val="11"/>
      <color theme="1"/>
      <name val="Times New Roman"/>
      <family val="1"/>
    </font>
    <font>
      <sz val="1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2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sz val="12"/>
      <name val="VNI-Times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00B050"/>
      <name val="Times New Roman"/>
      <family val="1"/>
    </font>
    <font>
      <b/>
      <i/>
      <sz val="14"/>
      <color rgb="FF00B0F0"/>
      <name val="Times New Roman"/>
      <family val="1"/>
    </font>
    <font>
      <b/>
      <sz val="14"/>
      <color theme="1"/>
      <name val="Times New Roman"/>
      <family val="1"/>
      <scheme val="major"/>
    </font>
    <font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3" fillId="0" borderId="0">
      <alignment vertical="top"/>
    </xf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165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1" xfId="0" quotePrefix="1" applyFont="1" applyBorder="1" applyAlignment="1">
      <alignment horizontal="center" vertical="center"/>
    </xf>
    <xf numFmtId="165" fontId="5" fillId="2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3" fontId="6" fillId="3" borderId="1" xfId="1" applyNumberFormat="1" applyFont="1" applyFill="1" applyBorder="1" applyAlignment="1">
      <alignment horizontal="center" vertical="center" wrapText="1"/>
    </xf>
    <xf numFmtId="3" fontId="6" fillId="3" borderId="1" xfId="1" applyNumberFormat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5" fontId="7" fillId="0" borderId="1" xfId="1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3" fontId="6" fillId="3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3" fontId="6" fillId="0" borderId="1" xfId="1" applyNumberFormat="1" applyFont="1" applyFill="1" applyBorder="1" applyAlignment="1">
      <alignment horizontal="center" vertical="center" wrapText="1"/>
    </xf>
    <xf numFmtId="3" fontId="6" fillId="0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3" fontId="12" fillId="0" borderId="1" xfId="0" applyNumberFormat="1" applyFont="1" applyBorder="1" applyAlignment="1">
      <alignment horizontal="center" vertical="center"/>
    </xf>
    <xf numFmtId="0" fontId="2" fillId="0" borderId="0" xfId="0" applyFont="1"/>
    <xf numFmtId="165" fontId="5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4" fillId="4" borderId="0" xfId="2" applyFont="1" applyFill="1" applyAlignment="1">
      <alignment horizontal="center"/>
    </xf>
    <xf numFmtId="0" fontId="15" fillId="4" borderId="0" xfId="2" applyFont="1" applyFill="1" applyAlignment="1">
      <alignment horizontal="center" vertical="center"/>
    </xf>
    <xf numFmtId="0" fontId="16" fillId="4" borderId="0" xfId="0" applyFont="1" applyFill="1" applyAlignment="1">
      <alignment horizontal="center"/>
    </xf>
    <xf numFmtId="0" fontId="17" fillId="4" borderId="2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3" xfId="2" xr:uid="{4ABDB1DC-147F-4C1A-8964-8F60F9353D39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73959</xdr:rowOff>
    </xdr:from>
    <xdr:to>
      <xdr:col>6</xdr:col>
      <xdr:colOff>0</xdr:colOff>
      <xdr:row>3</xdr:row>
      <xdr:rowOff>181909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CA2C6E-7EC9-487D-86E4-525045606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73959"/>
          <a:ext cx="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view="pageBreakPreview" zoomScale="60" zoomScaleNormal="100" workbookViewId="0">
      <selection sqref="A1:AG17"/>
    </sheetView>
  </sheetViews>
  <sheetFormatPr defaultColWidth="9.125" defaultRowHeight="14.25"/>
  <cols>
    <col min="1" max="1" width="2.5" style="4" customWidth="1"/>
    <col min="2" max="2" width="17.625" style="1" customWidth="1"/>
    <col min="3" max="4" width="5.625" style="4" customWidth="1"/>
    <col min="5" max="5" width="11.125" style="1" customWidth="1"/>
    <col min="6" max="6" width="8.25" style="1" customWidth="1"/>
    <col min="7" max="7" width="8.625" style="1" customWidth="1"/>
    <col min="8" max="8" width="7.625" style="1" customWidth="1"/>
    <col min="9" max="9" width="6.625" style="1" customWidth="1"/>
    <col min="10" max="11" width="6.375" style="1" customWidth="1"/>
    <col min="12" max="17" width="7.25" style="1" customWidth="1"/>
    <col min="18" max="19" width="7.625" style="1" customWidth="1"/>
    <col min="20" max="21" width="7.25" style="1" customWidth="1"/>
    <col min="22" max="22" width="7.625" style="1" customWidth="1"/>
    <col min="23" max="23" width="7.875" style="1" customWidth="1"/>
    <col min="24" max="24" width="7.625" style="1" customWidth="1"/>
    <col min="25" max="30" width="8.25" style="1" customWidth="1"/>
    <col min="31" max="31" width="9.5" style="1" customWidth="1"/>
    <col min="32" max="32" width="6.375" style="1" customWidth="1"/>
    <col min="33" max="33" width="11.625" style="3" customWidth="1"/>
    <col min="34" max="16384" width="9.125" style="1"/>
  </cols>
  <sheetData>
    <row r="1" spans="1:33" s="28" customFormat="1" ht="18.75">
      <c r="A1" s="31" t="s">
        <v>51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</row>
    <row r="2" spans="1:33" s="28" customFormat="1" ht="18.75">
      <c r="A2" s="31" t="s">
        <v>52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</row>
    <row r="3" spans="1:33" s="28" customFormat="1" ht="18.75">
      <c r="A3" s="31" t="s">
        <v>60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</row>
    <row r="4" spans="1:33" s="28" customFormat="1" ht="18.75">
      <c r="A4" s="31" t="s">
        <v>53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5" spans="1:33" customFormat="1" ht="18.75">
      <c r="A5" s="32" t="s">
        <v>54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</row>
    <row r="6" spans="1:33" customFormat="1" ht="18.75">
      <c r="A6" s="33" t="s">
        <v>55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</row>
    <row r="7" spans="1:33" customFormat="1" ht="19.5">
      <c r="A7" s="34" t="s">
        <v>56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</row>
    <row r="8" spans="1:33" s="2" customFormat="1" ht="109.5" customHeight="1">
      <c r="A8" s="9" t="s">
        <v>2</v>
      </c>
      <c r="B8" s="9" t="s">
        <v>3</v>
      </c>
      <c r="C8" s="9" t="s">
        <v>4</v>
      </c>
      <c r="D8" s="9" t="s">
        <v>5</v>
      </c>
      <c r="E8" s="9" t="s">
        <v>6</v>
      </c>
      <c r="F8" s="30" t="s">
        <v>0</v>
      </c>
      <c r="G8" s="30" t="s">
        <v>20</v>
      </c>
      <c r="H8" s="30" t="s">
        <v>43</v>
      </c>
      <c r="I8" s="30" t="s">
        <v>21</v>
      </c>
      <c r="J8" s="30" t="s">
        <v>31</v>
      </c>
      <c r="K8" s="30" t="s">
        <v>32</v>
      </c>
      <c r="L8" s="30" t="s">
        <v>27</v>
      </c>
      <c r="M8" s="30" t="s">
        <v>28</v>
      </c>
      <c r="N8" s="30" t="s">
        <v>29</v>
      </c>
      <c r="O8" s="30" t="s">
        <v>30</v>
      </c>
      <c r="P8" s="30" t="s">
        <v>23</v>
      </c>
      <c r="Q8" s="30" t="s">
        <v>24</v>
      </c>
      <c r="R8" s="30" t="s">
        <v>39</v>
      </c>
      <c r="S8" s="30" t="s">
        <v>22</v>
      </c>
      <c r="T8" s="30" t="s">
        <v>37</v>
      </c>
      <c r="U8" s="30" t="s">
        <v>38</v>
      </c>
      <c r="V8" s="30" t="s">
        <v>40</v>
      </c>
      <c r="W8" s="30" t="s">
        <v>42</v>
      </c>
      <c r="X8" s="30" t="s">
        <v>41</v>
      </c>
      <c r="Y8" s="30" t="s">
        <v>25</v>
      </c>
      <c r="Z8" s="30" t="s">
        <v>26</v>
      </c>
      <c r="AA8" s="30" t="s">
        <v>8</v>
      </c>
      <c r="AB8" s="30" t="s">
        <v>35</v>
      </c>
      <c r="AC8" s="30" t="s">
        <v>36</v>
      </c>
      <c r="AD8" s="30" t="s">
        <v>34</v>
      </c>
      <c r="AE8" s="30" t="s">
        <v>33</v>
      </c>
      <c r="AF8" s="30" t="s">
        <v>1</v>
      </c>
      <c r="AG8" s="29" t="s">
        <v>50</v>
      </c>
    </row>
    <row r="9" spans="1:33" s="14" customFormat="1" ht="15">
      <c r="A9" s="18" t="s">
        <v>7</v>
      </c>
      <c r="B9" s="18"/>
      <c r="C9" s="18"/>
      <c r="D9" s="18"/>
      <c r="E9" s="18"/>
      <c r="F9" s="11">
        <v>81600</v>
      </c>
      <c r="G9" s="11">
        <v>50150</v>
      </c>
      <c r="H9" s="11">
        <v>63750</v>
      </c>
      <c r="I9" s="11">
        <v>22950</v>
      </c>
      <c r="J9" s="19">
        <v>51000</v>
      </c>
      <c r="K9" s="19"/>
      <c r="L9" s="11">
        <v>50150</v>
      </c>
      <c r="M9" s="11">
        <v>34850</v>
      </c>
      <c r="N9" s="11">
        <v>39950</v>
      </c>
      <c r="O9" s="11">
        <v>34850</v>
      </c>
      <c r="P9" s="12">
        <v>34850</v>
      </c>
      <c r="Q9" s="12">
        <v>34850</v>
      </c>
      <c r="R9" s="11">
        <v>196350</v>
      </c>
      <c r="S9" s="12">
        <v>143650</v>
      </c>
      <c r="T9" s="12">
        <v>34850</v>
      </c>
      <c r="U9" s="12">
        <v>39950</v>
      </c>
      <c r="V9" s="12">
        <v>102850</v>
      </c>
      <c r="W9" s="11">
        <v>350200</v>
      </c>
      <c r="X9" s="11">
        <v>147050</v>
      </c>
      <c r="Y9" s="11">
        <v>737800</v>
      </c>
      <c r="Z9" s="11">
        <v>118150</v>
      </c>
      <c r="AA9" s="12">
        <v>70000</v>
      </c>
      <c r="AB9" s="12">
        <v>155000</v>
      </c>
      <c r="AC9" s="12">
        <v>155000</v>
      </c>
      <c r="AD9" s="12">
        <v>155000</v>
      </c>
      <c r="AE9" s="12">
        <v>560000</v>
      </c>
      <c r="AF9" s="12">
        <v>0</v>
      </c>
      <c r="AG9" s="13"/>
    </row>
    <row r="10" spans="1:33" ht="15">
      <c r="A10" s="8">
        <v>1</v>
      </c>
      <c r="B10" s="5" t="s">
        <v>15</v>
      </c>
      <c r="C10" s="8" t="s">
        <v>9</v>
      </c>
      <c r="D10" s="8">
        <v>1991</v>
      </c>
      <c r="E10" s="6" t="s">
        <v>13</v>
      </c>
      <c r="F10" s="8" t="s">
        <v>19</v>
      </c>
      <c r="G10" s="8" t="s">
        <v>19</v>
      </c>
      <c r="H10" s="8" t="s">
        <v>19</v>
      </c>
      <c r="I10" s="8" t="s">
        <v>19</v>
      </c>
      <c r="J10" s="8" t="s">
        <v>19</v>
      </c>
      <c r="K10" s="8" t="s">
        <v>19</v>
      </c>
      <c r="L10" s="8"/>
      <c r="M10" s="8"/>
      <c r="N10" s="8"/>
      <c r="O10" s="8"/>
      <c r="P10" s="8"/>
      <c r="Q10" s="8" t="s">
        <v>19</v>
      </c>
      <c r="R10" s="8"/>
      <c r="S10" s="8"/>
      <c r="T10" s="8"/>
      <c r="U10" s="8"/>
      <c r="V10" s="8"/>
      <c r="W10" s="8"/>
      <c r="X10" s="8"/>
      <c r="Y10" s="8"/>
      <c r="Z10" s="8"/>
      <c r="AA10" s="8" t="s">
        <v>19</v>
      </c>
      <c r="AB10" s="8" t="s">
        <v>19</v>
      </c>
      <c r="AC10" s="8"/>
      <c r="AD10" s="8" t="s">
        <v>19</v>
      </c>
      <c r="AE10" s="8" t="s">
        <v>19</v>
      </c>
      <c r="AF10" s="8" t="s">
        <v>19</v>
      </c>
      <c r="AG10" s="17">
        <f>SUMIF(F10:AF10,"x",$F$9:$AF$9)</f>
        <v>1244300</v>
      </c>
    </row>
    <row r="11" spans="1:33" ht="15">
      <c r="A11" s="8">
        <v>2</v>
      </c>
      <c r="B11" s="5" t="s">
        <v>16</v>
      </c>
      <c r="C11" s="8" t="s">
        <v>9</v>
      </c>
      <c r="D11" s="8">
        <v>1982</v>
      </c>
      <c r="E11" s="6" t="s">
        <v>12</v>
      </c>
      <c r="F11" s="8" t="s">
        <v>19</v>
      </c>
      <c r="G11" s="8" t="s">
        <v>19</v>
      </c>
      <c r="H11" s="8" t="s">
        <v>19</v>
      </c>
      <c r="I11" s="8" t="s">
        <v>19</v>
      </c>
      <c r="J11" s="8" t="s">
        <v>19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  <c r="R11" s="8" t="s">
        <v>19</v>
      </c>
      <c r="S11" s="8" t="s">
        <v>19</v>
      </c>
      <c r="T11" s="8" t="s">
        <v>19</v>
      </c>
      <c r="U11" s="8" t="s">
        <v>19</v>
      </c>
      <c r="V11" s="8" t="s">
        <v>19</v>
      </c>
      <c r="W11" s="8" t="s">
        <v>19</v>
      </c>
      <c r="X11" s="8" t="s">
        <v>19</v>
      </c>
      <c r="Y11" s="8"/>
      <c r="Z11" s="8"/>
      <c r="AA11" s="8" t="s">
        <v>19</v>
      </c>
      <c r="AB11" s="8" t="s">
        <v>19</v>
      </c>
      <c r="AC11" s="8"/>
      <c r="AD11" s="8" t="s">
        <v>19</v>
      </c>
      <c r="AE11" s="8"/>
      <c r="AF11" s="8" t="s">
        <v>19</v>
      </c>
      <c r="AG11" s="17">
        <f>SUMIF(F11:AF11,"x",$F$9:$AF$9)</f>
        <v>1893850</v>
      </c>
    </row>
    <row r="12" spans="1:33" ht="15">
      <c r="A12" s="8">
        <v>3</v>
      </c>
      <c r="B12" s="5" t="s">
        <v>17</v>
      </c>
      <c r="C12" s="8" t="s">
        <v>10</v>
      </c>
      <c r="D12" s="8">
        <v>1983</v>
      </c>
      <c r="E12" s="6" t="s">
        <v>14</v>
      </c>
      <c r="F12" s="8" t="s">
        <v>19</v>
      </c>
      <c r="G12" s="8" t="s">
        <v>19</v>
      </c>
      <c r="H12" s="8" t="s">
        <v>19</v>
      </c>
      <c r="I12" s="8" t="s">
        <v>19</v>
      </c>
      <c r="J12" s="8" t="s">
        <v>19</v>
      </c>
      <c r="K12" s="8" t="s">
        <v>19</v>
      </c>
      <c r="L12" s="8" t="s">
        <v>19</v>
      </c>
      <c r="M12" s="8" t="s">
        <v>19</v>
      </c>
      <c r="N12" s="8" t="s">
        <v>19</v>
      </c>
      <c r="O12" s="8" t="s">
        <v>19</v>
      </c>
      <c r="P12" s="8" t="s">
        <v>19</v>
      </c>
      <c r="Q12" s="8" t="s">
        <v>19</v>
      </c>
      <c r="R12" s="8"/>
      <c r="S12" s="8"/>
      <c r="T12" s="8" t="s">
        <v>19</v>
      </c>
      <c r="U12" s="8"/>
      <c r="V12" s="8"/>
      <c r="W12" s="8"/>
      <c r="X12" s="8"/>
      <c r="Y12" s="8"/>
      <c r="Z12" s="8"/>
      <c r="AA12" s="8"/>
      <c r="AB12" s="8" t="s">
        <v>19</v>
      </c>
      <c r="AC12" s="8" t="s">
        <v>19</v>
      </c>
      <c r="AD12" s="8" t="s">
        <v>19</v>
      </c>
      <c r="AE12" s="8"/>
      <c r="AF12" s="8" t="s">
        <v>19</v>
      </c>
      <c r="AG12" s="17">
        <f>SUMIF(F12:AF12,"x",$F$9:$AF$9)</f>
        <v>998800</v>
      </c>
    </row>
    <row r="13" spans="1:33" ht="15">
      <c r="A13" s="8">
        <v>4</v>
      </c>
      <c r="B13" s="5" t="s">
        <v>18</v>
      </c>
      <c r="C13" s="8" t="s">
        <v>9</v>
      </c>
      <c r="D13" s="8">
        <v>1991</v>
      </c>
      <c r="E13" s="6" t="s">
        <v>11</v>
      </c>
      <c r="F13" s="8" t="s">
        <v>19</v>
      </c>
      <c r="G13" s="8" t="s">
        <v>19</v>
      </c>
      <c r="H13" s="8" t="s">
        <v>19</v>
      </c>
      <c r="I13" s="8" t="s">
        <v>19</v>
      </c>
      <c r="J13" s="8"/>
      <c r="K13" s="8"/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  <c r="R13" s="8"/>
      <c r="S13" s="8" t="s">
        <v>19</v>
      </c>
      <c r="T13" s="8"/>
      <c r="U13" s="8"/>
      <c r="V13" s="8"/>
      <c r="W13" s="8"/>
      <c r="X13" s="8"/>
      <c r="Y13" s="8" t="s">
        <v>19</v>
      </c>
      <c r="Z13" s="8" t="s">
        <v>19</v>
      </c>
      <c r="AA13" s="8" t="s">
        <v>19</v>
      </c>
      <c r="AB13" s="8" t="s">
        <v>19</v>
      </c>
      <c r="AC13" s="8"/>
      <c r="AD13" s="8" t="s">
        <v>19</v>
      </c>
      <c r="AE13" s="8"/>
      <c r="AF13" s="8" t="s">
        <v>19</v>
      </c>
      <c r="AG13" s="17">
        <f>SUMIF(F13:AF13,"x",$F$9:$AF$9)</f>
        <v>1827550</v>
      </c>
    </row>
    <row r="14" spans="1:33" ht="15">
      <c r="A14" s="20" t="s">
        <v>50</v>
      </c>
      <c r="B14" s="20"/>
      <c r="C14" s="20"/>
      <c r="D14" s="20"/>
      <c r="E14" s="20"/>
      <c r="F14" s="16">
        <f t="shared" ref="F14:AF14" si="0">COUNTIF(F10:F13,"X")</f>
        <v>4</v>
      </c>
      <c r="G14" s="16">
        <f t="shared" si="0"/>
        <v>4</v>
      </c>
      <c r="H14" s="16">
        <f t="shared" si="0"/>
        <v>4</v>
      </c>
      <c r="I14" s="16">
        <f t="shared" si="0"/>
        <v>4</v>
      </c>
      <c r="J14" s="16">
        <f t="shared" si="0"/>
        <v>3</v>
      </c>
      <c r="K14" s="16">
        <f t="shared" si="0"/>
        <v>3</v>
      </c>
      <c r="L14" s="16">
        <f t="shared" si="0"/>
        <v>3</v>
      </c>
      <c r="M14" s="16">
        <f t="shared" si="0"/>
        <v>3</v>
      </c>
      <c r="N14" s="16">
        <f t="shared" si="0"/>
        <v>3</v>
      </c>
      <c r="O14" s="16">
        <f t="shared" si="0"/>
        <v>3</v>
      </c>
      <c r="P14" s="16">
        <f t="shared" si="0"/>
        <v>3</v>
      </c>
      <c r="Q14" s="16">
        <f t="shared" si="0"/>
        <v>4</v>
      </c>
      <c r="R14" s="16">
        <f t="shared" si="0"/>
        <v>1</v>
      </c>
      <c r="S14" s="16">
        <f t="shared" si="0"/>
        <v>2</v>
      </c>
      <c r="T14" s="16">
        <f t="shared" si="0"/>
        <v>2</v>
      </c>
      <c r="U14" s="16">
        <f t="shared" si="0"/>
        <v>1</v>
      </c>
      <c r="V14" s="16">
        <f t="shared" si="0"/>
        <v>1</v>
      </c>
      <c r="W14" s="16">
        <f t="shared" si="0"/>
        <v>1</v>
      </c>
      <c r="X14" s="16">
        <f t="shared" si="0"/>
        <v>1</v>
      </c>
      <c r="Y14" s="16">
        <f t="shared" si="0"/>
        <v>1</v>
      </c>
      <c r="Z14" s="16">
        <f t="shared" si="0"/>
        <v>1</v>
      </c>
      <c r="AA14" s="16">
        <f>COUNTIF(AA10:AA13,"X")</f>
        <v>3</v>
      </c>
      <c r="AB14" s="16">
        <f t="shared" si="0"/>
        <v>4</v>
      </c>
      <c r="AC14" s="16">
        <f t="shared" si="0"/>
        <v>1</v>
      </c>
      <c r="AD14" s="16">
        <f t="shared" si="0"/>
        <v>4</v>
      </c>
      <c r="AE14" s="16">
        <f t="shared" si="0"/>
        <v>1</v>
      </c>
      <c r="AF14" s="16">
        <f t="shared" si="0"/>
        <v>4</v>
      </c>
      <c r="AG14" s="7">
        <f>SUM(AG10:AG13)</f>
        <v>5964500</v>
      </c>
    </row>
    <row r="16" spans="1:33" ht="18.75">
      <c r="B16" s="35" t="s">
        <v>59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5" t="s">
        <v>58</v>
      </c>
      <c r="AB16" s="35"/>
      <c r="AC16" s="35"/>
      <c r="AD16" s="35"/>
      <c r="AE16" s="35"/>
      <c r="AF16" s="35"/>
      <c r="AG16" s="35"/>
    </row>
    <row r="17" spans="2:33" ht="18.75">
      <c r="B17" s="36"/>
      <c r="C17" s="37"/>
      <c r="D17" s="37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5" t="s">
        <v>57</v>
      </c>
      <c r="AB17" s="35"/>
      <c r="AC17" s="35"/>
      <c r="AD17" s="35"/>
      <c r="AE17" s="35"/>
      <c r="AF17" s="35"/>
      <c r="AG17" s="35"/>
    </row>
  </sheetData>
  <mergeCells count="13">
    <mergeCell ref="A7:AG7"/>
    <mergeCell ref="AA17:AG17"/>
    <mergeCell ref="AA16:AG16"/>
    <mergeCell ref="B16:M16"/>
    <mergeCell ref="A9:E9"/>
    <mergeCell ref="J9:K9"/>
    <mergeCell ref="A14:E14"/>
    <mergeCell ref="A1:AG1"/>
    <mergeCell ref="A2:AG2"/>
    <mergeCell ref="A3:AG3"/>
    <mergeCell ref="A4:AG4"/>
    <mergeCell ref="A5:AG5"/>
    <mergeCell ref="A6:AG6"/>
  </mergeCells>
  <conditionalFormatting sqref="A8:O8 Q8:X8 AA8:XFD8">
    <cfRule type="duplicateValues" dxfId="16" priority="5"/>
  </conditionalFormatting>
  <conditionalFormatting sqref="P8">
    <cfRule type="duplicateValues" dxfId="15" priority="1"/>
    <cfRule type="duplicateValues" dxfId="14" priority="2"/>
  </conditionalFormatting>
  <conditionalFormatting sqref="Y8:Z8">
    <cfRule type="duplicateValues" dxfId="13" priority="17"/>
    <cfRule type="duplicateValues" dxfId="12" priority="18"/>
  </conditionalFormatting>
  <conditionalFormatting sqref="AB8">
    <cfRule type="duplicateValues" dxfId="11" priority="7"/>
  </conditionalFormatting>
  <conditionalFormatting sqref="AC8:AE8">
    <cfRule type="duplicateValues" dxfId="10" priority="15"/>
  </conditionalFormatting>
  <conditionalFormatting sqref="AF8:XFD8 A8:O8 Q8:X8 AA8">
    <cfRule type="duplicateValues" dxfId="9" priority="9"/>
  </conditionalFormatting>
  <pageMargins left="0.19685039370078741" right="0.15748031496062992" top="0.86614173228346458" bottom="0.74803149606299213" header="0.31496062992125984" footer="0.31496062992125984"/>
  <pageSetup scale="48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43E6-4C38-4D80-AA65-6589C5FBB775}">
  <dimension ref="A1:E29"/>
  <sheetViews>
    <sheetView workbookViewId="0">
      <selection activeCell="D12" sqref="D12"/>
    </sheetView>
  </sheetViews>
  <sheetFormatPr defaultRowHeight="14.25"/>
  <cols>
    <col min="2" max="2" width="38.125" customWidth="1"/>
    <col min="3" max="3" width="10.375" customWidth="1"/>
    <col min="4" max="4" width="13.375" customWidth="1"/>
    <col min="5" max="5" width="14.125" customWidth="1"/>
  </cols>
  <sheetData>
    <row r="1" spans="1:5" ht="15.75">
      <c r="A1" s="21" t="s">
        <v>2</v>
      </c>
      <c r="B1" s="21" t="s">
        <v>44</v>
      </c>
      <c r="C1" s="21" t="s">
        <v>45</v>
      </c>
      <c r="D1" s="21" t="s">
        <v>7</v>
      </c>
      <c r="E1" s="21" t="s">
        <v>46</v>
      </c>
    </row>
    <row r="2" spans="1:5" ht="15.75">
      <c r="A2" s="22">
        <v>1</v>
      </c>
      <c r="B2" s="23" t="s">
        <v>47</v>
      </c>
      <c r="C2" s="22">
        <v>4</v>
      </c>
      <c r="D2" s="24">
        <v>81600</v>
      </c>
      <c r="E2" s="24">
        <f>D2*C2</f>
        <v>326400</v>
      </c>
    </row>
    <row r="3" spans="1:5" ht="15.75">
      <c r="A3" s="22">
        <v>2</v>
      </c>
      <c r="B3" s="23" t="s">
        <v>48</v>
      </c>
      <c r="C3" s="22">
        <v>4</v>
      </c>
      <c r="D3" s="24">
        <v>50150</v>
      </c>
      <c r="E3" s="24">
        <f t="shared" ref="E3:E28" si="0">D3*C3</f>
        <v>200600</v>
      </c>
    </row>
    <row r="4" spans="1:5" ht="15.75">
      <c r="A4" s="22">
        <v>3</v>
      </c>
      <c r="B4" s="23" t="s">
        <v>43</v>
      </c>
      <c r="C4" s="22">
        <v>4</v>
      </c>
      <c r="D4" s="24">
        <v>63750</v>
      </c>
      <c r="E4" s="24">
        <f t="shared" si="0"/>
        <v>255000</v>
      </c>
    </row>
    <row r="5" spans="1:5" ht="15.75">
      <c r="A5" s="22">
        <v>4</v>
      </c>
      <c r="B5" s="23" t="s">
        <v>21</v>
      </c>
      <c r="C5" s="22">
        <v>4</v>
      </c>
      <c r="D5" s="24">
        <v>22950</v>
      </c>
      <c r="E5" s="24">
        <f t="shared" si="0"/>
        <v>91800</v>
      </c>
    </row>
    <row r="6" spans="1:5" ht="15.75">
      <c r="A6" s="22">
        <v>5</v>
      </c>
      <c r="B6" s="23" t="s">
        <v>31</v>
      </c>
      <c r="C6" s="22">
        <v>3</v>
      </c>
      <c r="D6" s="24">
        <v>25500</v>
      </c>
      <c r="E6" s="24">
        <f t="shared" si="0"/>
        <v>76500</v>
      </c>
    </row>
    <row r="7" spans="1:5" ht="15.75">
      <c r="A7" s="22">
        <v>6</v>
      </c>
      <c r="B7" s="23" t="s">
        <v>32</v>
      </c>
      <c r="C7" s="22">
        <v>3</v>
      </c>
      <c r="D7" s="24">
        <v>25500</v>
      </c>
      <c r="E7" s="24">
        <f t="shared" si="0"/>
        <v>76500</v>
      </c>
    </row>
    <row r="8" spans="1:5" ht="15.75">
      <c r="A8" s="22">
        <v>7</v>
      </c>
      <c r="B8" s="23" t="s">
        <v>27</v>
      </c>
      <c r="C8" s="22">
        <v>3</v>
      </c>
      <c r="D8" s="24">
        <v>50150</v>
      </c>
      <c r="E8" s="24">
        <f t="shared" si="0"/>
        <v>150450</v>
      </c>
    </row>
    <row r="9" spans="1:5" ht="15.75">
      <c r="A9" s="22">
        <v>8</v>
      </c>
      <c r="B9" s="23" t="s">
        <v>28</v>
      </c>
      <c r="C9" s="22">
        <v>3</v>
      </c>
      <c r="D9" s="24">
        <v>34850</v>
      </c>
      <c r="E9" s="24">
        <f t="shared" si="0"/>
        <v>104550</v>
      </c>
    </row>
    <row r="10" spans="1:5" ht="15.75">
      <c r="A10" s="22">
        <v>9</v>
      </c>
      <c r="B10" s="23" t="s">
        <v>29</v>
      </c>
      <c r="C10" s="22">
        <v>3</v>
      </c>
      <c r="D10" s="24">
        <v>39950</v>
      </c>
      <c r="E10" s="24">
        <f t="shared" si="0"/>
        <v>119850</v>
      </c>
    </row>
    <row r="11" spans="1:5" ht="15.75">
      <c r="A11" s="22">
        <v>10</v>
      </c>
      <c r="B11" s="23" t="s">
        <v>30</v>
      </c>
      <c r="C11" s="22">
        <v>3</v>
      </c>
      <c r="D11" s="24">
        <v>34850</v>
      </c>
      <c r="E11" s="24">
        <f t="shared" si="0"/>
        <v>104550</v>
      </c>
    </row>
    <row r="12" spans="1:5" ht="15.75">
      <c r="A12" s="22">
        <v>11</v>
      </c>
      <c r="B12" s="23" t="s">
        <v>23</v>
      </c>
      <c r="C12" s="22">
        <v>3</v>
      </c>
      <c r="D12" s="25">
        <v>34850</v>
      </c>
      <c r="E12" s="24">
        <f t="shared" si="0"/>
        <v>104550</v>
      </c>
    </row>
    <row r="13" spans="1:5" ht="15.75">
      <c r="A13" s="22">
        <v>12</v>
      </c>
      <c r="B13" s="23" t="s">
        <v>24</v>
      </c>
      <c r="C13" s="22">
        <v>4</v>
      </c>
      <c r="D13" s="25">
        <v>34850</v>
      </c>
      <c r="E13" s="24">
        <f t="shared" si="0"/>
        <v>139400</v>
      </c>
    </row>
    <row r="14" spans="1:5" ht="15.75">
      <c r="A14" s="22">
        <v>13</v>
      </c>
      <c r="B14" s="23" t="s">
        <v>39</v>
      </c>
      <c r="C14" s="22">
        <v>1</v>
      </c>
      <c r="D14" s="24">
        <v>196350</v>
      </c>
      <c r="E14" s="24">
        <f t="shared" si="0"/>
        <v>196350</v>
      </c>
    </row>
    <row r="15" spans="1:5" ht="15.75">
      <c r="A15" s="22">
        <v>14</v>
      </c>
      <c r="B15" s="23" t="s">
        <v>22</v>
      </c>
      <c r="C15" s="22">
        <v>2</v>
      </c>
      <c r="D15" s="25">
        <v>143650</v>
      </c>
      <c r="E15" s="24">
        <f t="shared" si="0"/>
        <v>287300</v>
      </c>
    </row>
    <row r="16" spans="1:5" ht="15.75">
      <c r="A16" s="22">
        <v>15</v>
      </c>
      <c r="B16" s="23" t="s">
        <v>37</v>
      </c>
      <c r="C16" s="22">
        <v>2</v>
      </c>
      <c r="D16" s="25">
        <v>34850</v>
      </c>
      <c r="E16" s="24">
        <f t="shared" si="0"/>
        <v>69700</v>
      </c>
    </row>
    <row r="17" spans="1:5" ht="15.75">
      <c r="A17" s="22">
        <v>16</v>
      </c>
      <c r="B17" s="23" t="s">
        <v>38</v>
      </c>
      <c r="C17" s="22">
        <v>1</v>
      </c>
      <c r="D17" s="25">
        <v>39950</v>
      </c>
      <c r="E17" s="24">
        <f t="shared" si="0"/>
        <v>39950</v>
      </c>
    </row>
    <row r="18" spans="1:5" ht="15.75">
      <c r="A18" s="22">
        <v>17</v>
      </c>
      <c r="B18" s="23" t="s">
        <v>40</v>
      </c>
      <c r="C18" s="22">
        <v>1</v>
      </c>
      <c r="D18" s="25">
        <v>102850</v>
      </c>
      <c r="E18" s="24">
        <f t="shared" si="0"/>
        <v>102850</v>
      </c>
    </row>
    <row r="19" spans="1:5" ht="15.75">
      <c r="A19" s="22">
        <v>18</v>
      </c>
      <c r="B19" s="23" t="s">
        <v>42</v>
      </c>
      <c r="C19" s="22">
        <v>1</v>
      </c>
      <c r="D19" s="24">
        <v>350200</v>
      </c>
      <c r="E19" s="24">
        <f t="shared" si="0"/>
        <v>350200</v>
      </c>
    </row>
    <row r="20" spans="1:5" ht="15.75">
      <c r="A20" s="22">
        <v>19</v>
      </c>
      <c r="B20" s="23" t="s">
        <v>41</v>
      </c>
      <c r="C20" s="22">
        <v>1</v>
      </c>
      <c r="D20" s="24">
        <v>147050</v>
      </c>
      <c r="E20" s="24">
        <f t="shared" si="0"/>
        <v>147050</v>
      </c>
    </row>
    <row r="21" spans="1:5" ht="15.75">
      <c r="A21" s="22">
        <v>20</v>
      </c>
      <c r="B21" s="23" t="s">
        <v>25</v>
      </c>
      <c r="C21" s="22">
        <v>1</v>
      </c>
      <c r="D21" s="24">
        <v>737800</v>
      </c>
      <c r="E21" s="24">
        <f t="shared" si="0"/>
        <v>737800</v>
      </c>
    </row>
    <row r="22" spans="1:5" ht="15.75">
      <c r="A22" s="22">
        <v>21</v>
      </c>
      <c r="B22" s="23" t="s">
        <v>26</v>
      </c>
      <c r="C22" s="22">
        <v>1</v>
      </c>
      <c r="D22" s="24">
        <v>118150</v>
      </c>
      <c r="E22" s="24">
        <f t="shared" si="0"/>
        <v>118150</v>
      </c>
    </row>
    <row r="23" spans="1:5" ht="15.75">
      <c r="A23" s="22">
        <v>22</v>
      </c>
      <c r="B23" s="23" t="s">
        <v>49</v>
      </c>
      <c r="C23" s="22">
        <v>3</v>
      </c>
      <c r="D23" s="25">
        <v>70000</v>
      </c>
      <c r="E23" s="24">
        <f t="shared" si="0"/>
        <v>210000</v>
      </c>
    </row>
    <row r="24" spans="1:5" ht="15.75">
      <c r="A24" s="22">
        <v>23</v>
      </c>
      <c r="B24" s="23" t="s">
        <v>35</v>
      </c>
      <c r="C24" s="22">
        <v>4</v>
      </c>
      <c r="D24" s="25">
        <v>155000</v>
      </c>
      <c r="E24" s="24">
        <f t="shared" si="0"/>
        <v>620000</v>
      </c>
    </row>
    <row r="25" spans="1:5" ht="15.75">
      <c r="A25" s="22">
        <v>24</v>
      </c>
      <c r="B25" s="23" t="s">
        <v>36</v>
      </c>
      <c r="C25" s="22">
        <v>1</v>
      </c>
      <c r="D25" s="25">
        <v>155000</v>
      </c>
      <c r="E25" s="24">
        <f t="shared" si="0"/>
        <v>155000</v>
      </c>
    </row>
    <row r="26" spans="1:5" ht="15.75">
      <c r="A26" s="22">
        <v>25</v>
      </c>
      <c r="B26" s="23" t="s">
        <v>34</v>
      </c>
      <c r="C26" s="22">
        <v>4</v>
      </c>
      <c r="D26" s="25">
        <v>155000</v>
      </c>
      <c r="E26" s="24">
        <f t="shared" si="0"/>
        <v>620000</v>
      </c>
    </row>
    <row r="27" spans="1:5" ht="31.5">
      <c r="A27" s="22">
        <v>26</v>
      </c>
      <c r="B27" s="23" t="s">
        <v>33</v>
      </c>
      <c r="C27" s="22">
        <v>1</v>
      </c>
      <c r="D27" s="25">
        <v>560000</v>
      </c>
      <c r="E27" s="24">
        <f t="shared" si="0"/>
        <v>560000</v>
      </c>
    </row>
    <row r="28" spans="1:5" ht="15.75">
      <c r="A28" s="22">
        <v>27</v>
      </c>
      <c r="B28" s="23" t="s">
        <v>1</v>
      </c>
      <c r="C28" s="22">
        <v>4</v>
      </c>
      <c r="D28" s="25">
        <v>0</v>
      </c>
      <c r="E28" s="24">
        <f t="shared" si="0"/>
        <v>0</v>
      </c>
    </row>
    <row r="29" spans="1:5">
      <c r="A29" s="26" t="s">
        <v>50</v>
      </c>
      <c r="B29" s="26"/>
      <c r="C29" s="26"/>
      <c r="D29" s="26"/>
      <c r="E29" s="27">
        <f>SUM(E2:E28)</f>
        <v>5964500</v>
      </c>
    </row>
  </sheetData>
  <mergeCells count="1">
    <mergeCell ref="A29:D29"/>
  </mergeCells>
  <conditionalFormatting sqref="B2:B11 B13:B20 B23:B28">
    <cfRule type="duplicateValues" dxfId="8" priority="3"/>
  </conditionalFormatting>
  <conditionalFormatting sqref="B12">
    <cfRule type="duplicateValues" dxfId="7" priority="1"/>
    <cfRule type="duplicateValues" dxfId="6" priority="2"/>
  </conditionalFormatting>
  <conditionalFormatting sqref="B21:B22">
    <cfRule type="duplicateValues" dxfId="5" priority="7"/>
    <cfRule type="duplicateValues" dxfId="4" priority="8"/>
  </conditionalFormatting>
  <conditionalFormatting sqref="B24">
    <cfRule type="duplicateValues" dxfId="3" priority="4"/>
  </conditionalFormatting>
  <conditionalFormatting sqref="B25:B27">
    <cfRule type="duplicateValues" dxfId="2" priority="6"/>
  </conditionalFormatting>
  <conditionalFormatting sqref="B28 B2:B11 B13:B20 B23">
    <cfRule type="duplicateValues" dxfId="1" priority="5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8044-37F3-455E-9A16-31D620B89FB9}">
  <dimension ref="A1:E5"/>
  <sheetViews>
    <sheetView workbookViewId="0">
      <selection activeCell="D6" sqref="D6"/>
    </sheetView>
  </sheetViews>
  <sheetFormatPr defaultColWidth="9.125" defaultRowHeight="14.25"/>
  <cols>
    <col min="1" max="1" width="7" style="4" customWidth="1"/>
    <col min="2" max="2" width="22" style="1" bestFit="1" customWidth="1"/>
    <col min="3" max="3" width="7.375" style="1" customWidth="1"/>
    <col min="4" max="4" width="12.375" style="4" customWidth="1"/>
    <col min="5" max="5" width="11.125" style="1" customWidth="1"/>
    <col min="6" max="16384" width="9.125" style="1"/>
  </cols>
  <sheetData>
    <row r="1" spans="1:5" s="2" customFormat="1">
      <c r="A1" s="9" t="s">
        <v>2</v>
      </c>
      <c r="B1" s="9" t="s">
        <v>3</v>
      </c>
      <c r="C1" s="10" t="s">
        <v>4</v>
      </c>
      <c r="D1" s="9" t="s">
        <v>5</v>
      </c>
      <c r="E1" s="9" t="s">
        <v>6</v>
      </c>
    </row>
    <row r="2" spans="1:5" ht="15">
      <c r="A2" s="8">
        <v>1</v>
      </c>
      <c r="B2" s="15" t="s">
        <v>15</v>
      </c>
      <c r="C2" s="5" t="s">
        <v>9</v>
      </c>
      <c r="D2" s="8">
        <v>1991</v>
      </c>
      <c r="E2" s="6" t="s">
        <v>13</v>
      </c>
    </row>
    <row r="3" spans="1:5" ht="15">
      <c r="A3" s="8">
        <v>2</v>
      </c>
      <c r="B3" s="15" t="s">
        <v>16</v>
      </c>
      <c r="C3" s="5" t="s">
        <v>9</v>
      </c>
      <c r="D3" s="8">
        <v>1982</v>
      </c>
      <c r="E3" s="6" t="s">
        <v>12</v>
      </c>
    </row>
    <row r="4" spans="1:5" ht="15">
      <c r="A4" s="8">
        <v>3</v>
      </c>
      <c r="B4" s="15" t="s">
        <v>17</v>
      </c>
      <c r="C4" s="5" t="s">
        <v>10</v>
      </c>
      <c r="D4" s="8">
        <v>1983</v>
      </c>
      <c r="E4" s="6" t="s">
        <v>14</v>
      </c>
    </row>
    <row r="5" spans="1:5" ht="15">
      <c r="A5" s="8">
        <v>4</v>
      </c>
      <c r="B5" s="15" t="s">
        <v>18</v>
      </c>
      <c r="C5" s="5" t="s">
        <v>9</v>
      </c>
      <c r="D5" s="8">
        <v>1991</v>
      </c>
      <c r="E5" s="6" t="s">
        <v>11</v>
      </c>
    </row>
  </sheetData>
  <conditionalFormatting sqref="A1:XFD1">
    <cfRule type="duplicateValues" dxfId="0" priority="1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</vt:lpstr>
      <vt:lpstr>Nghiệm thu</vt:lpstr>
      <vt:lpstr>Danh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QUANG CHUNG</dc:creator>
  <cp:lastModifiedBy>gianggiang9798@gmail.com</cp:lastModifiedBy>
  <cp:lastPrinted>2024-04-02T03:25:29Z</cp:lastPrinted>
  <dcterms:created xsi:type="dcterms:W3CDTF">2022-03-17T08:23:25Z</dcterms:created>
  <dcterms:modified xsi:type="dcterms:W3CDTF">2024-04-02T03:33:57Z</dcterms:modified>
</cp:coreProperties>
</file>