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SACOMBANK\"/>
    </mc:Choice>
  </mc:AlternateContent>
  <xr:revisionPtr revIDLastSave="0" documentId="13_ncr:1_{1854FE09-5B2D-4960-956E-A988AAC3C230}" xr6:coauthVersionLast="47" xr6:coauthVersionMax="47" xr10:uidLastSave="{00000000-0000-0000-0000-000000000000}"/>
  <bookViews>
    <workbookView xWindow="-120" yWindow="-120" windowWidth="20730" windowHeight="11160" firstSheet="3" activeTab="7" xr2:uid="{00000000-000D-0000-FFFF-FFFF00000000}"/>
  </bookViews>
  <sheets>
    <sheet name="BAN QUẢN LÝ DỰ ÁN ĐIỆN" sheetId="13" r:id="rId1"/>
    <sheet name="UPSALE ĐIỆN LỰC ĐN" sheetId="12" r:id="rId2"/>
    <sheet name="MÃ DV" sheetId="5" r:id="rId3"/>
    <sheet name="Giảm 15%" sheetId="11" r:id="rId4"/>
    <sheet name="Giảm 10%" sheetId="10" r:id="rId5"/>
    <sheet name="Giảm 7%" sheetId="7" r:id="rId6"/>
    <sheet name="Giảm 5%" sheetId="6" r:id="rId7"/>
    <sheet name="BÁO GIÁ CHUẨN" sheetId="4" r:id="rId8"/>
  </sheets>
  <definedNames>
    <definedName name="_xlnm.Print_Area" localSheetId="0">'BAN QUẢN LÝ DỰ ÁN ĐIỆN'!$A$1:$G$195</definedName>
    <definedName name="_xlnm.Print_Area" localSheetId="7">'BÁO GIÁ CHUẨN'!$A$1:$F$233</definedName>
    <definedName name="_xlnm.Print_Area" localSheetId="4">'Giảm 10%'!$A$1:$G$233</definedName>
    <definedName name="_xlnm.Print_Area" localSheetId="3">'Giảm 15%'!$A$1:$G$233</definedName>
    <definedName name="_xlnm.Print_Area" localSheetId="6">'Giảm 5%'!$A$1:$G$233</definedName>
    <definedName name="_xlnm.Print_Area" localSheetId="5">'Giảm 7%'!$A$1:$G$233</definedName>
    <definedName name="_xlnm.Print_Area" localSheetId="2">'MÃ DV'!$A$1:$H$233</definedName>
    <definedName name="_xlnm.Print_Area" localSheetId="1">'UPSALE ĐIỆN LỰC ĐN'!$A$1:$G$182</definedName>
    <definedName name="_xlnm.Print_Titles" localSheetId="0">'BAN QUẢN LÝ DỰ ÁN ĐIỆN'!$14:$14</definedName>
    <definedName name="_xlnm.Print_Titles" localSheetId="7">'BÁO GIÁ CHUẨN'!$32:$32</definedName>
    <definedName name="_xlnm.Print_Titles" localSheetId="4">'Giảm 10%'!$32:$32</definedName>
    <definedName name="_xlnm.Print_Titles" localSheetId="3">'Giảm 15%'!$32:$32</definedName>
    <definedName name="_xlnm.Print_Titles" localSheetId="6">'Giảm 5%'!$32:$32</definedName>
    <definedName name="_xlnm.Print_Titles" localSheetId="5">'Giảm 7%'!$32:$32</definedName>
    <definedName name="_xlnm.Print_Titles" localSheetId="2">'MÃ DV'!$32:$32</definedName>
    <definedName name="_xlnm.Print_Titles" localSheetId="1">'UPSALE ĐIỆN LỰC ĐN'!$13:$13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0" i="4" l="1"/>
  <c r="A219" i="4"/>
  <c r="A218" i="4"/>
  <c r="A217" i="4"/>
  <c r="A215" i="4"/>
  <c r="A214" i="4"/>
  <c r="A213" i="4"/>
  <c r="A212" i="4"/>
  <c r="A210" i="4"/>
  <c r="A209" i="4"/>
  <c r="A208" i="4"/>
  <c r="A203" i="4"/>
  <c r="A204" i="4"/>
  <c r="A205" i="4"/>
  <c r="A206" i="4"/>
  <c r="A202" i="4"/>
  <c r="A181" i="4"/>
  <c r="A182" i="4"/>
  <c r="A183" i="4"/>
  <c r="A184" i="4"/>
  <c r="A185" i="4"/>
  <c r="A186" i="4"/>
  <c r="A187" i="4"/>
  <c r="A188" i="4"/>
  <c r="A189" i="4"/>
  <c r="A190" i="4"/>
  <c r="A191" i="4"/>
  <c r="A192" i="4"/>
  <c r="A193" i="4"/>
  <c r="A194" i="4"/>
  <c r="A195" i="4"/>
  <c r="A196" i="4"/>
  <c r="A197" i="4"/>
  <c r="A198" i="4"/>
  <c r="A199" i="4"/>
  <c r="A200" i="4"/>
  <c r="A180" i="4"/>
  <c r="A178" i="4"/>
  <c r="A177" i="4"/>
  <c r="A172" i="4"/>
  <c r="A173" i="4"/>
  <c r="A174" i="4"/>
  <c r="A175" i="4"/>
  <c r="A171"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34" i="4"/>
  <c r="A35" i="4"/>
  <c r="A36" i="4"/>
  <c r="A37" i="4"/>
  <c r="A38" i="4"/>
  <c r="A39" i="4"/>
  <c r="A40" i="4"/>
  <c r="A41" i="4"/>
  <c r="A42" i="4"/>
  <c r="A43" i="4"/>
  <c r="A44" i="4"/>
  <c r="A45" i="4"/>
  <c r="A46" i="4"/>
  <c r="A47" i="4"/>
  <c r="A48" i="4"/>
  <c r="A49" i="4"/>
  <c r="A50" i="4"/>
  <c r="A51" i="4"/>
  <c r="A52" i="4"/>
  <c r="A53" i="4"/>
  <c r="A54" i="4"/>
  <c r="A55" i="4"/>
  <c r="A56" i="4"/>
  <c r="A57" i="4"/>
  <c r="A58" i="4"/>
  <c r="A60" i="4"/>
  <c r="A61" i="4"/>
  <c r="A62" i="4"/>
  <c r="A63" i="4"/>
  <c r="A64" i="4"/>
  <c r="A65" i="4"/>
  <c r="A66" i="4"/>
  <c r="A67" i="4"/>
  <c r="A68" i="4"/>
  <c r="A69" i="4"/>
  <c r="A70" i="4"/>
  <c r="A71" i="4"/>
  <c r="A72" i="4"/>
  <c r="A73" i="4"/>
  <c r="A74" i="4"/>
  <c r="A75" i="4"/>
  <c r="A76" i="4"/>
  <c r="A77" i="4"/>
  <c r="A78" i="4"/>
  <c r="A79" i="4"/>
  <c r="A81" i="4"/>
  <c r="A82" i="4"/>
  <c r="A83" i="4"/>
  <c r="A84" i="4"/>
  <c r="A85" i="4"/>
  <c r="A86" i="4"/>
  <c r="A87" i="4"/>
  <c r="A88" i="4"/>
  <c r="A89" i="4"/>
  <c r="A90" i="4"/>
  <c r="A91" i="4"/>
  <c r="A92" i="4"/>
  <c r="A93" i="4"/>
  <c r="A95" i="4"/>
  <c r="A96" i="4"/>
  <c r="A97" i="4"/>
  <c r="A98" i="4"/>
  <c r="A99" i="4"/>
  <c r="A100" i="4"/>
  <c r="A101" i="4"/>
  <c r="A102" i="4"/>
  <c r="A103" i="4"/>
  <c r="A104" i="4"/>
  <c r="A105" i="4"/>
  <c r="A106" i="4"/>
  <c r="A107" i="4"/>
  <c r="A108" i="4"/>
  <c r="A109" i="4"/>
  <c r="A110" i="4"/>
  <c r="A111" i="4"/>
  <c r="A112" i="4"/>
  <c r="A113" i="4"/>
  <c r="A115" i="4"/>
  <c r="A116" i="4"/>
  <c r="A118" i="4"/>
  <c r="A119" i="4"/>
  <c r="A120" i="4"/>
  <c r="A121" i="4"/>
  <c r="A122" i="4"/>
  <c r="A123" i="4"/>
  <c r="A124" i="4"/>
  <c r="F182" i="13" l="1"/>
  <c r="F181" i="13"/>
  <c r="F180" i="13"/>
  <c r="F179" i="13"/>
  <c r="F172" i="13"/>
  <c r="F171" i="13"/>
  <c r="F168" i="13"/>
  <c r="F167" i="13"/>
  <c r="F165" i="13"/>
  <c r="F164" i="13"/>
  <c r="F158" i="13"/>
  <c r="F159" i="13"/>
  <c r="F160" i="13"/>
  <c r="F161" i="13"/>
  <c r="F162" i="13"/>
  <c r="F156" i="13"/>
  <c r="F157" i="13"/>
  <c r="F155" i="13"/>
  <c r="F153" i="13"/>
  <c r="F151" i="13"/>
  <c r="F150" i="13"/>
  <c r="F149" i="13"/>
  <c r="F147" i="13"/>
  <c r="F142" i="13"/>
  <c r="F141" i="13"/>
  <c r="F139" i="13"/>
  <c r="F138" i="13"/>
  <c r="F13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06" i="13"/>
  <c r="F105" i="13"/>
  <c r="F100" i="13"/>
  <c r="F101" i="13"/>
  <c r="F102" i="13"/>
  <c r="F103" i="13"/>
  <c r="F99" i="13"/>
  <c r="F95" i="13"/>
  <c r="F94" i="13"/>
  <c r="F93" i="13"/>
  <c r="F92" i="13"/>
  <c r="F84" i="13"/>
  <c r="F83" i="13"/>
  <c r="F65" i="13"/>
  <c r="F66" i="13"/>
  <c r="F67" i="13"/>
  <c r="F68" i="13"/>
  <c r="F69" i="13"/>
  <c r="F70" i="13"/>
  <c r="F71" i="13"/>
  <c r="F72" i="13"/>
  <c r="F73" i="13"/>
  <c r="F74" i="13"/>
  <c r="F75" i="13"/>
  <c r="F76" i="13"/>
  <c r="F77" i="13"/>
  <c r="F78" i="13"/>
  <c r="F79" i="13"/>
  <c r="F80" i="13"/>
  <c r="F81" i="13"/>
  <c r="F64" i="13"/>
  <c r="F63" i="13"/>
  <c r="F61" i="13"/>
  <c r="F60" i="13"/>
  <c r="F59" i="13"/>
  <c r="F58" i="13"/>
  <c r="F57" i="13"/>
  <c r="F47" i="13"/>
  <c r="F45" i="13"/>
  <c r="F46" i="13"/>
  <c r="F44" i="13"/>
  <c r="F40" i="13"/>
  <c r="F39" i="13"/>
  <c r="F37" i="13"/>
  <c r="F38" i="13"/>
  <c r="F36" i="13"/>
  <c r="F35" i="13"/>
  <c r="F34" i="13"/>
  <c r="F18" i="13"/>
  <c r="F19" i="13"/>
  <c r="F20" i="13"/>
  <c r="F21" i="13"/>
  <c r="F22" i="13"/>
  <c r="F23" i="13"/>
  <c r="F24" i="13"/>
  <c r="F25" i="13"/>
  <c r="F26" i="13"/>
  <c r="F27" i="13"/>
  <c r="F28" i="13"/>
  <c r="F29" i="13"/>
  <c r="F30" i="13"/>
  <c r="F31" i="13"/>
  <c r="F32" i="13"/>
  <c r="F17" i="13"/>
  <c r="F148" i="13"/>
  <c r="F146" i="13"/>
  <c r="F145" i="13"/>
  <c r="F144" i="13"/>
  <c r="F137" i="13"/>
  <c r="F96" i="13"/>
  <c r="F91" i="13"/>
  <c r="F90" i="13"/>
  <c r="F89" i="13"/>
  <c r="F88" i="13"/>
  <c r="F87" i="13"/>
  <c r="F86" i="13"/>
  <c r="F56" i="13"/>
  <c r="F55" i="13"/>
  <c r="F54" i="13"/>
  <c r="F53" i="13"/>
  <c r="F52" i="13"/>
  <c r="F51" i="13"/>
  <c r="F50" i="13"/>
  <c r="F49" i="13"/>
  <c r="F43" i="13"/>
  <c r="F42" i="13"/>
  <c r="F41" i="13"/>
  <c r="F16" i="13"/>
  <c r="F145" i="12"/>
  <c r="F169" i="12"/>
  <c r="F168" i="12"/>
  <c r="F167" i="12"/>
  <c r="F166" i="12"/>
  <c r="F161" i="12"/>
  <c r="F159" i="12"/>
  <c r="F158" i="12"/>
  <c r="F157" i="12"/>
  <c r="F154" i="12"/>
  <c r="F155" i="12"/>
  <c r="F153" i="12"/>
  <c r="F152" i="12"/>
  <c r="F151" i="12"/>
  <c r="F144" i="12"/>
  <c r="F146" i="12"/>
  <c r="F147" i="12"/>
  <c r="F148" i="12"/>
  <c r="F149" i="12"/>
  <c r="F143" i="12"/>
  <c r="F141" i="12"/>
  <c r="F139" i="12"/>
  <c r="F138" i="12"/>
  <c r="F137" i="12"/>
  <c r="F135" i="12"/>
  <c r="F130" i="12"/>
  <c r="F129" i="12"/>
  <c r="F127" i="12"/>
  <c r="F126" i="12"/>
  <c r="F125" i="12"/>
  <c r="F124" i="12"/>
  <c r="F91" i="12"/>
  <c r="F90" i="12"/>
  <c r="F89" i="12"/>
  <c r="F88" i="12"/>
  <c r="F87" i="12"/>
  <c r="F86" i="12"/>
  <c r="F84" i="12"/>
  <c r="F83" i="12"/>
  <c r="F81" i="12"/>
  <c r="F82" i="12"/>
  <c r="F78" i="12"/>
  <c r="F79" i="12"/>
  <c r="F80" i="12"/>
  <c r="F76" i="12"/>
  <c r="F75" i="12"/>
  <c r="F73" i="12"/>
  <c r="F72" i="12"/>
  <c r="F71" i="12"/>
  <c r="F70" i="12"/>
  <c r="F69" i="12"/>
  <c r="F67" i="12"/>
  <c r="F66" i="12"/>
  <c r="F65" i="12"/>
  <c r="F50" i="12"/>
  <c r="F51" i="12"/>
  <c r="F52" i="12"/>
  <c r="F53" i="12"/>
  <c r="F55" i="12"/>
  <c r="F56" i="12"/>
  <c r="F57" i="12"/>
  <c r="F58" i="12"/>
  <c r="F49" i="12"/>
  <c r="F15" i="12"/>
  <c r="F16" i="12"/>
  <c r="F17" i="12"/>
  <c r="F18" i="12"/>
  <c r="F19" i="12"/>
  <c r="F20" i="12"/>
  <c r="F21" i="12"/>
  <c r="F22" i="12"/>
  <c r="F23" i="12"/>
  <c r="F24" i="12"/>
  <c r="F25" i="12"/>
  <c r="F26" i="12"/>
  <c r="F27" i="12"/>
  <c r="F28" i="12"/>
  <c r="F30" i="12"/>
  <c r="F31" i="12"/>
  <c r="F32" i="12"/>
  <c r="F33" i="12"/>
  <c r="F34" i="12"/>
  <c r="F35" i="12"/>
  <c r="F36" i="12"/>
  <c r="F37" i="12"/>
  <c r="F38" i="12"/>
  <c r="F39" i="12"/>
  <c r="F63" i="12"/>
  <c r="F64" i="12"/>
  <c r="F68" i="12"/>
  <c r="F42" i="12"/>
  <c r="F43" i="12"/>
  <c r="F44" i="12"/>
  <c r="F45" i="12"/>
  <c r="F46" i="12"/>
  <c r="F47" i="12"/>
  <c r="F48" i="12"/>
  <c r="F41" i="12"/>
  <c r="F59"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93" i="12"/>
  <c r="F134" i="12"/>
  <c r="F133" i="12"/>
  <c r="F132" i="12"/>
  <c r="F136" i="12"/>
  <c r="F85" i="12"/>
  <c r="F60" i="12"/>
  <c r="F61" i="12"/>
  <c r="F62" i="12"/>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1" l="1"/>
  <c r="F28" i="10"/>
  <c r="F28" i="6"/>
  <c r="F28" i="7"/>
  <c r="E28" i="4"/>
</calcChain>
</file>

<file path=xl/sharedStrings.xml><?xml version="1.0" encoding="utf-8"?>
<sst xmlns="http://schemas.openxmlformats.org/spreadsheetml/2006/main" count="3510" uniqueCount="609">
  <si>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</si>
  <si>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</si>
  <si>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</si>
  <si>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</si>
  <si>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</si>
  <si>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</si>
  <si>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</si>
  <si>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</si>
  <si>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</si>
  <si>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</si>
  <si>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</si>
  <si>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</si>
  <si>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</si>
  <si>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</si>
  <si>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</si>
  <si>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</si>
  <si>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</si>
  <si>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</si>
  <si>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</si>
  <si>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</si>
  <si>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</si>
  <si>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</si>
  <si>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</si>
  <si>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</si>
  <si>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</si>
  <si>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</si>
  <si>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</si>
  <si>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</si>
  <si>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</si>
  <si>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</si>
  <si>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</si>
  <si>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</si>
  <si>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</si>
  <si>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</si>
  <si>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</si>
  <si>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</si>
  <si>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</si>
  <si>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</si>
  <si>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</si>
  <si>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</si>
  <si>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</si>
  <si>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</si>
  <si>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</si>
  <si>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</si>
  <si>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</si>
  <si>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</si>
  <si>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</si>
  <si>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</si>
  <si>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</si>
  <si>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</si>
  <si>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</si>
  <si>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</si>
  <si>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</si>
  <si>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</si>
  <si>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</si>
  <si>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</si>
  <si>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</si>
  <si>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</si>
  <si>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</si>
  <si>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</si>
  <si>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</si>
  <si>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</si>
  <si>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</si>
  <si>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</si>
  <si>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</si>
  <si>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</si>
  <si>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</si>
  <si>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</si>
  <si>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</si>
  <si>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</si>
  <si>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</si>
  <si>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</si>
  <si>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</si>
  <si>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</si>
  <si>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</si>
  <si>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</si>
  <si>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</si>
  <si>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</si>
  <si>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</si>
  <si>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</si>
  <si>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</si>
  <si>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</si>
  <si>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</si>
  <si>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</si>
  <si>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</si>
  <si>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</si>
  <si>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</si>
  <si>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</si>
  <si>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</si>
  <si>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</si>
  <si>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</si>
  <si>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</si>
  <si>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</si>
  <si>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</si>
  <si>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</si>
  <si>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</si>
  <si>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</si>
  <si>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</si>
  <si>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</si>
  <si>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</si>
  <si>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</si>
  <si>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</si>
  <si>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</si>
  <si>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</si>
  <si>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</si>
  <si>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</si>
  <si>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</si>
  <si>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</si>
  <si>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</si>
  <si>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</si>
  <si>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</si>
  <si>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</si>
  <si>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</si>
  <si>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</si>
  <si>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</si>
  <si>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</si>
  <si>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</si>
  <si>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</si>
  <si>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</si>
  <si>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</si>
  <si>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</si>
  <si>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</si>
  <si>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</si>
  <si>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</si>
  <si>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</si>
  <si>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</si>
  <si>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</si>
  <si>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</si>
  <si>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</si>
  <si>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</si>
  <si>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</si>
  <si>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</si>
  <si>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</si>
  <si>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</si>
  <si>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</si>
  <si>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</si>
  <si>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</si>
  <si>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</si>
  <si>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</si>
  <si>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</si>
  <si>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</si>
  <si>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</si>
  <si>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</si>
  <si>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</si>
  <si>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</si>
  <si>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</si>
  <si>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</si>
  <si>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</si>
  <si>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</si>
  <si>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</si>
  <si>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</si>
  <si>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</si>
  <si>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</si>
  <si>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</si>
  <si>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</si>
  <si>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</si>
  <si>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</si>
  <si>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</si>
  <si>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</si>
  <si>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</si>
  <si>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</si>
  <si>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</si>
  <si>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</si>
  <si>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</si>
  <si>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</si>
  <si>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</si>
  <si>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</si>
  <si>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</si>
  <si>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</si>
  <si>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</si>
  <si>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</si>
  <si>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</si>
  <si>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</si>
  <si>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</si>
  <si>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</si>
  <si>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</si>
  <si>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</si>
  <si>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</si>
  <si>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</si>
  <si>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</si>
  <si>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</si>
  <si>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</si>
  <si>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</si>
  <si>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</si>
  <si>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</si>
  <si>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</si>
  <si>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</si>
  <si>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</si>
  <si>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</si>
  <si>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</si>
  <si>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</si>
  <si>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</si>
  <si>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</si>
  <si>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</si>
  <si>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</si>
  <si>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</si>
  <si>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</si>
  <si>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</si>
  <si>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</si>
  <si>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</si>
  <si>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</si>
  <si>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</si>
  <si>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</si>
  <si>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</si>
  <si>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</si>
  <si>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</si>
  <si>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</si>
  <si>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</si>
  <si>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</si>
  <si>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</si>
  <si>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</si>
  <si>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</si>
  <si>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</si>
  <si>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</si>
  <si>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</si>
  <si>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</si>
  <si>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</si>
  <si>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</si>
  <si>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</si>
  <si>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</si>
  <si>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</si>
  <si>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</si>
  <si>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</si>
  <si>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</si>
  <si>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</si>
  <si>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</si>
  <si>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</si>
  <si>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</si>
  <si>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</si>
  <si>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</si>
  <si>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</si>
  <si>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</si>
  <si>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</si>
  <si>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</si>
  <si>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</si>
  <si>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</si>
  <si>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</si>
  <si>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</si>
  <si>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</si>
  <si>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</si>
  <si>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</si>
  <si>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</si>
  <si>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</si>
  <si>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</si>
  <si>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</si>
  <si>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</si>
  <si>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</si>
  <si>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</si>
  <si>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</si>
  <si>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</si>
  <si>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</si>
  <si>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</si>
  <si>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</si>
  <si>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</si>
  <si>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</si>
  <si>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</si>
  <si>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</si>
  <si>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</si>
  <si>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</si>
  <si>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</si>
  <si>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</si>
  <si>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</si>
  <si>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</si>
  <si>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</si>
  <si>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</si>
  <si>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</si>
  <si>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</si>
  <si>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</si>
  <si>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</si>
  <si>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</si>
  <si>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</si>
  <si>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</si>
  <si>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</si>
  <si>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</si>
  <si>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</si>
  <si>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</si>
  <si>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</si>
  <si>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</si>
  <si>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</si>
  <si>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</si>
  <si>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</si>
  <si>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</si>
  <si>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</si>
  <si>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</si>
  <si>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</si>
  <si>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</si>
  <si>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</si>
  <si>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</si>
  <si>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</si>
  <si>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</si>
  <si>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</si>
  <si>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</si>
  <si>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</si>
  <si>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</si>
  <si>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</si>
  <si>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</si>
  <si>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</si>
  <si>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</si>
  <si>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</si>
  <si>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</si>
  <si>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</si>
  <si>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</si>
  <si>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</si>
  <si>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</si>
  <si>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</si>
  <si>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</si>
  <si>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</si>
  <si>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</si>
  <si>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</si>
  <si>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</si>
  <si>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</si>
  <si>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</si>
  <si>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</si>
  <si>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</si>
  <si>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</si>
  <si>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</si>
  <si>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</si>
  <si>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</si>
  <si>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</si>
  <si>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</si>
  <si>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</si>
  <si>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</si>
  <si>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</si>
  <si>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</si>
  <si>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</si>
  <si>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</si>
  <si>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</si>
  <si>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</si>
  <si>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</si>
  <si>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</si>
  <si>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</si>
  <si>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</si>
  <si>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</si>
  <si>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</si>
  <si>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</si>
  <si>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</si>
  <si>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</si>
  <si>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</si>
  <si>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</si>
  <si>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</si>
  <si>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</si>
  <si>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</si>
  <si>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</si>
  <si>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</si>
  <si>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</si>
  <si>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</si>
  <si>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</si>
  <si>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</si>
  <si>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</si>
  <si>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</si>
  <si>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</si>
  <si>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</si>
  <si>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</si>
  <si>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</si>
  <si>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</si>
  <si>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</si>
  <si>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</si>
  <si>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</si>
  <si>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</si>
  <si>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</si>
  <si>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</si>
  <si>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</si>
  <si>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</si>
  <si>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</si>
  <si>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</si>
  <si>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</si>
  <si>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</si>
  <si>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</si>
  <si>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</si>
  <si>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</si>
  <si>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</si>
  <si>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</si>
  <si>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</si>
  <si>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</si>
  <si>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</si>
  <si>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</si>
  <si>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</si>
  <si>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</si>
  <si>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</si>
  <si>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</si>
  <si>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</si>
  <si>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</si>
  <si>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</si>
  <si>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</si>
  <si>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</si>
  <si>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</si>
  <si>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</si>
  <si>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</si>
  <si>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</si>
  <si>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</si>
  <si>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</si>
  <si>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</si>
  <si>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</si>
  <si>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</si>
  <si>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</si>
  <si>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</si>
  <si>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</si>
  <si>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</si>
  <si>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</si>
  <si>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</si>
  <si>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</si>
  <si>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</si>
  <si>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</si>
  <si>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</si>
  <si>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</si>
  <si>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</si>
  <si>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</si>
  <si>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</si>
  <si>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</si>
  <si>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</si>
  <si>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</si>
  <si>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</si>
  <si>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</si>
  <si>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</si>
  <si>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</si>
  <si>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</si>
  <si>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</si>
  <si>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</si>
  <si>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</si>
  <si>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</si>
  <si>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</si>
  <si>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</si>
  <si>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</si>
  <si>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</si>
  <si>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</si>
  <si>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</si>
  <si>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</si>
  <si>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</si>
  <si>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</si>
  <si>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</si>
  <si>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</si>
  <si>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</si>
  <si>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</si>
  <si>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</si>
  <si>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</si>
  <si>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</si>
  <si>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</si>
  <si>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</si>
  <si>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</si>
  <si>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</si>
  <si>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</si>
  <si>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</si>
  <si>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</si>
  <si>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</si>
  <si>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</si>
  <si>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</si>
  <si>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</si>
  <si>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</si>
  <si>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</si>
  <si>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</si>
  <si>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</si>
  <si>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</si>
  <si>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</si>
  <si>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</si>
  <si>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</si>
  <si>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</si>
  <si>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</si>
  <si>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</si>
  <si>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</si>
  <si>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</si>
  <si>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</si>
  <si>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</si>
  <si>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</si>
  <si>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</si>
  <si>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</si>
  <si>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</si>
  <si>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</si>
  <si>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</si>
  <si>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</si>
  <si>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</si>
  <si>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</si>
  <si>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</si>
  <si>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</si>
  <si>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</si>
  <si>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</si>
  <si>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</si>
  <si>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</si>
  <si>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</si>
  <si>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</si>
  <si>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</si>
  <si>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</si>
  <si>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</si>
  <si>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</si>
  <si>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</si>
  <si>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</si>
  <si>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</si>
  <si>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</si>
  <si>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</si>
  <si>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</si>
  <si>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</si>
  <si>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</si>
  <si>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</si>
  <si>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</si>
  <si>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</si>
  <si>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</si>
  <si>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</si>
  <si>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</si>
  <si>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</si>
  <si>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</si>
  <si>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</si>
  <si>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</si>
  <si>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</si>
  <si>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</si>
  <si>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</si>
  <si>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</si>
  <si>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</si>
  <si>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</si>
  <si>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</si>
  <si>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</si>
  <si>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</si>
  <si>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</si>
  <si>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</si>
  <si>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</si>
  <si>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</si>
  <si>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</si>
  <si>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</si>
  <si>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</si>
  <si>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</si>
  <si>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</si>
  <si>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</si>
  <si>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</si>
  <si>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</si>
  <si>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</si>
  <si>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</si>
  <si>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</si>
  <si>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</si>
  <si>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</si>
  <si>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</si>
  <si>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</si>
  <si>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</si>
  <si>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</si>
  <si>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</si>
  <si>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</si>
  <si>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</si>
  <si>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</si>
  <si>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</si>
  <si>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</si>
  <si>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</si>
  <si>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</si>
  <si>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</si>
  <si>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</si>
  <si>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</si>
  <si>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</si>
  <si>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</si>
  <si>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</si>
  <si>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</si>
  <si>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</si>
  <si>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</si>
  <si>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</si>
  <si>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</si>
  <si>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</si>
  <si>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</si>
  <si>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</si>
  <si>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</si>
  <si>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</si>
  <si>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</si>
  <si>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</si>
  <si>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</si>
  <si>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</si>
  <si>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</si>
  <si>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</si>
  <si>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</si>
  <si>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</si>
  <si>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</si>
  <si>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</si>
  <si>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</si>
  <si>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</si>
  <si>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</si>
  <si>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</si>
  <si>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</si>
  <si>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</si>
  <si>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</si>
  <si>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</si>
  <si>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</si>
  <si>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</si>
  <si>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</si>
  <si>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</si>
  <si>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</si>
  <si>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</si>
  <si>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</si>
  <si>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</si>
  <si>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</si>
  <si>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</si>
  <si>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</si>
  <si>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</si>
  <si>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</si>
  <si>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</si>
  <si>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</si>
  <si>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</si>
  <si>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</si>
  <si>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</si>
  <si>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</si>
  <si>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</si>
  <si>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</si>
  <si>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</si>
  <si>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</si>
  <si>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</si>
  <si>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</si>
  <si>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</si>
  <si>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</si>
  <si>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</si>
  <si>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</si>
  <si>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</si>
  <si>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niêm yết (VND)</t>
  </si>
  <si>
    <t>Giá Ưu đãi (VND)</t>
  </si>
  <si>
    <t>Kính gửi: CÔNG TY TNHH MỘT THÀNH VIÊN ĐIỆN LỰC ĐÀ NẴNG</t>
  </si>
  <si>
    <t>Kính gửi: BAN QUẢN LÝ DỰ ÁN ĐIỆN</t>
  </si>
  <si>
    <t>Giá ưu đãi (VND)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</si>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</sst>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3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12" xfId="0" applyFont="1" applyBorder="1" applyAlignment="1">
      <alignment horizontal="left" vertical="center" wrapText="1"/>
    </xf>
    <xf numFmtId="0" fontId="6" fillId="0" borderId="0" xfId="0" applyFont="1" applyAlignment="1">
      <alignment horizontal="left" vertical="center" wrapText="1"/>
    </xf>
    <xf numFmtId="0" fontId="2" fillId="0" borderId="11" xfId="0" applyFont="1" applyBorder="1" applyAlignment="1">
      <alignment horizontal="left" vertical="center" wrapText="1"/>
    </xf>
    <xf numFmtId="0" fontId="2" fillId="0" borderId="15" xfId="0" applyFont="1" applyBorder="1" applyAlignment="1">
      <alignment horizontal="left" vertical="center" wrapText="1"/>
    </xf>
    <xf numFmtId="3" fontId="14" fillId="4" borderId="16" xfId="0" applyNumberFormat="1" applyFont="1" applyFill="1" applyBorder="1" applyAlignment="1">
      <alignment vertical="center"/>
    </xf>
    <xf numFmtId="3" fontId="14" fillId="4" borderId="17" xfId="0" applyNumberFormat="1" applyFont="1" applyFill="1" applyBorder="1" applyAlignment="1">
      <alignment vertical="center"/>
    </xf>
    <xf numFmtId="3" fontId="14" fillId="4" borderId="18" xfId="0" applyNumberFormat="1" applyFont="1" applyFill="1" applyBorder="1" applyAlignment="1">
      <alignment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16"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4" fillId="0" borderId="5" xfId="0" applyFont="1" applyBorder="1" applyAlignment="1">
      <alignment horizontal="left" vertical="center"/>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32"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31"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31"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8" fillId="0" borderId="15" xfId="0" applyFont="1" applyBorder="1" applyAlignment="1">
      <alignment horizontal="left" vertical="center" wrapText="1"/>
    </xf>
    <xf numFmtId="0" fontId="6" fillId="0" borderId="7" xfId="0" applyFont="1" applyBorder="1" applyAlignment="1">
      <alignment horizontal="left" vertical="center" wrapText="1"/>
    </xf>
    <xf numFmtId="0" fontId="6" fillId="0" borderId="31" xfId="0" applyFont="1" applyBorder="1" applyAlignment="1">
      <alignment horizontal="left" vertical="center" wrapText="1"/>
    </xf>
    <xf numFmtId="0" fontId="6" fillId="0" borderId="1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0" fontId="14" fillId="4" borderId="16" xfId="0" applyFont="1" applyFill="1" applyBorder="1" applyAlignment="1">
      <alignment vertical="center"/>
    </xf>
    <xf numFmtId="0" fontId="14" fillId="4" borderId="17" xfId="0" applyFont="1" applyFill="1" applyBorder="1" applyAlignment="1">
      <alignment vertical="center"/>
    </xf>
    <xf numFmtId="0" fontId="14" fillId="4" borderId="18" xfId="0" applyFont="1" applyFill="1" applyBorder="1" applyAlignment="1">
      <alignment vertical="center"/>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2" fillId="2" borderId="2" xfId="0" applyFont="1" applyFill="1" applyBorder="1" applyAlignment="1">
      <alignment horizontal="center" vertical="center"/>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2" name="Picture 1">
          <a:extLst>
            <a:ext uri="{FF2B5EF4-FFF2-40B4-BE49-F238E27FC236}">
              <a16:creationId xmlns:a16="http://schemas.microsoft.com/office/drawing/2014/main" id="{C88C4BDE-0FEA-431B-96B0-239F194CE38A}"/>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407</xdr:colOff>
      <xdr:row>0</xdr:row>
      <xdr:rowOff>147203</xdr:rowOff>
    </xdr:from>
    <xdr:to>
      <xdr:col>2</xdr:col>
      <xdr:colOff>744681</xdr:colOff>
      <xdr:row>5</xdr:row>
      <xdr:rowOff>34636</xdr:rowOff>
    </xdr:to>
    <xdr:pic>
      <xdr:nvPicPr>
        <xdr:cNvPr id="4" name="Picture 3">
          <a:extLst>
            <a:ext uri="{FF2B5EF4-FFF2-40B4-BE49-F238E27FC236}">
              <a16:creationId xmlns:a16="http://schemas.microsoft.com/office/drawing/2014/main" id="{07D15F2D-C428-43E2-987F-6C296504CBF2}"/>
            </a:ext>
          </a:extLst>
        </xdr:cNvPr>
        <xdr:cNvPicPr>
          <a:picLocks noChangeAspect="1"/>
        </xdr:cNvPicPr>
      </xdr:nvPicPr>
      <xdr:blipFill>
        <a:blip xmlns:r="http://schemas.openxmlformats.org/officeDocument/2006/relationships" r:embed="rId1"/>
        <a:stretch>
          <a:fillRect/>
        </a:stretch>
      </xdr:blipFill>
      <xdr:spPr>
        <a:xfrm>
          <a:off x="416043" y="147203"/>
          <a:ext cx="1644820" cy="926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0E36-4949-493F-8C86-F53BB10A5DBC}">
  <sheetPr>
    <pageSetUpPr fitToPage="1"/>
  </sheetPr>
  <dimension ref="A1:L195"/>
  <sheetViews>
    <sheetView view="pageBreakPreview" topLeftCell="A5" zoomScale="60" zoomScaleNormal="55" workbookViewId="0">
      <selection activeCell="A18" sqref="A1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customHeight="1" x14ac:dyDescent="0.25">
      <c r="A1" s="22"/>
      <c r="B1" s="22"/>
      <c r="C1" s="22"/>
      <c r="D1" s="184" t="s">
        <v>312</v>
      </c>
      <c r="E1" s="185"/>
      <c r="F1" s="185"/>
      <c r="G1" s="186"/>
    </row>
    <row r="2" spans="1:12" s="3" customFormat="1" ht="16.5" customHeight="1" x14ac:dyDescent="0.25">
      <c r="A2" s="24"/>
      <c r="B2" s="24"/>
      <c r="C2" s="24"/>
      <c r="D2" s="184"/>
      <c r="E2" s="185"/>
      <c r="F2" s="185"/>
      <c r="G2" s="186"/>
    </row>
    <row r="3" spans="1:12" s="3" customFormat="1" ht="16.5" customHeight="1" x14ac:dyDescent="0.25">
      <c r="A3" s="24"/>
      <c r="B3" s="24"/>
      <c r="C3" s="24"/>
      <c r="D3" s="184"/>
      <c r="E3" s="185"/>
      <c r="F3" s="185"/>
      <c r="G3" s="186"/>
    </row>
    <row r="4" spans="1:12" s="3" customFormat="1" ht="16.5" customHeight="1" x14ac:dyDescent="0.25">
      <c r="A4" s="24"/>
      <c r="B4" s="24"/>
      <c r="C4" s="24"/>
      <c r="D4" s="184"/>
      <c r="E4" s="185"/>
      <c r="F4" s="185"/>
      <c r="G4" s="186"/>
    </row>
    <row r="5" spans="1:12" s="3" customFormat="1" ht="16.5" customHeight="1" x14ac:dyDescent="0.25">
      <c r="A5" s="24"/>
      <c r="B5" s="24"/>
      <c r="C5" s="24"/>
      <c r="D5" s="187"/>
      <c r="E5" s="188"/>
      <c r="F5" s="188"/>
      <c r="G5" s="189"/>
    </row>
    <row r="6" spans="1:12" s="3" customFormat="1" ht="16.5" x14ac:dyDescent="0.25">
      <c r="A6" s="23"/>
      <c r="B6" s="25"/>
      <c r="C6" s="25"/>
      <c r="D6" s="25"/>
      <c r="E6" s="26"/>
      <c r="F6" s="26"/>
      <c r="G6" s="23"/>
    </row>
    <row r="7" spans="1:12" s="3" customFormat="1" ht="18.75" x14ac:dyDescent="0.25">
      <c r="A7" s="190" t="s">
        <v>419</v>
      </c>
      <c r="B7" s="191"/>
      <c r="C7" s="191"/>
      <c r="D7" s="191"/>
      <c r="E7" s="191"/>
      <c r="F7" s="191"/>
      <c r="G7" s="192"/>
      <c r="H7" s="6"/>
      <c r="I7" s="6"/>
      <c r="J7" s="6"/>
      <c r="K7" s="6"/>
      <c r="L7" s="6"/>
    </row>
    <row r="8" spans="1:12" s="3" customFormat="1" ht="16.5" x14ac:dyDescent="0.25">
      <c r="A8" s="27"/>
      <c r="B8" s="27"/>
      <c r="C8" s="27"/>
      <c r="D8" s="27"/>
      <c r="E8" s="103"/>
      <c r="F8" s="103"/>
      <c r="G8" s="27"/>
      <c r="H8" s="6"/>
      <c r="I8" s="6"/>
      <c r="J8" s="6"/>
      <c r="K8" s="6"/>
      <c r="L8" s="6"/>
    </row>
    <row r="9" spans="1:12" s="3" customFormat="1" ht="16.5" customHeight="1" x14ac:dyDescent="0.25">
      <c r="A9" s="28"/>
      <c r="B9" s="193" t="s">
        <v>606</v>
      </c>
      <c r="C9" s="194"/>
      <c r="D9" s="194"/>
      <c r="E9" s="194"/>
      <c r="F9" s="194"/>
      <c r="G9" s="195"/>
      <c r="H9" s="7"/>
      <c r="I9" s="7"/>
      <c r="J9" s="7"/>
      <c r="K9" s="7"/>
    </row>
    <row r="10" spans="1:12" s="3" customFormat="1" ht="15.75" customHeight="1" x14ac:dyDescent="0.25">
      <c r="A10" s="196" t="s">
        <v>39</v>
      </c>
      <c r="B10" s="197"/>
      <c r="C10" s="197"/>
      <c r="D10" s="197"/>
      <c r="E10" s="197"/>
      <c r="F10" s="197"/>
      <c r="G10" s="198"/>
      <c r="H10" s="8"/>
      <c r="I10" s="8"/>
      <c r="J10" s="8"/>
      <c r="K10" s="8"/>
      <c r="L10" s="8"/>
    </row>
    <row r="11" spans="1:12" s="3" customFormat="1" ht="15.75" customHeight="1" x14ac:dyDescent="0.25">
      <c r="A11" s="199"/>
      <c r="B11" s="200"/>
      <c r="C11" s="200"/>
      <c r="D11" s="200"/>
      <c r="E11" s="200"/>
      <c r="F11" s="200"/>
      <c r="G11" s="201"/>
      <c r="H11" s="21"/>
      <c r="I11" s="21"/>
      <c r="J11" s="21"/>
      <c r="K11" s="21"/>
      <c r="L11" s="21"/>
    </row>
    <row r="12" spans="1:12" s="3" customFormat="1" ht="15.75" customHeight="1" x14ac:dyDescent="0.25">
      <c r="A12" s="132"/>
      <c r="B12" s="132"/>
      <c r="C12" s="132"/>
      <c r="D12" s="132"/>
      <c r="E12" s="132"/>
      <c r="F12" s="132"/>
      <c r="G12" s="132"/>
      <c r="H12" s="134"/>
      <c r="I12" s="21"/>
      <c r="J12" s="21"/>
      <c r="K12" s="21"/>
      <c r="L12" s="21"/>
    </row>
    <row r="13" spans="1:12" s="14" customFormat="1" ht="16.5" x14ac:dyDescent="0.25">
      <c r="A13" s="143" t="s">
        <v>47</v>
      </c>
      <c r="B13" s="144"/>
      <c r="C13" s="144"/>
      <c r="D13" s="144"/>
      <c r="E13" s="144"/>
      <c r="F13" s="144"/>
      <c r="G13" s="145"/>
      <c r="H13" s="13"/>
    </row>
    <row r="14" spans="1:12" ht="33" x14ac:dyDescent="0.25">
      <c r="A14" s="61" t="s">
        <v>259</v>
      </c>
      <c r="B14" s="182" t="s">
        <v>2</v>
      </c>
      <c r="C14" s="183"/>
      <c r="D14" s="61" t="s">
        <v>3</v>
      </c>
      <c r="E14" s="130" t="s">
        <v>603</v>
      </c>
      <c r="F14" s="130" t="s">
        <v>607</v>
      </c>
      <c r="G14" s="34" t="s">
        <v>0</v>
      </c>
      <c r="H14" s="12"/>
    </row>
    <row r="15" spans="1:12" ht="16.5" x14ac:dyDescent="0.25">
      <c r="A15" s="62" t="s">
        <v>209</v>
      </c>
      <c r="B15" s="63"/>
      <c r="C15" s="64"/>
      <c r="D15" s="65"/>
      <c r="E15" s="66"/>
      <c r="F15" s="66"/>
      <c r="G15" s="67"/>
      <c r="H15" s="12"/>
    </row>
    <row r="16" spans="1:12" ht="33" x14ac:dyDescent="0.25">
      <c r="A16" s="37">
        <v>1</v>
      </c>
      <c r="B16" s="38" t="s">
        <v>48</v>
      </c>
      <c r="C16" s="36" t="s">
        <v>49</v>
      </c>
      <c r="D16" s="36" t="s">
        <v>50</v>
      </c>
      <c r="E16" s="68">
        <v>169000</v>
      </c>
      <c r="F16" s="68">
        <f>E16*85%</f>
        <v>143650</v>
      </c>
      <c r="G16" s="40"/>
      <c r="H16" s="12"/>
    </row>
    <row r="17" spans="1:8" ht="33" x14ac:dyDescent="0.25">
      <c r="A17" s="37">
        <v>4</v>
      </c>
      <c r="B17" s="38" t="s">
        <v>57</v>
      </c>
      <c r="C17" s="41" t="s">
        <v>58</v>
      </c>
      <c r="D17" s="41" t="s">
        <v>59</v>
      </c>
      <c r="E17" s="69">
        <v>47000</v>
      </c>
      <c r="F17" s="69">
        <f>E17*90%</f>
        <v>42300</v>
      </c>
      <c r="G17" s="40"/>
      <c r="H17" s="12"/>
    </row>
    <row r="18" spans="1:8" ht="33" x14ac:dyDescent="0.25">
      <c r="A18" s="37">
        <v>6</v>
      </c>
      <c r="B18" s="71"/>
      <c r="C18" s="41" t="s">
        <v>274</v>
      </c>
      <c r="D18" s="41" t="s">
        <v>275</v>
      </c>
      <c r="E18" s="69">
        <v>41000</v>
      </c>
      <c r="F18" s="69">
        <f t="shared" ref="F18:F40" si="0">E18*90%</f>
        <v>36900</v>
      </c>
      <c r="G18" s="109" t="s">
        <v>376</v>
      </c>
      <c r="H18" s="12"/>
    </row>
    <row r="19" spans="1:8" ht="33" x14ac:dyDescent="0.25">
      <c r="A19" s="37">
        <v>12</v>
      </c>
      <c r="B19" s="71" t="s">
        <v>127</v>
      </c>
      <c r="C19" s="35" t="s">
        <v>128</v>
      </c>
      <c r="D19" s="35" t="s">
        <v>129</v>
      </c>
      <c r="E19" s="72">
        <v>102000</v>
      </c>
      <c r="F19" s="69">
        <f t="shared" si="0"/>
        <v>91800</v>
      </c>
      <c r="G19" s="40"/>
      <c r="H19" s="12"/>
    </row>
    <row r="20" spans="1:8" ht="16.5" customHeight="1" x14ac:dyDescent="0.25">
      <c r="A20" s="37">
        <v>13</v>
      </c>
      <c r="B20" s="156" t="s">
        <v>277</v>
      </c>
      <c r="C20" s="35" t="s">
        <v>194</v>
      </c>
      <c r="D20" s="35" t="s">
        <v>195</v>
      </c>
      <c r="E20" s="72">
        <v>62000</v>
      </c>
      <c r="F20" s="69">
        <f t="shared" si="0"/>
        <v>55800</v>
      </c>
      <c r="G20" s="151" t="s">
        <v>379</v>
      </c>
      <c r="H20" s="12"/>
    </row>
    <row r="21" spans="1:8" ht="16.5" x14ac:dyDescent="0.25">
      <c r="A21" s="37">
        <v>14</v>
      </c>
      <c r="B21" s="154"/>
      <c r="C21" s="35" t="s">
        <v>196</v>
      </c>
      <c r="D21" s="35" t="s">
        <v>197</v>
      </c>
      <c r="E21" s="72">
        <v>165000</v>
      </c>
      <c r="F21" s="69">
        <f t="shared" si="0"/>
        <v>148500</v>
      </c>
      <c r="G21" s="152"/>
      <c r="H21" s="12"/>
    </row>
    <row r="22" spans="1:8" ht="16.5" x14ac:dyDescent="0.25">
      <c r="A22" s="37">
        <v>15</v>
      </c>
      <c r="B22" s="157"/>
      <c r="C22" s="35" t="s">
        <v>201</v>
      </c>
      <c r="D22" s="35" t="s">
        <v>202</v>
      </c>
      <c r="E22" s="72">
        <v>116000</v>
      </c>
      <c r="F22" s="69">
        <f t="shared" si="0"/>
        <v>104400</v>
      </c>
      <c r="G22" s="153"/>
      <c r="H22" s="12"/>
    </row>
    <row r="23" spans="1:8" ht="16.5" x14ac:dyDescent="0.25">
      <c r="A23" s="37">
        <v>16</v>
      </c>
      <c r="B23" s="156" t="s">
        <v>272</v>
      </c>
      <c r="C23" s="35" t="s">
        <v>198</v>
      </c>
      <c r="D23" s="35" t="s">
        <v>199</v>
      </c>
      <c r="E23" s="72">
        <v>83000</v>
      </c>
      <c r="F23" s="69">
        <f t="shared" si="0"/>
        <v>74700</v>
      </c>
      <c r="G23" s="40"/>
      <c r="H23" s="12"/>
    </row>
    <row r="24" spans="1:8" ht="33" x14ac:dyDescent="0.25">
      <c r="A24" s="37">
        <v>17</v>
      </c>
      <c r="B24" s="154"/>
      <c r="C24" s="35" t="s">
        <v>269</v>
      </c>
      <c r="D24" s="35" t="s">
        <v>199</v>
      </c>
      <c r="E24" s="72">
        <v>130000</v>
      </c>
      <c r="F24" s="69">
        <f t="shared" si="0"/>
        <v>117000</v>
      </c>
      <c r="G24" s="151" t="s">
        <v>379</v>
      </c>
      <c r="H24" s="12"/>
    </row>
    <row r="25" spans="1:8" ht="16.5" x14ac:dyDescent="0.25">
      <c r="A25" s="37">
        <v>18</v>
      </c>
      <c r="B25" s="154"/>
      <c r="C25" s="35" t="s">
        <v>270</v>
      </c>
      <c r="D25" s="35" t="s">
        <v>199</v>
      </c>
      <c r="E25" s="72">
        <v>120000</v>
      </c>
      <c r="F25" s="69">
        <f t="shared" si="0"/>
        <v>108000</v>
      </c>
      <c r="G25" s="152"/>
      <c r="H25" s="12"/>
    </row>
    <row r="26" spans="1:8" ht="16.5" x14ac:dyDescent="0.25">
      <c r="A26" s="37">
        <v>19</v>
      </c>
      <c r="B26" s="157"/>
      <c r="C26" s="35" t="s">
        <v>271</v>
      </c>
      <c r="D26" s="35" t="s">
        <v>200</v>
      </c>
      <c r="E26" s="72">
        <v>282000</v>
      </c>
      <c r="F26" s="69">
        <f t="shared" si="0"/>
        <v>253800</v>
      </c>
      <c r="G26" s="153"/>
      <c r="H26" s="12"/>
    </row>
    <row r="27" spans="1:8" ht="16.5" x14ac:dyDescent="0.25">
      <c r="A27" s="37">
        <v>20</v>
      </c>
      <c r="B27" s="71" t="s">
        <v>374</v>
      </c>
      <c r="C27" s="35" t="s">
        <v>337</v>
      </c>
      <c r="D27" s="35" t="s">
        <v>193</v>
      </c>
      <c r="E27" s="72">
        <v>128000</v>
      </c>
      <c r="F27" s="69">
        <f t="shared" si="0"/>
        <v>115200</v>
      </c>
      <c r="G27" s="40"/>
      <c r="H27" s="12"/>
    </row>
    <row r="28" spans="1:8" ht="16.5" customHeight="1" x14ac:dyDescent="0.25">
      <c r="A28" s="37">
        <v>21</v>
      </c>
      <c r="B28" s="160" t="s">
        <v>130</v>
      </c>
      <c r="C28" s="35" t="s">
        <v>131</v>
      </c>
      <c r="D28" s="35" t="s">
        <v>132</v>
      </c>
      <c r="E28" s="72">
        <v>71000</v>
      </c>
      <c r="F28" s="69">
        <f t="shared" si="0"/>
        <v>63900</v>
      </c>
      <c r="G28" s="177" t="s">
        <v>381</v>
      </c>
      <c r="H28" s="12"/>
    </row>
    <row r="29" spans="1:8" ht="16.5" x14ac:dyDescent="0.25">
      <c r="A29" s="37">
        <v>22</v>
      </c>
      <c r="B29" s="162"/>
      <c r="C29" s="35" t="s">
        <v>133</v>
      </c>
      <c r="D29" s="35" t="s">
        <v>134</v>
      </c>
      <c r="E29" s="68">
        <v>138000</v>
      </c>
      <c r="F29" s="69">
        <f t="shared" si="0"/>
        <v>124200</v>
      </c>
      <c r="G29" s="178"/>
      <c r="H29" s="12"/>
    </row>
    <row r="30" spans="1:8" ht="16.5" x14ac:dyDescent="0.25">
      <c r="A30" s="37">
        <v>23</v>
      </c>
      <c r="B30" s="110" t="s">
        <v>390</v>
      </c>
      <c r="C30" s="35" t="s">
        <v>391</v>
      </c>
      <c r="D30" s="35" t="s">
        <v>392</v>
      </c>
      <c r="E30" s="68">
        <v>282000</v>
      </c>
      <c r="F30" s="69">
        <f t="shared" si="0"/>
        <v>253800</v>
      </c>
      <c r="G30" s="111"/>
      <c r="H30" s="12"/>
    </row>
    <row r="31" spans="1:8" s="14" customFormat="1" ht="16.5" customHeight="1" x14ac:dyDescent="0.25">
      <c r="A31" s="37">
        <v>24</v>
      </c>
      <c r="B31" s="179" t="s">
        <v>205</v>
      </c>
      <c r="C31" s="35" t="s">
        <v>161</v>
      </c>
      <c r="D31" s="35" t="s">
        <v>162</v>
      </c>
      <c r="E31" s="72">
        <v>30000</v>
      </c>
      <c r="F31" s="69">
        <f t="shared" si="0"/>
        <v>27000</v>
      </c>
      <c r="G31" s="180" t="s">
        <v>383</v>
      </c>
      <c r="H31" s="13"/>
    </row>
    <row r="32" spans="1:8" s="14" customFormat="1" ht="16.5" x14ac:dyDescent="0.25">
      <c r="A32" s="37">
        <v>25</v>
      </c>
      <c r="B32" s="179"/>
      <c r="C32" s="35" t="s">
        <v>278</v>
      </c>
      <c r="D32" s="35" t="s">
        <v>162</v>
      </c>
      <c r="E32" s="72">
        <v>20000</v>
      </c>
      <c r="F32" s="69">
        <f t="shared" si="0"/>
        <v>18000</v>
      </c>
      <c r="G32" s="181"/>
      <c r="H32" s="13"/>
    </row>
    <row r="33" spans="1:8" ht="16.5" x14ac:dyDescent="0.25">
      <c r="A33" s="146" t="s">
        <v>208</v>
      </c>
      <c r="B33" s="147"/>
      <c r="C33" s="147"/>
      <c r="D33" s="148"/>
      <c r="E33" s="66"/>
      <c r="F33" s="66"/>
      <c r="G33" s="67"/>
      <c r="H33" s="12"/>
    </row>
    <row r="34" spans="1:8" s="14" customFormat="1" ht="33" x14ac:dyDescent="0.25">
      <c r="A34" s="37">
        <v>28</v>
      </c>
      <c r="B34" s="169"/>
      <c r="C34" s="73" t="s">
        <v>85</v>
      </c>
      <c r="D34" s="74" t="s">
        <v>86</v>
      </c>
      <c r="E34" s="39">
        <v>732000</v>
      </c>
      <c r="F34" s="69">
        <f t="shared" si="0"/>
        <v>658800</v>
      </c>
      <c r="G34" s="40"/>
      <c r="H34" s="13"/>
    </row>
    <row r="35" spans="1:8" s="14" customFormat="1" ht="33" x14ac:dyDescent="0.25">
      <c r="A35" s="37">
        <v>30</v>
      </c>
      <c r="B35" s="169"/>
      <c r="C35" s="73" t="s">
        <v>93</v>
      </c>
      <c r="D35" s="74" t="s">
        <v>94</v>
      </c>
      <c r="E35" s="39">
        <v>192000</v>
      </c>
      <c r="F35" s="69">
        <f t="shared" si="0"/>
        <v>172800</v>
      </c>
      <c r="G35" s="40"/>
      <c r="H35" s="13"/>
    </row>
    <row r="36" spans="1:8" s="14" customFormat="1" ht="33" x14ac:dyDescent="0.25">
      <c r="A36" s="37">
        <v>32</v>
      </c>
      <c r="B36" s="169"/>
      <c r="C36" s="73" t="s">
        <v>82</v>
      </c>
      <c r="D36" s="74" t="s">
        <v>281</v>
      </c>
      <c r="E36" s="107">
        <v>231000</v>
      </c>
      <c r="F36" s="69">
        <f t="shared" si="0"/>
        <v>207900</v>
      </c>
      <c r="G36" s="109" t="s">
        <v>396</v>
      </c>
      <c r="H36" s="13"/>
    </row>
    <row r="37" spans="1:8" s="14" customFormat="1" ht="16.5" x14ac:dyDescent="0.25">
      <c r="A37" s="37">
        <v>33</v>
      </c>
      <c r="B37" s="169"/>
      <c r="C37" s="75" t="s">
        <v>234</v>
      </c>
      <c r="D37" s="76" t="s">
        <v>235</v>
      </c>
      <c r="E37" s="120">
        <v>500000</v>
      </c>
      <c r="F37" s="69">
        <f t="shared" si="0"/>
        <v>450000</v>
      </c>
      <c r="G37" s="40"/>
      <c r="H37" s="13"/>
    </row>
    <row r="38" spans="1:8" s="14" customFormat="1" ht="33" x14ac:dyDescent="0.25">
      <c r="A38" s="37">
        <v>35</v>
      </c>
      <c r="B38" s="169"/>
      <c r="C38" s="73" t="s">
        <v>75</v>
      </c>
      <c r="D38" s="74" t="s">
        <v>76</v>
      </c>
      <c r="E38" s="39">
        <v>231000</v>
      </c>
      <c r="F38" s="69">
        <f t="shared" si="0"/>
        <v>207900</v>
      </c>
      <c r="G38" s="40"/>
      <c r="H38" s="13"/>
    </row>
    <row r="39" spans="1:8" s="14" customFormat="1" ht="49.5" x14ac:dyDescent="0.25">
      <c r="A39" s="37">
        <v>36</v>
      </c>
      <c r="B39" s="169"/>
      <c r="C39" s="73" t="s">
        <v>77</v>
      </c>
      <c r="D39" s="74" t="s">
        <v>78</v>
      </c>
      <c r="E39" s="39">
        <v>616000</v>
      </c>
      <c r="F39" s="69">
        <f t="shared" si="0"/>
        <v>554400</v>
      </c>
      <c r="G39" s="40"/>
      <c r="H39" s="13"/>
    </row>
    <row r="40" spans="1:8" s="14" customFormat="1" ht="16.5" x14ac:dyDescent="0.25">
      <c r="A40" s="37">
        <v>38</v>
      </c>
      <c r="B40" s="170"/>
      <c r="C40" s="73" t="s">
        <v>95</v>
      </c>
      <c r="D40" s="74" t="s">
        <v>96</v>
      </c>
      <c r="E40" s="39">
        <v>412000</v>
      </c>
      <c r="F40" s="69">
        <f t="shared" si="0"/>
        <v>370800</v>
      </c>
      <c r="G40" s="40"/>
      <c r="H40" s="13"/>
    </row>
    <row r="41" spans="1:8" s="14" customFormat="1" ht="33" customHeight="1" x14ac:dyDescent="0.25">
      <c r="A41" s="37">
        <v>39</v>
      </c>
      <c r="B41" s="168" t="s">
        <v>90</v>
      </c>
      <c r="C41" s="73" t="s">
        <v>89</v>
      </c>
      <c r="D41" s="171" t="s">
        <v>397</v>
      </c>
      <c r="E41" s="39">
        <v>137000</v>
      </c>
      <c r="F41" s="68">
        <f>E41*85%</f>
        <v>116450</v>
      </c>
      <c r="G41" s="151" t="s">
        <v>380</v>
      </c>
      <c r="H41" s="13"/>
    </row>
    <row r="42" spans="1:8" s="14" customFormat="1" ht="33" x14ac:dyDescent="0.25">
      <c r="A42" s="37">
        <v>40</v>
      </c>
      <c r="B42" s="169"/>
      <c r="C42" s="73" t="s">
        <v>91</v>
      </c>
      <c r="D42" s="172"/>
      <c r="E42" s="39">
        <v>137000</v>
      </c>
      <c r="F42" s="68">
        <f>E42*85%</f>
        <v>116450</v>
      </c>
      <c r="G42" s="152"/>
      <c r="H42" s="13"/>
    </row>
    <row r="43" spans="1:8" s="14" customFormat="1" ht="33" x14ac:dyDescent="0.25">
      <c r="A43" s="37">
        <v>41</v>
      </c>
      <c r="B43" s="170"/>
      <c r="C43" s="73" t="s">
        <v>92</v>
      </c>
      <c r="D43" s="173"/>
      <c r="E43" s="39">
        <v>208000</v>
      </c>
      <c r="F43" s="68">
        <f>E43*85%</f>
        <v>176800</v>
      </c>
      <c r="G43" s="153"/>
      <c r="H43" s="13"/>
    </row>
    <row r="44" spans="1:8" s="14" customFormat="1" ht="16.5" x14ac:dyDescent="0.25">
      <c r="A44" s="37">
        <v>42</v>
      </c>
      <c r="B44" s="168" t="s">
        <v>398</v>
      </c>
      <c r="C44" s="73" t="s">
        <v>399</v>
      </c>
      <c r="D44" s="174" t="s">
        <v>401</v>
      </c>
      <c r="E44" s="39">
        <v>215000</v>
      </c>
      <c r="F44" s="69">
        <f t="shared" ref="F44:F45" si="1">E44*90%</f>
        <v>193500</v>
      </c>
      <c r="G44" s="105"/>
      <c r="H44" s="13"/>
    </row>
    <row r="45" spans="1:8" s="14" customFormat="1" ht="16.5" x14ac:dyDescent="0.25">
      <c r="A45" s="37">
        <v>43</v>
      </c>
      <c r="B45" s="169"/>
      <c r="C45" s="73" t="s">
        <v>400</v>
      </c>
      <c r="D45" s="175"/>
      <c r="E45" s="39">
        <v>323000</v>
      </c>
      <c r="F45" s="69">
        <f t="shared" si="1"/>
        <v>290700</v>
      </c>
      <c r="G45" s="105"/>
      <c r="H45" s="13"/>
    </row>
    <row r="46" spans="1:8" s="14" customFormat="1" ht="130.5" customHeight="1" x14ac:dyDescent="0.25">
      <c r="A46" s="37">
        <v>44</v>
      </c>
      <c r="B46" s="169"/>
      <c r="C46" s="73" t="s">
        <v>403</v>
      </c>
      <c r="D46" s="112" t="s">
        <v>402</v>
      </c>
      <c r="E46" s="39">
        <v>269000</v>
      </c>
      <c r="F46" s="69">
        <f t="shared" ref="F46:F47" si="2">E46*90%</f>
        <v>242100</v>
      </c>
      <c r="G46" s="105"/>
      <c r="H46" s="13"/>
    </row>
    <row r="47" spans="1:8" s="14" customFormat="1" ht="82.5" x14ac:dyDescent="0.25">
      <c r="A47" s="37">
        <v>45</v>
      </c>
      <c r="B47" s="170"/>
      <c r="C47" s="73" t="s">
        <v>404</v>
      </c>
      <c r="D47" s="112" t="s">
        <v>405</v>
      </c>
      <c r="E47" s="39">
        <v>588000</v>
      </c>
      <c r="F47" s="69">
        <f t="shared" si="2"/>
        <v>529200</v>
      </c>
      <c r="G47" s="105"/>
      <c r="H47" s="13"/>
    </row>
    <row r="48" spans="1:8" s="14" customFormat="1" ht="16.5" x14ac:dyDescent="0.25">
      <c r="A48" s="146" t="s">
        <v>207</v>
      </c>
      <c r="B48" s="147"/>
      <c r="C48" s="147"/>
      <c r="D48" s="148"/>
      <c r="E48" s="66"/>
      <c r="F48" s="66"/>
      <c r="G48" s="67"/>
      <c r="H48" s="13"/>
    </row>
    <row r="49" spans="1:8" ht="49.5" x14ac:dyDescent="0.25">
      <c r="A49" s="37">
        <v>46</v>
      </c>
      <c r="B49" s="176" t="s">
        <v>97</v>
      </c>
      <c r="C49" s="35" t="s">
        <v>98</v>
      </c>
      <c r="D49" s="35" t="s">
        <v>99</v>
      </c>
      <c r="E49" s="72">
        <v>123000</v>
      </c>
      <c r="F49" s="68">
        <f t="shared" ref="F49:F56" si="3">E49*85%</f>
        <v>104550</v>
      </c>
      <c r="G49" s="40"/>
      <c r="H49" s="12"/>
    </row>
    <row r="50" spans="1:8" ht="33" x14ac:dyDescent="0.25">
      <c r="A50" s="37">
        <v>47</v>
      </c>
      <c r="B50" s="176"/>
      <c r="C50" s="35" t="s">
        <v>100</v>
      </c>
      <c r="D50" s="35" t="s">
        <v>101</v>
      </c>
      <c r="E50" s="72">
        <v>66000</v>
      </c>
      <c r="F50" s="68">
        <f t="shared" si="3"/>
        <v>56100</v>
      </c>
      <c r="G50" s="40"/>
      <c r="H50" s="12"/>
    </row>
    <row r="51" spans="1:8" ht="115.5" x14ac:dyDescent="0.25">
      <c r="A51" s="37">
        <v>48</v>
      </c>
      <c r="B51" s="176"/>
      <c r="C51" s="35" t="s">
        <v>102</v>
      </c>
      <c r="D51" s="35" t="s">
        <v>103</v>
      </c>
      <c r="E51" s="72">
        <v>139000</v>
      </c>
      <c r="F51" s="68">
        <f t="shared" si="3"/>
        <v>118150</v>
      </c>
      <c r="G51" s="40" t="s">
        <v>104</v>
      </c>
      <c r="H51" s="12"/>
    </row>
    <row r="52" spans="1:8" ht="115.5" x14ac:dyDescent="0.25">
      <c r="A52" s="37">
        <v>49</v>
      </c>
      <c r="B52" s="176"/>
      <c r="C52" s="35" t="s">
        <v>105</v>
      </c>
      <c r="D52" s="35" t="s">
        <v>106</v>
      </c>
      <c r="E52" s="72">
        <v>66000</v>
      </c>
      <c r="F52" s="68">
        <f t="shared" si="3"/>
        <v>56100</v>
      </c>
      <c r="G52" s="40" t="s">
        <v>104</v>
      </c>
      <c r="H52" s="12"/>
    </row>
    <row r="53" spans="1:8" ht="148.5" x14ac:dyDescent="0.25">
      <c r="A53" s="37">
        <v>50</v>
      </c>
      <c r="B53" s="176"/>
      <c r="C53" s="35" t="s">
        <v>406</v>
      </c>
      <c r="D53" s="35" t="s">
        <v>407</v>
      </c>
      <c r="E53" s="72">
        <v>212000</v>
      </c>
      <c r="F53" s="68">
        <f t="shared" si="3"/>
        <v>180200</v>
      </c>
      <c r="G53" s="40"/>
      <c r="H53" s="12"/>
    </row>
    <row r="54" spans="1:8" ht="33" x14ac:dyDescent="0.25">
      <c r="A54" s="37">
        <v>51</v>
      </c>
      <c r="B54" s="176"/>
      <c r="C54" s="35" t="s">
        <v>107</v>
      </c>
      <c r="D54" s="35" t="s">
        <v>108</v>
      </c>
      <c r="E54" s="72">
        <v>868000</v>
      </c>
      <c r="F54" s="68">
        <f t="shared" si="3"/>
        <v>737800</v>
      </c>
      <c r="G54" s="109" t="s">
        <v>109</v>
      </c>
      <c r="H54" s="12"/>
    </row>
    <row r="55" spans="1:8" ht="49.5" x14ac:dyDescent="0.25">
      <c r="A55" s="37">
        <v>52</v>
      </c>
      <c r="B55" s="176"/>
      <c r="C55" s="35" t="s">
        <v>110</v>
      </c>
      <c r="D55" s="35" t="s">
        <v>111</v>
      </c>
      <c r="E55" s="72">
        <v>139000</v>
      </c>
      <c r="F55" s="68">
        <f t="shared" si="3"/>
        <v>118150</v>
      </c>
      <c r="G55" s="109" t="s">
        <v>112</v>
      </c>
      <c r="H55" s="12"/>
    </row>
    <row r="56" spans="1:8" ht="49.5" x14ac:dyDescent="0.25">
      <c r="A56" s="37">
        <v>53</v>
      </c>
      <c r="B56" s="176"/>
      <c r="C56" s="35" t="s">
        <v>113</v>
      </c>
      <c r="D56" s="35" t="s">
        <v>114</v>
      </c>
      <c r="E56" s="72">
        <v>72000</v>
      </c>
      <c r="F56" s="68">
        <f t="shared" si="3"/>
        <v>61200</v>
      </c>
      <c r="G56" s="109" t="s">
        <v>115</v>
      </c>
      <c r="H56" s="12"/>
    </row>
    <row r="57" spans="1:8" ht="33" x14ac:dyDescent="0.25">
      <c r="A57" s="37">
        <v>54</v>
      </c>
      <c r="B57" s="176" t="s">
        <v>116</v>
      </c>
      <c r="C57" s="35" t="s">
        <v>117</v>
      </c>
      <c r="D57" s="35" t="s">
        <v>118</v>
      </c>
      <c r="E57" s="72">
        <v>174000</v>
      </c>
      <c r="F57" s="69">
        <f t="shared" ref="F57:F61" si="4">E57*90%</f>
        <v>156600</v>
      </c>
      <c r="G57" s="40"/>
      <c r="H57" s="12"/>
    </row>
    <row r="58" spans="1:8" ht="33" x14ac:dyDescent="0.25">
      <c r="A58" s="37">
        <v>55</v>
      </c>
      <c r="B58" s="176"/>
      <c r="C58" s="35" t="s">
        <v>119</v>
      </c>
      <c r="D58" s="35" t="s">
        <v>120</v>
      </c>
      <c r="E58" s="72">
        <v>88000</v>
      </c>
      <c r="F58" s="69">
        <f t="shared" si="4"/>
        <v>79200</v>
      </c>
      <c r="G58" s="40"/>
      <c r="H58" s="12"/>
    </row>
    <row r="59" spans="1:8" ht="49.5" x14ac:dyDescent="0.25">
      <c r="A59" s="37">
        <v>56</v>
      </c>
      <c r="B59" s="160" t="s">
        <v>121</v>
      </c>
      <c r="C59" s="35" t="s">
        <v>122</v>
      </c>
      <c r="D59" s="35" t="s">
        <v>123</v>
      </c>
      <c r="E59" s="68">
        <v>168000</v>
      </c>
      <c r="F59" s="69">
        <f t="shared" si="4"/>
        <v>151200</v>
      </c>
      <c r="G59" s="40"/>
      <c r="H59" s="12"/>
    </row>
    <row r="60" spans="1:8" ht="49.5" x14ac:dyDescent="0.25">
      <c r="A60" s="37">
        <v>57</v>
      </c>
      <c r="B60" s="161"/>
      <c r="C60" s="35" t="s">
        <v>389</v>
      </c>
      <c r="D60" s="35" t="s">
        <v>124</v>
      </c>
      <c r="E60" s="68">
        <v>168000</v>
      </c>
      <c r="F60" s="69">
        <f t="shared" si="4"/>
        <v>151200</v>
      </c>
      <c r="G60" s="40"/>
      <c r="H60" s="12"/>
    </row>
    <row r="61" spans="1:8" ht="16.5" x14ac:dyDescent="0.25">
      <c r="A61" s="37">
        <v>58</v>
      </c>
      <c r="B61" s="162"/>
      <c r="C61" s="35" t="s">
        <v>125</v>
      </c>
      <c r="D61" s="35" t="s">
        <v>126</v>
      </c>
      <c r="E61" s="68">
        <v>253000</v>
      </c>
      <c r="F61" s="69">
        <f t="shared" si="4"/>
        <v>227700</v>
      </c>
      <c r="G61" s="40"/>
      <c r="H61" s="12"/>
    </row>
    <row r="62" spans="1:8" ht="16.5" x14ac:dyDescent="0.25">
      <c r="A62" s="146" t="s">
        <v>261</v>
      </c>
      <c r="B62" s="147"/>
      <c r="C62" s="147"/>
      <c r="D62" s="148"/>
      <c r="E62" s="77"/>
      <c r="F62" s="77"/>
      <c r="G62" s="67"/>
      <c r="H62" s="12"/>
    </row>
    <row r="63" spans="1:8" ht="16.5" x14ac:dyDescent="0.25">
      <c r="A63" s="37">
        <v>59</v>
      </c>
      <c r="B63" s="156" t="s">
        <v>240</v>
      </c>
      <c r="C63" s="35" t="s">
        <v>236</v>
      </c>
      <c r="D63" s="35" t="s">
        <v>237</v>
      </c>
      <c r="E63" s="68">
        <v>250000</v>
      </c>
      <c r="F63" s="69">
        <f t="shared" ref="F63:F84" si="5">E63*90%</f>
        <v>225000</v>
      </c>
      <c r="G63" s="40"/>
      <c r="H63" s="12"/>
    </row>
    <row r="64" spans="1:8" ht="49.5" x14ac:dyDescent="0.25">
      <c r="A64" s="37">
        <v>60</v>
      </c>
      <c r="B64" s="157"/>
      <c r="C64" s="35" t="s">
        <v>239</v>
      </c>
      <c r="D64" s="35" t="s">
        <v>238</v>
      </c>
      <c r="E64" s="68">
        <v>399000</v>
      </c>
      <c r="F64" s="69">
        <f t="shared" si="5"/>
        <v>359100</v>
      </c>
      <c r="G64" s="40"/>
      <c r="H64" s="12"/>
    </row>
    <row r="65" spans="1:8" ht="16.5" x14ac:dyDescent="0.25">
      <c r="A65" s="37">
        <v>61</v>
      </c>
      <c r="B65" s="160" t="s">
        <v>243</v>
      </c>
      <c r="C65" s="35" t="s">
        <v>241</v>
      </c>
      <c r="D65" s="35"/>
      <c r="E65" s="68">
        <v>2500000</v>
      </c>
      <c r="F65" s="69">
        <f t="shared" si="5"/>
        <v>2250000</v>
      </c>
      <c r="G65" s="40"/>
      <c r="H65" s="12"/>
    </row>
    <row r="66" spans="1:8" ht="16.5" x14ac:dyDescent="0.25">
      <c r="A66" s="37">
        <v>62</v>
      </c>
      <c r="B66" s="162"/>
      <c r="C66" s="35" t="s">
        <v>242</v>
      </c>
      <c r="D66" s="35"/>
      <c r="E66" s="68">
        <v>2200000</v>
      </c>
      <c r="F66" s="69">
        <f t="shared" si="5"/>
        <v>1980000</v>
      </c>
      <c r="G66" s="40"/>
      <c r="H66" s="12"/>
    </row>
    <row r="67" spans="1:8" ht="82.5" x14ac:dyDescent="0.25">
      <c r="A67" s="37">
        <v>63</v>
      </c>
      <c r="B67" s="104" t="s">
        <v>311</v>
      </c>
      <c r="C67" s="35" t="s">
        <v>375</v>
      </c>
      <c r="D67" s="35"/>
      <c r="E67" s="68">
        <v>250000</v>
      </c>
      <c r="F67" s="69">
        <f t="shared" si="5"/>
        <v>225000</v>
      </c>
      <c r="G67" s="40" t="s">
        <v>336</v>
      </c>
      <c r="H67" s="12"/>
    </row>
    <row r="68" spans="1:8" ht="16.5" x14ac:dyDescent="0.25">
      <c r="A68" s="37">
        <v>64</v>
      </c>
      <c r="B68" s="160" t="s">
        <v>258</v>
      </c>
      <c r="C68" s="35" t="s">
        <v>244</v>
      </c>
      <c r="D68" s="35"/>
      <c r="E68" s="68">
        <v>275000</v>
      </c>
      <c r="F68" s="69">
        <f t="shared" si="5"/>
        <v>247500</v>
      </c>
      <c r="G68" s="40"/>
      <c r="H68" s="12"/>
    </row>
    <row r="69" spans="1:8" ht="16.5" x14ac:dyDescent="0.25">
      <c r="A69" s="37">
        <v>65</v>
      </c>
      <c r="B69" s="161"/>
      <c r="C69" s="35" t="s">
        <v>245</v>
      </c>
      <c r="D69" s="35"/>
      <c r="E69" s="68">
        <v>187000</v>
      </c>
      <c r="F69" s="69">
        <f t="shared" si="5"/>
        <v>168300</v>
      </c>
      <c r="G69" s="40"/>
      <c r="H69" s="12"/>
    </row>
    <row r="70" spans="1:8" ht="16.5" x14ac:dyDescent="0.25">
      <c r="A70" s="37">
        <v>66</v>
      </c>
      <c r="B70" s="161"/>
      <c r="C70" s="35" t="s">
        <v>246</v>
      </c>
      <c r="D70" s="35"/>
      <c r="E70" s="68">
        <v>187000</v>
      </c>
      <c r="F70" s="69">
        <f t="shared" si="5"/>
        <v>168300</v>
      </c>
      <c r="G70" s="40"/>
      <c r="H70" s="12"/>
    </row>
    <row r="71" spans="1:8" ht="16.5" x14ac:dyDescent="0.25">
      <c r="A71" s="37">
        <v>67</v>
      </c>
      <c r="B71" s="161"/>
      <c r="C71" s="35" t="s">
        <v>247</v>
      </c>
      <c r="D71" s="35"/>
      <c r="E71" s="68">
        <v>189000</v>
      </c>
      <c r="F71" s="69">
        <f t="shared" si="5"/>
        <v>170100</v>
      </c>
      <c r="G71" s="40"/>
      <c r="H71" s="12"/>
    </row>
    <row r="72" spans="1:8" ht="16.5" x14ac:dyDescent="0.25">
      <c r="A72" s="37">
        <v>68</v>
      </c>
      <c r="B72" s="161"/>
      <c r="C72" s="35" t="s">
        <v>248</v>
      </c>
      <c r="D72" s="35"/>
      <c r="E72" s="68">
        <v>150000</v>
      </c>
      <c r="F72" s="69">
        <f t="shared" si="5"/>
        <v>135000</v>
      </c>
      <c r="G72" s="40"/>
      <c r="H72" s="12"/>
    </row>
    <row r="73" spans="1:8" ht="16.5" x14ac:dyDescent="0.25">
      <c r="A73" s="37">
        <v>69</v>
      </c>
      <c r="B73" s="161"/>
      <c r="C73" s="35" t="s">
        <v>249</v>
      </c>
      <c r="D73" s="35"/>
      <c r="E73" s="68">
        <v>189000</v>
      </c>
      <c r="F73" s="69">
        <f t="shared" si="5"/>
        <v>170100</v>
      </c>
      <c r="G73" s="40"/>
      <c r="H73" s="12"/>
    </row>
    <row r="74" spans="1:8" ht="16.5" x14ac:dyDescent="0.25">
      <c r="A74" s="37">
        <v>70</v>
      </c>
      <c r="B74" s="161"/>
      <c r="C74" s="35" t="s">
        <v>250</v>
      </c>
      <c r="D74" s="35"/>
      <c r="E74" s="68">
        <v>189000</v>
      </c>
      <c r="F74" s="69">
        <f t="shared" si="5"/>
        <v>170100</v>
      </c>
      <c r="G74" s="40"/>
      <c r="H74" s="12"/>
    </row>
    <row r="75" spans="1:8" ht="16.5" x14ac:dyDescent="0.25">
      <c r="A75" s="37">
        <v>71</v>
      </c>
      <c r="B75" s="161"/>
      <c r="C75" s="35" t="s">
        <v>251</v>
      </c>
      <c r="D75" s="35"/>
      <c r="E75" s="68">
        <v>187000</v>
      </c>
      <c r="F75" s="69">
        <f t="shared" si="5"/>
        <v>168300</v>
      </c>
      <c r="G75" s="40"/>
      <c r="H75" s="12"/>
    </row>
    <row r="76" spans="1:8" ht="16.5" x14ac:dyDescent="0.25">
      <c r="A76" s="37">
        <v>72</v>
      </c>
      <c r="B76" s="161"/>
      <c r="C76" s="35" t="s">
        <v>252</v>
      </c>
      <c r="D76" s="35"/>
      <c r="E76" s="68">
        <v>201000</v>
      </c>
      <c r="F76" s="69">
        <f t="shared" si="5"/>
        <v>180900</v>
      </c>
      <c r="G76" s="40"/>
      <c r="H76" s="12"/>
    </row>
    <row r="77" spans="1:8" ht="16.5" x14ac:dyDescent="0.25">
      <c r="A77" s="37">
        <v>73</v>
      </c>
      <c r="B77" s="161"/>
      <c r="C77" s="35" t="s">
        <v>253</v>
      </c>
      <c r="D77" s="35"/>
      <c r="E77" s="68">
        <v>187000</v>
      </c>
      <c r="F77" s="69">
        <f t="shared" si="5"/>
        <v>168300</v>
      </c>
      <c r="G77" s="40"/>
      <c r="H77" s="12"/>
    </row>
    <row r="78" spans="1:8" ht="16.5" x14ac:dyDescent="0.25">
      <c r="A78" s="37">
        <v>74</v>
      </c>
      <c r="B78" s="161"/>
      <c r="C78" s="35" t="s">
        <v>254</v>
      </c>
      <c r="D78" s="35"/>
      <c r="E78" s="68">
        <v>187000</v>
      </c>
      <c r="F78" s="69">
        <f t="shared" si="5"/>
        <v>168300</v>
      </c>
      <c r="G78" s="40"/>
      <c r="H78" s="12"/>
    </row>
    <row r="79" spans="1:8" ht="16.5" x14ac:dyDescent="0.25">
      <c r="A79" s="37">
        <v>75</v>
      </c>
      <c r="B79" s="161"/>
      <c r="C79" s="35" t="s">
        <v>255</v>
      </c>
      <c r="D79" s="35"/>
      <c r="E79" s="68">
        <v>132000</v>
      </c>
      <c r="F79" s="69">
        <f t="shared" si="5"/>
        <v>118800</v>
      </c>
      <c r="G79" s="40"/>
      <c r="H79" s="12"/>
    </row>
    <row r="80" spans="1:8" ht="16.5" x14ac:dyDescent="0.25">
      <c r="A80" s="37">
        <v>76</v>
      </c>
      <c r="B80" s="161"/>
      <c r="C80" s="35" t="s">
        <v>256</v>
      </c>
      <c r="D80" s="35"/>
      <c r="E80" s="68">
        <v>187000</v>
      </c>
      <c r="F80" s="69">
        <f t="shared" si="5"/>
        <v>168300</v>
      </c>
      <c r="G80" s="40"/>
      <c r="H80" s="12"/>
    </row>
    <row r="81" spans="1:8" ht="16.5" x14ac:dyDescent="0.25">
      <c r="A81" s="37">
        <v>77</v>
      </c>
      <c r="B81" s="162"/>
      <c r="C81" s="35" t="s">
        <v>257</v>
      </c>
      <c r="D81" s="35"/>
      <c r="E81" s="68">
        <v>1073000</v>
      </c>
      <c r="F81" s="69">
        <f t="shared" si="5"/>
        <v>965700</v>
      </c>
      <c r="G81" s="40"/>
      <c r="H81" s="12"/>
    </row>
    <row r="82" spans="1:8" ht="16.5" x14ac:dyDescent="0.25">
      <c r="A82" s="146" t="s">
        <v>226</v>
      </c>
      <c r="B82" s="147"/>
      <c r="C82" s="147"/>
      <c r="D82" s="148"/>
      <c r="E82" s="66"/>
      <c r="F82" s="66"/>
      <c r="G82" s="67"/>
      <c r="H82" s="12"/>
    </row>
    <row r="83" spans="1:8" ht="49.5" x14ac:dyDescent="0.25">
      <c r="A83" s="37">
        <v>78</v>
      </c>
      <c r="B83" s="71" t="s">
        <v>231</v>
      </c>
      <c r="C83" s="35" t="s">
        <v>232</v>
      </c>
      <c r="D83" s="35" t="s">
        <v>227</v>
      </c>
      <c r="E83" s="68">
        <v>50000</v>
      </c>
      <c r="F83" s="69">
        <f t="shared" si="5"/>
        <v>45000</v>
      </c>
      <c r="G83" s="40"/>
      <c r="H83" s="12"/>
    </row>
    <row r="84" spans="1:8" ht="49.5" x14ac:dyDescent="0.25">
      <c r="A84" s="37">
        <v>79</v>
      </c>
      <c r="B84" s="71" t="s">
        <v>230</v>
      </c>
      <c r="C84" s="35" t="s">
        <v>228</v>
      </c>
      <c r="D84" s="35" t="s">
        <v>229</v>
      </c>
      <c r="E84" s="68">
        <v>108000</v>
      </c>
      <c r="F84" s="69">
        <f t="shared" si="5"/>
        <v>97200</v>
      </c>
      <c r="G84" s="40"/>
      <c r="H84" s="12"/>
    </row>
    <row r="85" spans="1:8" ht="16.5" x14ac:dyDescent="0.25">
      <c r="A85" s="150" t="s">
        <v>262</v>
      </c>
      <c r="B85" s="150"/>
      <c r="C85" s="150"/>
      <c r="D85" s="150"/>
      <c r="E85" s="77"/>
      <c r="F85" s="77"/>
      <c r="G85" s="67"/>
      <c r="H85" s="12"/>
    </row>
    <row r="86" spans="1:8" ht="33" x14ac:dyDescent="0.25">
      <c r="A86" s="165">
        <v>83</v>
      </c>
      <c r="B86" s="163"/>
      <c r="C86" s="35" t="s">
        <v>408</v>
      </c>
      <c r="D86" s="35"/>
      <c r="E86" s="72">
        <v>250000</v>
      </c>
      <c r="F86" s="72">
        <f t="shared" ref="F86:F91" si="6">E86*80%</f>
        <v>200000</v>
      </c>
      <c r="G86" s="40"/>
      <c r="H86" s="12"/>
    </row>
    <row r="87" spans="1:8" ht="16.5" x14ac:dyDescent="0.25">
      <c r="A87" s="166"/>
      <c r="B87" s="163"/>
      <c r="C87" s="35" t="s">
        <v>409</v>
      </c>
      <c r="D87" s="35"/>
      <c r="E87" s="72">
        <v>375000</v>
      </c>
      <c r="F87" s="72">
        <f t="shared" si="6"/>
        <v>300000</v>
      </c>
      <c r="G87" s="40"/>
      <c r="H87" s="12"/>
    </row>
    <row r="88" spans="1:8" ht="33" x14ac:dyDescent="0.25">
      <c r="A88" s="167"/>
      <c r="B88" s="163"/>
      <c r="C88" s="35" t="s">
        <v>410</v>
      </c>
      <c r="D88" s="35"/>
      <c r="E88" s="72">
        <v>500000</v>
      </c>
      <c r="F88" s="72">
        <f t="shared" si="6"/>
        <v>400000</v>
      </c>
      <c r="G88" s="40"/>
      <c r="H88" s="12"/>
    </row>
    <row r="89" spans="1:8" ht="33" x14ac:dyDescent="0.25">
      <c r="A89" s="37">
        <v>84</v>
      </c>
      <c r="B89" s="163"/>
      <c r="C89" s="36" t="s">
        <v>411</v>
      </c>
      <c r="D89" s="36" t="s">
        <v>137</v>
      </c>
      <c r="E89" s="68">
        <v>700000</v>
      </c>
      <c r="F89" s="72">
        <f t="shared" si="6"/>
        <v>560000</v>
      </c>
      <c r="G89" s="40"/>
      <c r="H89" s="12"/>
    </row>
    <row r="90" spans="1:8" ht="49.5" x14ac:dyDescent="0.25">
      <c r="A90" s="37">
        <v>85</v>
      </c>
      <c r="B90" s="163"/>
      <c r="C90" s="36" t="s">
        <v>138</v>
      </c>
      <c r="D90" s="108" t="s">
        <v>330</v>
      </c>
      <c r="E90" s="68">
        <v>770000</v>
      </c>
      <c r="F90" s="72">
        <f t="shared" si="6"/>
        <v>616000</v>
      </c>
      <c r="G90" s="40"/>
      <c r="H90" s="12"/>
    </row>
    <row r="91" spans="1:8" ht="49.5" x14ac:dyDescent="0.25">
      <c r="A91" s="37">
        <v>86</v>
      </c>
      <c r="B91" s="164"/>
      <c r="C91" s="36" t="s">
        <v>139</v>
      </c>
      <c r="D91" s="36" t="s">
        <v>140</v>
      </c>
      <c r="E91" s="68">
        <v>249000</v>
      </c>
      <c r="F91" s="72">
        <f t="shared" si="6"/>
        <v>199200</v>
      </c>
      <c r="G91" s="40"/>
      <c r="H91" s="12"/>
    </row>
    <row r="92" spans="1:8" ht="33" x14ac:dyDescent="0.25">
      <c r="A92" s="37">
        <v>87</v>
      </c>
      <c r="B92" s="156" t="s">
        <v>282</v>
      </c>
      <c r="C92" s="35" t="s">
        <v>141</v>
      </c>
      <c r="D92" s="35" t="s">
        <v>142</v>
      </c>
      <c r="E92" s="72">
        <v>157000</v>
      </c>
      <c r="F92" s="69">
        <f t="shared" ref="F92:F95" si="7">E92*90%</f>
        <v>141300</v>
      </c>
      <c r="G92" s="40"/>
      <c r="H92" s="12"/>
    </row>
    <row r="93" spans="1:8" ht="33" x14ac:dyDescent="0.25">
      <c r="A93" s="37">
        <v>88</v>
      </c>
      <c r="B93" s="154"/>
      <c r="C93" s="35" t="s">
        <v>143</v>
      </c>
      <c r="D93" s="35" t="s">
        <v>144</v>
      </c>
      <c r="E93" s="72">
        <v>157000</v>
      </c>
      <c r="F93" s="69">
        <f t="shared" si="7"/>
        <v>141300</v>
      </c>
      <c r="G93" s="40"/>
      <c r="H93" s="12"/>
    </row>
    <row r="94" spans="1:8" ht="16.5" x14ac:dyDescent="0.25">
      <c r="A94" s="37">
        <v>89</v>
      </c>
      <c r="B94" s="154"/>
      <c r="C94" s="35" t="s">
        <v>393</v>
      </c>
      <c r="D94" s="35" t="s">
        <v>394</v>
      </c>
      <c r="E94" s="72">
        <v>143000</v>
      </c>
      <c r="F94" s="69">
        <f t="shared" si="7"/>
        <v>128700</v>
      </c>
      <c r="G94" s="40"/>
      <c r="H94" s="12"/>
    </row>
    <row r="95" spans="1:8" ht="16.5" x14ac:dyDescent="0.25">
      <c r="A95" s="37">
        <v>90</v>
      </c>
      <c r="B95" s="154"/>
      <c r="C95" s="35" t="s">
        <v>395</v>
      </c>
      <c r="D95" s="35" t="s">
        <v>394</v>
      </c>
      <c r="E95" s="72">
        <v>185000</v>
      </c>
      <c r="F95" s="69">
        <f t="shared" si="7"/>
        <v>166500</v>
      </c>
      <c r="G95" s="40"/>
      <c r="H95" s="12"/>
    </row>
    <row r="96" spans="1:8" ht="49.5" x14ac:dyDescent="0.25">
      <c r="A96" s="37">
        <v>91</v>
      </c>
      <c r="B96" s="154"/>
      <c r="C96" s="35" t="s">
        <v>370</v>
      </c>
      <c r="D96" s="35" t="s">
        <v>371</v>
      </c>
      <c r="E96" s="72">
        <v>1200000</v>
      </c>
      <c r="F96" s="72">
        <f>E96*80%</f>
        <v>960000</v>
      </c>
      <c r="G96" s="109"/>
      <c r="H96" s="12"/>
    </row>
    <row r="97" spans="1:8" ht="33" x14ac:dyDescent="0.25">
      <c r="A97" s="37">
        <v>92</v>
      </c>
      <c r="B97" s="157"/>
      <c r="C97" s="35" t="s">
        <v>145</v>
      </c>
      <c r="D97" s="35" t="s">
        <v>146</v>
      </c>
      <c r="E97" s="72"/>
      <c r="F97" s="69"/>
      <c r="G97" s="40"/>
      <c r="H97" s="12"/>
    </row>
    <row r="98" spans="1:8" ht="33" x14ac:dyDescent="0.25">
      <c r="A98" s="37">
        <v>93</v>
      </c>
      <c r="B98" s="154" t="s">
        <v>283</v>
      </c>
      <c r="C98" s="35" t="s">
        <v>149</v>
      </c>
      <c r="D98" s="35" t="s">
        <v>150</v>
      </c>
      <c r="E98" s="72"/>
      <c r="F98" s="69"/>
      <c r="G98" s="40"/>
      <c r="H98" s="12"/>
    </row>
    <row r="99" spans="1:8" ht="33" x14ac:dyDescent="0.25">
      <c r="A99" s="37">
        <v>94</v>
      </c>
      <c r="B99" s="154"/>
      <c r="C99" s="35" t="s">
        <v>331</v>
      </c>
      <c r="D99" s="108" t="s">
        <v>332</v>
      </c>
      <c r="E99" s="72">
        <v>700000</v>
      </c>
      <c r="F99" s="69">
        <f t="shared" ref="F99:F142" si="8">E99*90%</f>
        <v>630000</v>
      </c>
      <c r="G99" s="40"/>
      <c r="H99" s="12"/>
    </row>
    <row r="100" spans="1:8" ht="33" x14ac:dyDescent="0.25">
      <c r="A100" s="37">
        <v>95</v>
      </c>
      <c r="B100" s="154"/>
      <c r="C100" s="35" t="s">
        <v>151</v>
      </c>
      <c r="D100" s="35" t="s">
        <v>152</v>
      </c>
      <c r="E100" s="68">
        <v>847000</v>
      </c>
      <c r="F100" s="69">
        <f t="shared" si="8"/>
        <v>762300</v>
      </c>
      <c r="G100" s="40"/>
      <c r="H100" s="12"/>
    </row>
    <row r="101" spans="1:8" ht="33" x14ac:dyDescent="0.25">
      <c r="A101" s="37">
        <v>96</v>
      </c>
      <c r="B101" s="154"/>
      <c r="C101" s="35" t="s">
        <v>153</v>
      </c>
      <c r="D101" s="35" t="s">
        <v>154</v>
      </c>
      <c r="E101" s="68">
        <v>2178000</v>
      </c>
      <c r="F101" s="69">
        <f t="shared" si="8"/>
        <v>1960200</v>
      </c>
      <c r="G101" s="40"/>
      <c r="H101" s="12"/>
    </row>
    <row r="102" spans="1:8" ht="33" x14ac:dyDescent="0.25">
      <c r="A102" s="37">
        <v>97</v>
      </c>
      <c r="B102" s="154"/>
      <c r="C102" s="35" t="s">
        <v>155</v>
      </c>
      <c r="D102" s="35" t="s">
        <v>156</v>
      </c>
      <c r="E102" s="68">
        <v>847000</v>
      </c>
      <c r="F102" s="69">
        <f t="shared" si="8"/>
        <v>762300</v>
      </c>
      <c r="G102" s="40"/>
      <c r="H102" s="12"/>
    </row>
    <row r="103" spans="1:8" ht="33" x14ac:dyDescent="0.25">
      <c r="A103" s="37">
        <v>98</v>
      </c>
      <c r="B103" s="154"/>
      <c r="C103" s="35" t="s">
        <v>157</v>
      </c>
      <c r="D103" s="108" t="s">
        <v>333</v>
      </c>
      <c r="E103" s="68">
        <v>1700000</v>
      </c>
      <c r="F103" s="69">
        <f t="shared" si="8"/>
        <v>1530000</v>
      </c>
      <c r="G103" s="40"/>
      <c r="H103" s="12"/>
    </row>
    <row r="104" spans="1:8" ht="33" x14ac:dyDescent="0.25">
      <c r="A104" s="37">
        <v>99</v>
      </c>
      <c r="B104" s="154"/>
      <c r="C104" s="35" t="s">
        <v>158</v>
      </c>
      <c r="D104" s="35" t="s">
        <v>146</v>
      </c>
      <c r="E104" s="68"/>
      <c r="F104" s="68"/>
      <c r="G104" s="40"/>
      <c r="H104" s="12"/>
    </row>
    <row r="105" spans="1:8" ht="75" x14ac:dyDescent="0.25">
      <c r="A105" s="37">
        <v>100</v>
      </c>
      <c r="B105" s="155" t="s">
        <v>304</v>
      </c>
      <c r="C105" s="35" t="s">
        <v>342</v>
      </c>
      <c r="D105" s="35" t="s">
        <v>284</v>
      </c>
      <c r="E105" s="107">
        <v>3420000</v>
      </c>
      <c r="F105" s="69">
        <f t="shared" si="8"/>
        <v>3078000</v>
      </c>
      <c r="G105" s="113" t="s">
        <v>335</v>
      </c>
      <c r="H105" s="114"/>
    </row>
    <row r="106" spans="1:8" ht="49.5" x14ac:dyDescent="0.25">
      <c r="A106" s="37">
        <v>101</v>
      </c>
      <c r="B106" s="155"/>
      <c r="C106" s="35" t="s">
        <v>343</v>
      </c>
      <c r="D106" s="35" t="s">
        <v>285</v>
      </c>
      <c r="E106" s="107">
        <v>3420000</v>
      </c>
      <c r="F106" s="69">
        <f t="shared" si="8"/>
        <v>3078000</v>
      </c>
      <c r="G106" s="40"/>
      <c r="H106" s="12"/>
    </row>
    <row r="107" spans="1:8" ht="75" x14ac:dyDescent="0.25">
      <c r="A107" s="37">
        <v>102</v>
      </c>
      <c r="B107" s="155"/>
      <c r="C107" s="35" t="s">
        <v>344</v>
      </c>
      <c r="D107" s="35" t="s">
        <v>309</v>
      </c>
      <c r="E107" s="107">
        <v>3420000</v>
      </c>
      <c r="F107" s="69">
        <f t="shared" si="8"/>
        <v>3078000</v>
      </c>
      <c r="G107" s="113" t="s">
        <v>335</v>
      </c>
      <c r="H107" s="114"/>
    </row>
    <row r="108" spans="1:8" ht="49.5" x14ac:dyDescent="0.25">
      <c r="A108" s="37">
        <v>103</v>
      </c>
      <c r="B108" s="155"/>
      <c r="C108" s="35" t="s">
        <v>345</v>
      </c>
      <c r="D108" s="35" t="s">
        <v>310</v>
      </c>
      <c r="E108" s="107">
        <v>3420000</v>
      </c>
      <c r="F108" s="69">
        <f t="shared" si="8"/>
        <v>3078000</v>
      </c>
      <c r="G108" s="40"/>
      <c r="H108" s="12"/>
    </row>
    <row r="109" spans="1:8" ht="33" x14ac:dyDescent="0.25">
      <c r="A109" s="37">
        <v>104</v>
      </c>
      <c r="B109" s="155"/>
      <c r="C109" s="35" t="s">
        <v>346</v>
      </c>
      <c r="D109" s="35" t="s">
        <v>286</v>
      </c>
      <c r="E109" s="107">
        <v>3420000</v>
      </c>
      <c r="F109" s="69">
        <f t="shared" si="8"/>
        <v>3078000</v>
      </c>
      <c r="G109" s="40"/>
      <c r="H109" s="12"/>
    </row>
    <row r="110" spans="1:8" ht="49.5" x14ac:dyDescent="0.25">
      <c r="A110" s="37">
        <v>105</v>
      </c>
      <c r="B110" s="155"/>
      <c r="C110" s="108" t="s">
        <v>373</v>
      </c>
      <c r="D110" s="35" t="s">
        <v>287</v>
      </c>
      <c r="E110" s="107">
        <v>5730000</v>
      </c>
      <c r="F110" s="69">
        <f t="shared" si="8"/>
        <v>5157000</v>
      </c>
      <c r="G110" s="40"/>
      <c r="H110" s="12"/>
    </row>
    <row r="111" spans="1:8" ht="49.5" x14ac:dyDescent="0.25">
      <c r="A111" s="37">
        <v>106</v>
      </c>
      <c r="B111" s="155"/>
      <c r="C111" s="35" t="s">
        <v>347</v>
      </c>
      <c r="D111" s="35" t="s">
        <v>288</v>
      </c>
      <c r="E111" s="107">
        <v>3420000</v>
      </c>
      <c r="F111" s="69">
        <f t="shared" si="8"/>
        <v>3078000</v>
      </c>
      <c r="G111" s="40"/>
      <c r="H111" s="12"/>
    </row>
    <row r="112" spans="1:8" ht="49.5" x14ac:dyDescent="0.25">
      <c r="A112" s="37">
        <v>107</v>
      </c>
      <c r="B112" s="155"/>
      <c r="C112" s="35" t="s">
        <v>348</v>
      </c>
      <c r="D112" s="35" t="s">
        <v>288</v>
      </c>
      <c r="E112" s="107">
        <v>4530000</v>
      </c>
      <c r="F112" s="69">
        <f t="shared" si="8"/>
        <v>4077000</v>
      </c>
      <c r="G112" s="40"/>
      <c r="H112" s="12"/>
    </row>
    <row r="113" spans="1:8" ht="49.5" x14ac:dyDescent="0.25">
      <c r="A113" s="37">
        <v>108</v>
      </c>
      <c r="B113" s="155"/>
      <c r="C113" s="35" t="s">
        <v>349</v>
      </c>
      <c r="D113" s="35" t="s">
        <v>289</v>
      </c>
      <c r="E113" s="107">
        <v>3420000</v>
      </c>
      <c r="F113" s="69">
        <f t="shared" si="8"/>
        <v>3078000</v>
      </c>
      <c r="G113" s="40"/>
      <c r="H113" s="12"/>
    </row>
    <row r="114" spans="1:8" ht="49.5" x14ac:dyDescent="0.25">
      <c r="A114" s="37">
        <v>109</v>
      </c>
      <c r="B114" s="155"/>
      <c r="C114" s="108" t="s">
        <v>372</v>
      </c>
      <c r="D114" s="35" t="s">
        <v>290</v>
      </c>
      <c r="E114" s="107">
        <v>5515200</v>
      </c>
      <c r="F114" s="69">
        <f t="shared" si="8"/>
        <v>4963680</v>
      </c>
      <c r="G114" s="40"/>
      <c r="H114" s="12"/>
    </row>
    <row r="115" spans="1:8" ht="33" x14ac:dyDescent="0.25">
      <c r="A115" s="37">
        <v>110</v>
      </c>
      <c r="B115" s="155"/>
      <c r="C115" s="35" t="s">
        <v>350</v>
      </c>
      <c r="D115" s="35" t="s">
        <v>292</v>
      </c>
      <c r="E115" s="72">
        <v>2790000</v>
      </c>
      <c r="F115" s="69">
        <f t="shared" si="8"/>
        <v>2511000</v>
      </c>
      <c r="G115" s="115" t="s">
        <v>291</v>
      </c>
      <c r="H115" s="12"/>
    </row>
    <row r="116" spans="1:8" ht="49.5" x14ac:dyDescent="0.25">
      <c r="A116" s="37">
        <v>111</v>
      </c>
      <c r="B116" s="155"/>
      <c r="C116" s="35" t="s">
        <v>351</v>
      </c>
      <c r="D116" s="35" t="s">
        <v>293</v>
      </c>
      <c r="E116" s="107">
        <v>3078000</v>
      </c>
      <c r="F116" s="69">
        <f t="shared" si="8"/>
        <v>2770200</v>
      </c>
      <c r="G116" s="40"/>
      <c r="H116" s="12"/>
    </row>
    <row r="117" spans="1:8" ht="49.5" x14ac:dyDescent="0.25">
      <c r="A117" s="37">
        <v>112</v>
      </c>
      <c r="B117" s="155"/>
      <c r="C117" s="35" t="s">
        <v>352</v>
      </c>
      <c r="D117" s="35" t="s">
        <v>293</v>
      </c>
      <c r="E117" s="107">
        <v>4200000</v>
      </c>
      <c r="F117" s="69">
        <f t="shared" si="8"/>
        <v>3780000</v>
      </c>
      <c r="G117" s="40"/>
      <c r="H117" s="12"/>
    </row>
    <row r="118" spans="1:8" ht="49.5" x14ac:dyDescent="0.25">
      <c r="A118" s="37">
        <v>113</v>
      </c>
      <c r="B118" s="155"/>
      <c r="C118" s="35" t="s">
        <v>353</v>
      </c>
      <c r="D118" s="35" t="s">
        <v>294</v>
      </c>
      <c r="E118" s="107">
        <v>3078000</v>
      </c>
      <c r="F118" s="69">
        <f t="shared" si="8"/>
        <v>2770200</v>
      </c>
      <c r="G118" s="40"/>
      <c r="H118" s="12"/>
    </row>
    <row r="119" spans="1:8" ht="49.5" x14ac:dyDescent="0.25">
      <c r="A119" s="37">
        <v>114</v>
      </c>
      <c r="B119" s="155"/>
      <c r="C119" s="35" t="s">
        <v>354</v>
      </c>
      <c r="D119" s="35" t="s">
        <v>294</v>
      </c>
      <c r="E119" s="107">
        <v>4200000</v>
      </c>
      <c r="F119" s="69">
        <f t="shared" si="8"/>
        <v>3780000</v>
      </c>
      <c r="G119" s="40"/>
      <c r="H119" s="12"/>
    </row>
    <row r="120" spans="1:8" ht="49.5" x14ac:dyDescent="0.25">
      <c r="A120" s="37">
        <v>115</v>
      </c>
      <c r="B120" s="155"/>
      <c r="C120" s="35" t="s">
        <v>355</v>
      </c>
      <c r="D120" s="35" t="s">
        <v>295</v>
      </c>
      <c r="E120" s="107">
        <v>3078000</v>
      </c>
      <c r="F120" s="69">
        <f t="shared" si="8"/>
        <v>2770200</v>
      </c>
      <c r="G120" s="40"/>
      <c r="H120" s="12"/>
    </row>
    <row r="121" spans="1:8" ht="33" x14ac:dyDescent="0.25">
      <c r="A121" s="37">
        <v>116</v>
      </c>
      <c r="B121" s="155"/>
      <c r="C121" s="35" t="s">
        <v>356</v>
      </c>
      <c r="D121" s="35" t="s">
        <v>296</v>
      </c>
      <c r="E121" s="107">
        <v>3420000</v>
      </c>
      <c r="F121" s="69">
        <f t="shared" si="8"/>
        <v>3078000</v>
      </c>
      <c r="G121" s="40"/>
      <c r="H121" s="12"/>
    </row>
    <row r="122" spans="1:8" ht="33" x14ac:dyDescent="0.25">
      <c r="A122" s="37">
        <v>117</v>
      </c>
      <c r="B122" s="155"/>
      <c r="C122" s="35" t="s">
        <v>357</v>
      </c>
      <c r="D122" s="35" t="s">
        <v>297</v>
      </c>
      <c r="E122" s="107">
        <v>3420000</v>
      </c>
      <c r="F122" s="69">
        <f t="shared" si="8"/>
        <v>3078000</v>
      </c>
      <c r="G122" s="40"/>
      <c r="H122" s="12"/>
    </row>
    <row r="123" spans="1:8" ht="33" x14ac:dyDescent="0.25">
      <c r="A123" s="37">
        <v>118</v>
      </c>
      <c r="B123" s="155"/>
      <c r="C123" s="35" t="s">
        <v>358</v>
      </c>
      <c r="D123" s="35" t="s">
        <v>298</v>
      </c>
      <c r="E123" s="107">
        <v>3420000</v>
      </c>
      <c r="F123" s="69">
        <f t="shared" si="8"/>
        <v>3078000</v>
      </c>
      <c r="G123" s="40"/>
      <c r="H123" s="12"/>
    </row>
    <row r="124" spans="1:8" ht="33" x14ac:dyDescent="0.25">
      <c r="A124" s="37">
        <v>119</v>
      </c>
      <c r="B124" s="155"/>
      <c r="C124" s="35" t="s">
        <v>359</v>
      </c>
      <c r="D124" s="35" t="s">
        <v>305</v>
      </c>
      <c r="E124" s="107">
        <v>3420000</v>
      </c>
      <c r="F124" s="69">
        <f t="shared" si="8"/>
        <v>3078000</v>
      </c>
      <c r="G124" s="40"/>
      <c r="H124" s="12"/>
    </row>
    <row r="125" spans="1:8" ht="33" x14ac:dyDescent="0.25">
      <c r="A125" s="37">
        <v>120</v>
      </c>
      <c r="B125" s="155"/>
      <c r="C125" s="35" t="s">
        <v>360</v>
      </c>
      <c r="D125" s="35" t="s">
        <v>299</v>
      </c>
      <c r="E125" s="107">
        <v>7740000</v>
      </c>
      <c r="F125" s="69">
        <f t="shared" si="8"/>
        <v>6966000</v>
      </c>
      <c r="G125" s="40"/>
      <c r="H125" s="12"/>
    </row>
    <row r="126" spans="1:8" ht="33" x14ac:dyDescent="0.25">
      <c r="A126" s="37">
        <v>121</v>
      </c>
      <c r="B126" s="155"/>
      <c r="C126" s="35" t="s">
        <v>361</v>
      </c>
      <c r="D126" s="35" t="s">
        <v>306</v>
      </c>
      <c r="E126" s="107">
        <v>3420000</v>
      </c>
      <c r="F126" s="69">
        <f t="shared" si="8"/>
        <v>3078000</v>
      </c>
      <c r="G126" s="40"/>
      <c r="H126" s="12"/>
    </row>
    <row r="127" spans="1:8" ht="49.5" x14ac:dyDescent="0.25">
      <c r="A127" s="37">
        <v>122</v>
      </c>
      <c r="B127" s="155"/>
      <c r="C127" s="35" t="s">
        <v>362</v>
      </c>
      <c r="D127" s="35" t="s">
        <v>307</v>
      </c>
      <c r="E127" s="107">
        <v>4740000</v>
      </c>
      <c r="F127" s="69">
        <f t="shared" si="8"/>
        <v>4266000</v>
      </c>
      <c r="G127" s="40"/>
      <c r="H127" s="12"/>
    </row>
    <row r="128" spans="1:8" ht="33" x14ac:dyDescent="0.25">
      <c r="A128" s="37">
        <v>123</v>
      </c>
      <c r="B128" s="155"/>
      <c r="C128" s="35" t="s">
        <v>363</v>
      </c>
      <c r="D128" s="35" t="s">
        <v>308</v>
      </c>
      <c r="E128" s="72">
        <v>3720000</v>
      </c>
      <c r="F128" s="69">
        <f t="shared" si="8"/>
        <v>3348000</v>
      </c>
      <c r="G128" s="40"/>
      <c r="H128" s="12"/>
    </row>
    <row r="129" spans="1:9" ht="33" x14ac:dyDescent="0.25">
      <c r="A129" s="37">
        <v>124</v>
      </c>
      <c r="B129" s="155"/>
      <c r="C129" s="35" t="s">
        <v>364</v>
      </c>
      <c r="D129" s="35"/>
      <c r="E129" s="107">
        <v>6060000</v>
      </c>
      <c r="F129" s="69">
        <f t="shared" si="8"/>
        <v>5454000</v>
      </c>
      <c r="G129" s="40"/>
      <c r="H129" s="12"/>
    </row>
    <row r="130" spans="1:9" ht="33" x14ac:dyDescent="0.25">
      <c r="A130" s="37">
        <v>125</v>
      </c>
      <c r="B130" s="155"/>
      <c r="C130" s="35" t="s">
        <v>365</v>
      </c>
      <c r="D130" s="35"/>
      <c r="E130" s="107">
        <v>6060000</v>
      </c>
      <c r="F130" s="69">
        <f t="shared" si="8"/>
        <v>5454000</v>
      </c>
      <c r="G130" s="40"/>
      <c r="H130" s="12"/>
    </row>
    <row r="131" spans="1:9" ht="33" x14ac:dyDescent="0.25">
      <c r="A131" s="37">
        <v>126</v>
      </c>
      <c r="B131" s="155"/>
      <c r="C131" s="35" t="s">
        <v>366</v>
      </c>
      <c r="D131" s="35" t="s">
        <v>301</v>
      </c>
      <c r="E131" s="107">
        <v>5520000</v>
      </c>
      <c r="F131" s="69">
        <f t="shared" si="8"/>
        <v>4968000</v>
      </c>
      <c r="G131" s="40"/>
      <c r="H131" s="12"/>
    </row>
    <row r="132" spans="1:9" ht="33" x14ac:dyDescent="0.25">
      <c r="A132" s="37">
        <v>127</v>
      </c>
      <c r="B132" s="155"/>
      <c r="C132" s="35" t="s">
        <v>367</v>
      </c>
      <c r="D132" s="35" t="s">
        <v>302</v>
      </c>
      <c r="E132" s="107">
        <v>9930000</v>
      </c>
      <c r="F132" s="69">
        <f t="shared" si="8"/>
        <v>8937000</v>
      </c>
      <c r="G132" s="40"/>
      <c r="H132" s="12"/>
    </row>
    <row r="133" spans="1:9" ht="33" x14ac:dyDescent="0.25">
      <c r="A133" s="37">
        <v>128</v>
      </c>
      <c r="B133" s="155"/>
      <c r="C133" s="35" t="s">
        <v>368</v>
      </c>
      <c r="D133" s="35" t="s">
        <v>303</v>
      </c>
      <c r="E133" s="107">
        <v>7740000</v>
      </c>
      <c r="F133" s="69">
        <f t="shared" si="8"/>
        <v>6966000</v>
      </c>
      <c r="G133" s="40"/>
      <c r="H133" s="12"/>
    </row>
    <row r="134" spans="1:9" ht="49.5" x14ac:dyDescent="0.25">
      <c r="A134" s="37">
        <v>129</v>
      </c>
      <c r="B134" s="155"/>
      <c r="C134" s="35" t="s">
        <v>369</v>
      </c>
      <c r="D134" s="35" t="s">
        <v>300</v>
      </c>
      <c r="E134" s="107">
        <v>23160000</v>
      </c>
      <c r="F134" s="69">
        <f t="shared" si="8"/>
        <v>20844000</v>
      </c>
      <c r="G134" s="40"/>
      <c r="H134" s="12"/>
    </row>
    <row r="135" spans="1:9" ht="16.5" x14ac:dyDescent="0.25">
      <c r="A135" s="150" t="s">
        <v>206</v>
      </c>
      <c r="B135" s="150"/>
      <c r="C135" s="150"/>
      <c r="D135" s="150"/>
      <c r="E135" s="77"/>
      <c r="F135" s="77"/>
      <c r="G135" s="67"/>
      <c r="H135" s="12"/>
    </row>
    <row r="136" spans="1:9" ht="33" x14ac:dyDescent="0.25">
      <c r="A136" s="37">
        <v>130</v>
      </c>
      <c r="B136" s="78"/>
      <c r="C136" s="35" t="s">
        <v>159</v>
      </c>
      <c r="D136" s="35" t="s">
        <v>160</v>
      </c>
      <c r="E136" s="72">
        <v>88000</v>
      </c>
      <c r="F136" s="69">
        <f t="shared" si="8"/>
        <v>79200</v>
      </c>
      <c r="G136" s="40"/>
      <c r="H136" s="12"/>
    </row>
    <row r="137" spans="1:9" ht="33" x14ac:dyDescent="0.25">
      <c r="A137" s="37">
        <v>132</v>
      </c>
      <c r="B137" s="80"/>
      <c r="C137" s="81" t="s">
        <v>147</v>
      </c>
      <c r="D137" s="81" t="s">
        <v>148</v>
      </c>
      <c r="E137" s="82">
        <v>450000</v>
      </c>
      <c r="F137" s="72">
        <f>E137*80%</f>
        <v>360000</v>
      </c>
      <c r="G137" s="40"/>
      <c r="H137" s="12"/>
      <c r="I137" s="12"/>
    </row>
    <row r="138" spans="1:9" s="15" customFormat="1" ht="49.5" x14ac:dyDescent="0.25">
      <c r="A138" s="37">
        <v>133</v>
      </c>
      <c r="B138" s="156" t="s">
        <v>203</v>
      </c>
      <c r="C138" s="35" t="s">
        <v>222</v>
      </c>
      <c r="D138" s="35" t="s">
        <v>223</v>
      </c>
      <c r="E138" s="72">
        <v>178000</v>
      </c>
      <c r="F138" s="69">
        <f t="shared" si="8"/>
        <v>160200</v>
      </c>
      <c r="G138" s="40"/>
    </row>
    <row r="139" spans="1:9" s="15" customFormat="1" ht="33" x14ac:dyDescent="0.25">
      <c r="A139" s="37">
        <v>134</v>
      </c>
      <c r="B139" s="157"/>
      <c r="C139" s="35" t="s">
        <v>224</v>
      </c>
      <c r="D139" s="35" t="s">
        <v>225</v>
      </c>
      <c r="E139" s="72">
        <v>127000</v>
      </c>
      <c r="F139" s="69">
        <f t="shared" si="8"/>
        <v>114300</v>
      </c>
      <c r="G139" s="40"/>
    </row>
    <row r="140" spans="1:9" s="16" customFormat="1" ht="16.5" x14ac:dyDescent="0.25">
      <c r="A140" s="146" t="s">
        <v>163</v>
      </c>
      <c r="B140" s="147"/>
      <c r="C140" s="147"/>
      <c r="D140" s="148"/>
      <c r="E140" s="122"/>
      <c r="F140" s="122"/>
      <c r="G140" s="62"/>
    </row>
    <row r="141" spans="1:9" s="16" customFormat="1" ht="33" x14ac:dyDescent="0.25">
      <c r="A141" s="83">
        <v>135</v>
      </c>
      <c r="B141" s="84"/>
      <c r="C141" s="85" t="s">
        <v>164</v>
      </c>
      <c r="D141" s="85" t="s">
        <v>165</v>
      </c>
      <c r="E141" s="83">
        <v>71000</v>
      </c>
      <c r="F141" s="69">
        <f t="shared" si="8"/>
        <v>63900</v>
      </c>
      <c r="G141" s="158" t="s">
        <v>384</v>
      </c>
    </row>
    <row r="142" spans="1:9" s="16" customFormat="1" ht="49.5" x14ac:dyDescent="0.25">
      <c r="A142" s="83">
        <v>136</v>
      </c>
      <c r="B142" s="84"/>
      <c r="C142" s="85" t="s">
        <v>166</v>
      </c>
      <c r="D142" s="85" t="s">
        <v>167</v>
      </c>
      <c r="E142" s="83">
        <v>86000</v>
      </c>
      <c r="F142" s="69">
        <f t="shared" si="8"/>
        <v>77400</v>
      </c>
      <c r="G142" s="159"/>
    </row>
    <row r="143" spans="1:9" ht="16.5" x14ac:dyDescent="0.25">
      <c r="A143" s="150" t="s">
        <v>168</v>
      </c>
      <c r="B143" s="150"/>
      <c r="C143" s="150"/>
      <c r="D143" s="150"/>
      <c r="E143" s="77"/>
      <c r="F143" s="77"/>
      <c r="G143" s="67"/>
      <c r="H143" s="12"/>
    </row>
    <row r="144" spans="1:9" ht="33" customHeight="1" x14ac:dyDescent="0.25">
      <c r="A144" s="86">
        <v>137</v>
      </c>
      <c r="B144" s="38"/>
      <c r="C144" s="35" t="s">
        <v>169</v>
      </c>
      <c r="D144" s="35" t="s">
        <v>170</v>
      </c>
      <c r="E144" s="107">
        <v>1968000</v>
      </c>
      <c r="F144" s="72">
        <f>E144*80%</f>
        <v>1574400</v>
      </c>
      <c r="G144" s="151" t="s">
        <v>326</v>
      </c>
      <c r="H144" s="12"/>
    </row>
    <row r="145" spans="1:8" ht="33" x14ac:dyDescent="0.25">
      <c r="A145" s="86">
        <v>138</v>
      </c>
      <c r="B145" s="38"/>
      <c r="C145" s="35" t="s">
        <v>171</v>
      </c>
      <c r="D145" s="35" t="s">
        <v>172</v>
      </c>
      <c r="E145" s="107">
        <v>2952000</v>
      </c>
      <c r="F145" s="72">
        <f>E145*80%</f>
        <v>2361600</v>
      </c>
      <c r="G145" s="152"/>
      <c r="H145" s="12"/>
    </row>
    <row r="146" spans="1:8" ht="66" x14ac:dyDescent="0.25">
      <c r="A146" s="86">
        <v>139</v>
      </c>
      <c r="B146" s="38"/>
      <c r="C146" s="35" t="s">
        <v>173</v>
      </c>
      <c r="D146" s="35" t="s">
        <v>174</v>
      </c>
      <c r="E146" s="107">
        <v>4100000</v>
      </c>
      <c r="F146" s="72">
        <f>E146*80%</f>
        <v>3280000</v>
      </c>
      <c r="G146" s="153"/>
      <c r="H146" s="12"/>
    </row>
    <row r="147" spans="1:8" ht="49.5" x14ac:dyDescent="0.25">
      <c r="A147" s="86">
        <v>140</v>
      </c>
      <c r="B147" s="38"/>
      <c r="C147" s="35" t="s">
        <v>340</v>
      </c>
      <c r="D147" s="35" t="s">
        <v>341</v>
      </c>
      <c r="E147" s="107">
        <v>550000</v>
      </c>
      <c r="F147" s="69">
        <f t="shared" ref="F147" si="9">E147*90%</f>
        <v>495000</v>
      </c>
      <c r="G147" s="105"/>
      <c r="H147" s="12"/>
    </row>
    <row r="148" spans="1:8" ht="148.5" x14ac:dyDescent="0.25">
      <c r="A148" s="86">
        <v>141</v>
      </c>
      <c r="B148" s="38"/>
      <c r="C148" s="35" t="s">
        <v>175</v>
      </c>
      <c r="D148" s="35" t="s">
        <v>176</v>
      </c>
      <c r="E148" s="72">
        <v>495000</v>
      </c>
      <c r="F148" s="72">
        <f>E148*80%</f>
        <v>396000</v>
      </c>
      <c r="G148" s="105" t="s">
        <v>328</v>
      </c>
      <c r="H148" s="12"/>
    </row>
    <row r="149" spans="1:8" ht="16.5" x14ac:dyDescent="0.25">
      <c r="A149" s="86">
        <v>142</v>
      </c>
      <c r="B149" s="38"/>
      <c r="C149" s="35" t="s">
        <v>177</v>
      </c>
      <c r="D149" s="35" t="s">
        <v>178</v>
      </c>
      <c r="E149" s="72">
        <v>268000</v>
      </c>
      <c r="F149" s="69">
        <f t="shared" ref="F149:F151" si="10">E149*90%</f>
        <v>241200</v>
      </c>
      <c r="G149" s="40"/>
      <c r="H149" s="12"/>
    </row>
    <row r="150" spans="1:8" ht="16.5" x14ac:dyDescent="0.25">
      <c r="A150" s="86">
        <v>143</v>
      </c>
      <c r="B150" s="38"/>
      <c r="C150" s="35" t="s">
        <v>179</v>
      </c>
      <c r="D150" s="35" t="s">
        <v>180</v>
      </c>
      <c r="E150" s="72">
        <v>151000</v>
      </c>
      <c r="F150" s="69">
        <f t="shared" si="10"/>
        <v>135900</v>
      </c>
      <c r="G150" s="40"/>
      <c r="H150" s="12"/>
    </row>
    <row r="151" spans="1:8" ht="16.5" x14ac:dyDescent="0.25">
      <c r="A151" s="86">
        <v>144</v>
      </c>
      <c r="B151" s="38"/>
      <c r="C151" s="35" t="s">
        <v>338</v>
      </c>
      <c r="D151" s="35" t="s">
        <v>339</v>
      </c>
      <c r="E151" s="72">
        <v>220000</v>
      </c>
      <c r="F151" s="69">
        <f t="shared" si="10"/>
        <v>198000</v>
      </c>
      <c r="G151" s="40"/>
      <c r="H151" s="12"/>
    </row>
    <row r="152" spans="1:8" ht="16.5" x14ac:dyDescent="0.25">
      <c r="A152" s="150" t="s">
        <v>263</v>
      </c>
      <c r="B152" s="150"/>
      <c r="C152" s="150"/>
      <c r="D152" s="150"/>
      <c r="E152" s="77"/>
      <c r="F152" s="77"/>
      <c r="G152" s="67"/>
      <c r="H152" s="12"/>
    </row>
    <row r="153" spans="1:8" ht="49.5" x14ac:dyDescent="0.25">
      <c r="A153" s="86">
        <v>145</v>
      </c>
      <c r="B153" s="38"/>
      <c r="C153" s="35" t="s">
        <v>264</v>
      </c>
      <c r="D153" s="35" t="s">
        <v>265</v>
      </c>
      <c r="E153" s="72">
        <v>390000</v>
      </c>
      <c r="F153" s="69">
        <f t="shared" ref="F153" si="11">E153*90%</f>
        <v>351000</v>
      </c>
      <c r="G153" s="40"/>
      <c r="H153" s="12"/>
    </row>
    <row r="154" spans="1:8" ht="16.5" x14ac:dyDescent="0.25">
      <c r="A154" s="150" t="s">
        <v>233</v>
      </c>
      <c r="B154" s="150"/>
      <c r="C154" s="150"/>
      <c r="D154" s="150"/>
      <c r="E154" s="77"/>
      <c r="F154" s="77"/>
      <c r="G154" s="67"/>
      <c r="H154" s="12"/>
    </row>
    <row r="155" spans="1:8" ht="16.5" x14ac:dyDescent="0.25">
      <c r="A155" s="37">
        <v>146</v>
      </c>
      <c r="B155" s="78"/>
      <c r="C155" s="36" t="s">
        <v>21</v>
      </c>
      <c r="D155" s="36" t="s">
        <v>22</v>
      </c>
      <c r="E155" s="106">
        <v>165000</v>
      </c>
      <c r="F155" s="69">
        <f t="shared" ref="F155:F156" si="12">E155*90%</f>
        <v>148500</v>
      </c>
      <c r="G155" s="40"/>
      <c r="H155" s="12"/>
    </row>
    <row r="156" spans="1:8" ht="33" x14ac:dyDescent="0.25">
      <c r="A156" s="37">
        <v>147</v>
      </c>
      <c r="B156" s="78"/>
      <c r="C156" s="36" t="s">
        <v>181</v>
      </c>
      <c r="D156" s="36" t="s">
        <v>182</v>
      </c>
      <c r="E156" s="68">
        <v>72000</v>
      </c>
      <c r="F156" s="69">
        <f t="shared" si="12"/>
        <v>64800</v>
      </c>
      <c r="G156" s="40"/>
      <c r="H156" s="12"/>
    </row>
    <row r="157" spans="1:8" ht="49.5" x14ac:dyDescent="0.25">
      <c r="A157" s="37">
        <v>149</v>
      </c>
      <c r="B157" s="78"/>
      <c r="C157" s="36" t="s">
        <v>185</v>
      </c>
      <c r="D157" s="36" t="s">
        <v>186</v>
      </c>
      <c r="E157" s="68">
        <v>605000</v>
      </c>
      <c r="F157" s="69">
        <f t="shared" ref="F157:F172" si="13">E157*90%</f>
        <v>544500</v>
      </c>
      <c r="G157" s="40"/>
      <c r="H157" s="12"/>
    </row>
    <row r="158" spans="1:8" ht="66" x14ac:dyDescent="0.25">
      <c r="A158" s="37">
        <v>150</v>
      </c>
      <c r="B158" s="78"/>
      <c r="C158" s="85" t="s">
        <v>187</v>
      </c>
      <c r="D158" s="85" t="s">
        <v>188</v>
      </c>
      <c r="E158" s="43">
        <v>1100000</v>
      </c>
      <c r="F158" s="69">
        <f t="shared" si="13"/>
        <v>990000</v>
      </c>
      <c r="G158" s="40"/>
      <c r="H158" s="12"/>
    </row>
    <row r="159" spans="1:8" ht="49.5" x14ac:dyDescent="0.25">
      <c r="A159" s="37">
        <v>151</v>
      </c>
      <c r="B159" s="78"/>
      <c r="C159" s="85" t="s">
        <v>276</v>
      </c>
      <c r="D159" s="85" t="s">
        <v>273</v>
      </c>
      <c r="E159" s="43">
        <v>187000</v>
      </c>
      <c r="F159" s="69">
        <f t="shared" si="13"/>
        <v>168300</v>
      </c>
      <c r="G159" s="40"/>
      <c r="H159" s="12"/>
    </row>
    <row r="160" spans="1:8" ht="49.5" x14ac:dyDescent="0.25">
      <c r="A160" s="37">
        <v>153</v>
      </c>
      <c r="B160" s="78"/>
      <c r="C160" s="35" t="s">
        <v>385</v>
      </c>
      <c r="D160" s="35" t="s">
        <v>387</v>
      </c>
      <c r="E160" s="68">
        <v>817000</v>
      </c>
      <c r="F160" s="69">
        <f t="shared" si="13"/>
        <v>735300</v>
      </c>
      <c r="G160" s="40"/>
      <c r="H160" s="12"/>
    </row>
    <row r="161" spans="1:8" ht="66" x14ac:dyDescent="0.25">
      <c r="A161" s="37">
        <v>154</v>
      </c>
      <c r="B161" s="78"/>
      <c r="C161" s="35" t="s">
        <v>386</v>
      </c>
      <c r="D161" s="35" t="s">
        <v>388</v>
      </c>
      <c r="E161" s="68">
        <v>1500000</v>
      </c>
      <c r="F161" s="69">
        <f t="shared" si="13"/>
        <v>1350000</v>
      </c>
      <c r="G161" s="40"/>
      <c r="H161" s="12"/>
    </row>
    <row r="162" spans="1:8" ht="33" x14ac:dyDescent="0.25">
      <c r="A162" s="37">
        <v>155</v>
      </c>
      <c r="B162" s="78"/>
      <c r="C162" s="35" t="s">
        <v>191</v>
      </c>
      <c r="D162" s="35" t="s">
        <v>192</v>
      </c>
      <c r="E162" s="72">
        <v>220000</v>
      </c>
      <c r="F162" s="69">
        <f t="shared" si="13"/>
        <v>198000</v>
      </c>
      <c r="G162" s="40"/>
      <c r="H162" s="12"/>
    </row>
    <row r="163" spans="1:8" ht="16.5" x14ac:dyDescent="0.25">
      <c r="A163" s="146" t="s">
        <v>322</v>
      </c>
      <c r="B163" s="147"/>
      <c r="C163" s="147"/>
      <c r="D163" s="148"/>
      <c r="E163" s="66"/>
      <c r="F163" s="66"/>
      <c r="G163" s="67"/>
      <c r="H163" s="12"/>
    </row>
    <row r="164" spans="1:8" ht="16.5" x14ac:dyDescent="0.25">
      <c r="A164" s="37">
        <v>156</v>
      </c>
      <c r="B164" s="78"/>
      <c r="C164" s="35" t="s">
        <v>313</v>
      </c>
      <c r="D164" s="35"/>
      <c r="E164" s="107">
        <v>165000</v>
      </c>
      <c r="F164" s="69">
        <f t="shared" si="13"/>
        <v>148500</v>
      </c>
      <c r="G164" s="40"/>
      <c r="H164" s="12"/>
    </row>
    <row r="165" spans="1:8" ht="16.5" x14ac:dyDescent="0.25">
      <c r="A165" s="37">
        <v>157</v>
      </c>
      <c r="B165" s="78"/>
      <c r="C165" s="35" t="s">
        <v>314</v>
      </c>
      <c r="D165" s="35" t="s">
        <v>315</v>
      </c>
      <c r="E165" s="72">
        <v>220000</v>
      </c>
      <c r="F165" s="69">
        <f t="shared" si="13"/>
        <v>198000</v>
      </c>
      <c r="G165" s="40"/>
      <c r="H165" s="12"/>
    </row>
    <row r="166" spans="1:8" ht="132" x14ac:dyDescent="0.25">
      <c r="A166" s="37">
        <v>158</v>
      </c>
      <c r="B166" s="78"/>
      <c r="C166" s="35" t="s">
        <v>316</v>
      </c>
      <c r="D166" s="35" t="s">
        <v>317</v>
      </c>
      <c r="E166" s="72">
        <v>380000</v>
      </c>
      <c r="F166" s="72"/>
      <c r="G166" s="40"/>
      <c r="H166" s="12"/>
    </row>
    <row r="167" spans="1:8" ht="99" x14ac:dyDescent="0.25">
      <c r="A167" s="37">
        <v>159</v>
      </c>
      <c r="B167" s="78"/>
      <c r="C167" s="35" t="s">
        <v>318</v>
      </c>
      <c r="D167" s="35" t="s">
        <v>319</v>
      </c>
      <c r="E167" s="72">
        <v>4500000</v>
      </c>
      <c r="F167" s="69">
        <f t="shared" si="13"/>
        <v>4050000</v>
      </c>
      <c r="G167" s="40"/>
      <c r="H167" s="12"/>
    </row>
    <row r="168" spans="1:8" ht="49.5" x14ac:dyDescent="0.25">
      <c r="A168" s="37">
        <v>160</v>
      </c>
      <c r="B168" s="78"/>
      <c r="C168" s="35" t="s">
        <v>320</v>
      </c>
      <c r="D168" s="35" t="s">
        <v>321</v>
      </c>
      <c r="E168" s="72">
        <v>3200000</v>
      </c>
      <c r="F168" s="69">
        <f t="shared" si="13"/>
        <v>2880000</v>
      </c>
      <c r="G168" s="40"/>
      <c r="H168" s="12"/>
    </row>
    <row r="169" spans="1:8" ht="16.5" x14ac:dyDescent="0.25">
      <c r="A169" s="146" t="s">
        <v>221</v>
      </c>
      <c r="B169" s="147"/>
      <c r="C169" s="147"/>
      <c r="D169" s="148"/>
      <c r="E169" s="66"/>
      <c r="F169" s="66"/>
      <c r="G169" s="67"/>
      <c r="H169" s="12"/>
    </row>
    <row r="170" spans="1:8" ht="16.5" x14ac:dyDescent="0.25">
      <c r="A170" s="37">
        <v>161</v>
      </c>
      <c r="B170" s="78"/>
      <c r="C170" s="87" t="s">
        <v>215</v>
      </c>
      <c r="D170" s="87" t="s">
        <v>216</v>
      </c>
      <c r="E170" s="88">
        <v>233000</v>
      </c>
      <c r="F170" s="69">
        <v>198000</v>
      </c>
      <c r="G170" s="40"/>
      <c r="H170" s="12"/>
    </row>
    <row r="171" spans="1:8" ht="16.5" x14ac:dyDescent="0.25">
      <c r="A171" s="37">
        <v>162</v>
      </c>
      <c r="B171" s="78"/>
      <c r="C171" s="89" t="s">
        <v>217</v>
      </c>
      <c r="D171" s="89" t="s">
        <v>218</v>
      </c>
      <c r="E171" s="90">
        <v>227000</v>
      </c>
      <c r="F171" s="69">
        <f t="shared" si="13"/>
        <v>204300</v>
      </c>
      <c r="G171" s="40"/>
      <c r="H171" s="12"/>
    </row>
    <row r="172" spans="1:8" ht="16.5" x14ac:dyDescent="0.25">
      <c r="A172" s="37">
        <v>163</v>
      </c>
      <c r="B172" s="78"/>
      <c r="C172" s="89" t="s">
        <v>219</v>
      </c>
      <c r="D172" s="89" t="s">
        <v>220</v>
      </c>
      <c r="E172" s="90">
        <v>72000</v>
      </c>
      <c r="F172" s="69">
        <f t="shared" si="13"/>
        <v>64800</v>
      </c>
      <c r="G172" s="40"/>
      <c r="H172" s="12"/>
    </row>
    <row r="173" spans="1:8" ht="16.5" x14ac:dyDescent="0.25">
      <c r="A173" s="146" t="s">
        <v>210</v>
      </c>
      <c r="B173" s="147"/>
      <c r="C173" s="147"/>
      <c r="D173" s="148"/>
      <c r="E173" s="66"/>
      <c r="F173" s="66"/>
      <c r="G173" s="67"/>
      <c r="H173" s="12"/>
    </row>
    <row r="174" spans="1:8" ht="16.5" x14ac:dyDescent="0.25">
      <c r="A174" s="37">
        <v>164</v>
      </c>
      <c r="B174" s="78"/>
      <c r="C174" s="35" t="s">
        <v>211</v>
      </c>
      <c r="D174" s="35"/>
      <c r="E174" s="140">
        <v>183000</v>
      </c>
      <c r="F174" s="140">
        <v>155000</v>
      </c>
      <c r="G174" s="40"/>
      <c r="H174" s="12"/>
    </row>
    <row r="175" spans="1:8" ht="16.5" x14ac:dyDescent="0.25">
      <c r="A175" s="37">
        <v>165</v>
      </c>
      <c r="B175" s="78"/>
      <c r="C175" s="35" t="s">
        <v>212</v>
      </c>
      <c r="D175" s="35"/>
      <c r="E175" s="141"/>
      <c r="F175" s="141"/>
      <c r="G175" s="40"/>
      <c r="H175" s="12"/>
    </row>
    <row r="176" spans="1:8" ht="16.5" x14ac:dyDescent="0.25">
      <c r="A176" s="37">
        <v>166</v>
      </c>
      <c r="B176" s="78"/>
      <c r="C176" s="35" t="s">
        <v>213</v>
      </c>
      <c r="D176" s="35"/>
      <c r="E176" s="141"/>
      <c r="F176" s="141"/>
      <c r="G176" s="40"/>
      <c r="H176" s="12"/>
    </row>
    <row r="177" spans="1:8" ht="16.5" x14ac:dyDescent="0.25">
      <c r="A177" s="37">
        <v>167</v>
      </c>
      <c r="B177" s="78"/>
      <c r="C177" s="36" t="s">
        <v>214</v>
      </c>
      <c r="D177" s="35"/>
      <c r="E177" s="142"/>
      <c r="F177" s="142"/>
      <c r="G177" s="40"/>
      <c r="H177" s="12"/>
    </row>
    <row r="178" spans="1:8" ht="16.5" x14ac:dyDescent="0.25">
      <c r="A178" s="146" t="s">
        <v>413</v>
      </c>
      <c r="B178" s="147"/>
      <c r="C178" s="147"/>
      <c r="D178" s="148"/>
      <c r="E178" s="66"/>
      <c r="F178" s="66"/>
      <c r="G178" s="67"/>
      <c r="H178" s="12"/>
    </row>
    <row r="179" spans="1:8" ht="16.5" x14ac:dyDescent="0.25">
      <c r="A179" s="37">
        <v>164</v>
      </c>
      <c r="B179" s="78"/>
      <c r="C179" s="35" t="s">
        <v>414</v>
      </c>
      <c r="D179" s="35"/>
      <c r="E179" s="72">
        <v>205000</v>
      </c>
      <c r="F179" s="69">
        <f t="shared" ref="F179:F182" si="14">E179*90%</f>
        <v>184500</v>
      </c>
      <c r="G179" s="40"/>
      <c r="H179" s="12"/>
    </row>
    <row r="180" spans="1:8" ht="16.5" x14ac:dyDescent="0.25">
      <c r="A180" s="37">
        <v>165</v>
      </c>
      <c r="B180" s="78"/>
      <c r="C180" s="35" t="s">
        <v>415</v>
      </c>
      <c r="D180" s="35"/>
      <c r="E180" s="72">
        <v>340000</v>
      </c>
      <c r="F180" s="69">
        <f t="shared" si="14"/>
        <v>306000</v>
      </c>
      <c r="G180" s="40"/>
      <c r="H180" s="12"/>
    </row>
    <row r="181" spans="1:8" ht="16.5" x14ac:dyDescent="0.25">
      <c r="A181" s="37">
        <v>166</v>
      </c>
      <c r="B181" s="78"/>
      <c r="C181" s="35" t="s">
        <v>416</v>
      </c>
      <c r="D181" s="35"/>
      <c r="E181" s="72">
        <v>1700000</v>
      </c>
      <c r="F181" s="69">
        <f t="shared" si="14"/>
        <v>1530000</v>
      </c>
      <c r="G181" s="40"/>
      <c r="H181" s="12"/>
    </row>
    <row r="182" spans="1:8" ht="16.5" x14ac:dyDescent="0.25">
      <c r="A182" s="37">
        <v>167</v>
      </c>
      <c r="B182" s="78"/>
      <c r="C182" s="36" t="s">
        <v>417</v>
      </c>
      <c r="D182" s="35"/>
      <c r="E182" s="72">
        <v>1360000</v>
      </c>
      <c r="F182" s="69">
        <f t="shared" si="14"/>
        <v>1224000</v>
      </c>
      <c r="G182" s="40"/>
      <c r="H182" s="12"/>
    </row>
    <row r="183" spans="1:8" ht="16.5" x14ac:dyDescent="0.25">
      <c r="A183" s="91"/>
      <c r="B183" s="92"/>
      <c r="C183" s="91"/>
      <c r="D183" s="91"/>
      <c r="E183" s="93"/>
      <c r="F183" s="93"/>
      <c r="G183" s="94"/>
    </row>
    <row r="184" spans="1:8" s="1" customFormat="1" ht="16.5" x14ac:dyDescent="0.25">
      <c r="A184" s="149" t="s">
        <v>27</v>
      </c>
      <c r="B184" s="149"/>
      <c r="C184" s="149"/>
      <c r="D184" s="149"/>
      <c r="E184" s="26"/>
      <c r="F184" s="26"/>
      <c r="G184" s="95"/>
    </row>
    <row r="185" spans="1:8" s="1" customFormat="1" ht="16.5" x14ac:dyDescent="0.25">
      <c r="A185" s="96"/>
      <c r="B185" s="138" t="s">
        <v>266</v>
      </c>
      <c r="C185" s="138"/>
      <c r="D185" s="138"/>
      <c r="E185" s="138"/>
      <c r="F185" s="138"/>
      <c r="G185" s="138"/>
    </row>
    <row r="186" spans="1:8" s="1" customFormat="1" ht="16.5" x14ac:dyDescent="0.25">
      <c r="A186" s="96"/>
      <c r="B186" s="138" t="s">
        <v>418</v>
      </c>
      <c r="C186" s="138"/>
      <c r="D186" s="138"/>
      <c r="E186" s="138"/>
      <c r="F186" s="138"/>
      <c r="G186" s="138"/>
    </row>
    <row r="187" spans="1:8" s="2" customFormat="1" ht="38.25" customHeight="1" x14ac:dyDescent="0.25">
      <c r="A187" s="97"/>
      <c r="B187" s="138" t="s">
        <v>28</v>
      </c>
      <c r="C187" s="138"/>
      <c r="D187" s="138"/>
      <c r="E187" s="138"/>
      <c r="F187" s="138"/>
      <c r="G187" s="138"/>
    </row>
    <row r="188" spans="1:8" s="17" customFormat="1" ht="32.25" customHeight="1" x14ac:dyDescent="0.25">
      <c r="A188" s="98"/>
      <c r="B188" s="139" t="s">
        <v>29</v>
      </c>
      <c r="C188" s="139"/>
      <c r="D188" s="139"/>
      <c r="E188" s="139"/>
      <c r="F188" s="139"/>
      <c r="G188" s="139"/>
    </row>
    <row r="189" spans="1:8" s="3" customFormat="1" ht="17.25" customHeight="1" x14ac:dyDescent="0.25">
      <c r="A189" s="95"/>
      <c r="B189" s="138" t="s">
        <v>30</v>
      </c>
      <c r="C189" s="138"/>
      <c r="D189" s="138"/>
      <c r="E189" s="138"/>
      <c r="F189" s="138"/>
      <c r="G189" s="138"/>
    </row>
    <row r="190" spans="1:8" s="3" customFormat="1" ht="16.5" x14ac:dyDescent="0.25">
      <c r="A190" s="95"/>
      <c r="B190" s="97" t="s">
        <v>31</v>
      </c>
      <c r="C190" s="97"/>
      <c r="D190" s="99"/>
      <c r="E190" s="26"/>
      <c r="F190" s="26"/>
      <c r="G190" s="23"/>
    </row>
    <row r="191" spans="1:8" s="3" customFormat="1" ht="16.5" x14ac:dyDescent="0.25">
      <c r="A191" s="95"/>
      <c r="B191" s="97" t="s">
        <v>32</v>
      </c>
      <c r="C191" s="97"/>
      <c r="D191" s="99"/>
      <c r="E191" s="26"/>
      <c r="F191" s="26"/>
      <c r="G191" s="23"/>
    </row>
    <row r="192" spans="1:8" s="4" customFormat="1" ht="16.5" x14ac:dyDescent="0.25">
      <c r="A192" s="101" t="s">
        <v>33</v>
      </c>
      <c r="B192" s="102"/>
      <c r="C192" s="102"/>
      <c r="D192" s="102"/>
      <c r="E192" s="121"/>
      <c r="F192" s="121"/>
      <c r="G192" s="100"/>
    </row>
    <row r="193" spans="1:7" s="3" customFormat="1" ht="16.5" x14ac:dyDescent="0.25">
      <c r="A193" s="95"/>
      <c r="B193" s="23" t="s">
        <v>36</v>
      </c>
      <c r="C193" s="23"/>
      <c r="D193" s="99"/>
      <c r="E193" s="103"/>
      <c r="F193" s="103"/>
      <c r="G193" s="23"/>
    </row>
    <row r="194" spans="1:7" s="3" customFormat="1" ht="16.5" x14ac:dyDescent="0.25">
      <c r="A194" s="95"/>
      <c r="B194" s="23" t="s">
        <v>323</v>
      </c>
      <c r="C194" s="23"/>
      <c r="D194" s="99"/>
      <c r="E194" s="103"/>
      <c r="F194" s="103"/>
      <c r="G194" s="23"/>
    </row>
    <row r="195" spans="1:7" s="3" customFormat="1" ht="16.5" x14ac:dyDescent="0.25">
      <c r="A195" s="95"/>
      <c r="B195" s="23" t="s">
        <v>37</v>
      </c>
      <c r="C195" s="23"/>
      <c r="D195" s="99"/>
      <c r="E195" s="103"/>
      <c r="F195" s="103"/>
      <c r="G195" s="23"/>
    </row>
  </sheetData>
  <mergeCells count="56">
    <mergeCell ref="B14:C14"/>
    <mergeCell ref="D1:G5"/>
    <mergeCell ref="A7:G7"/>
    <mergeCell ref="B9:G9"/>
    <mergeCell ref="A10:G11"/>
    <mergeCell ref="B34:B40"/>
    <mergeCell ref="B20:B22"/>
    <mergeCell ref="G20:G22"/>
    <mergeCell ref="B23:B26"/>
    <mergeCell ref="G24:G26"/>
    <mergeCell ref="B28:B29"/>
    <mergeCell ref="G28:G29"/>
    <mergeCell ref="B31:B32"/>
    <mergeCell ref="G31:G32"/>
    <mergeCell ref="A33:D33"/>
    <mergeCell ref="B65:B66"/>
    <mergeCell ref="B41:B43"/>
    <mergeCell ref="D41:D43"/>
    <mergeCell ref="G41:G43"/>
    <mergeCell ref="B44:B47"/>
    <mergeCell ref="D44:D45"/>
    <mergeCell ref="A48:D48"/>
    <mergeCell ref="B49:B56"/>
    <mergeCell ref="B57:B58"/>
    <mergeCell ref="B59:B61"/>
    <mergeCell ref="A62:D62"/>
    <mergeCell ref="B63:B64"/>
    <mergeCell ref="G141:G142"/>
    <mergeCell ref="B68:B81"/>
    <mergeCell ref="A82:D82"/>
    <mergeCell ref="A85:D85"/>
    <mergeCell ref="B86:B91"/>
    <mergeCell ref="A86:A88"/>
    <mergeCell ref="B92:B97"/>
    <mergeCell ref="A169:D169"/>
    <mergeCell ref="B98:B104"/>
    <mergeCell ref="B105:B134"/>
    <mergeCell ref="A135:D135"/>
    <mergeCell ref="B138:B139"/>
    <mergeCell ref="A140:D140"/>
    <mergeCell ref="B187:G187"/>
    <mergeCell ref="B188:G188"/>
    <mergeCell ref="B189:G189"/>
    <mergeCell ref="F174:F177"/>
    <mergeCell ref="A13:G13"/>
    <mergeCell ref="A173:D173"/>
    <mergeCell ref="E174:E177"/>
    <mergeCell ref="A178:D178"/>
    <mergeCell ref="A184:D184"/>
    <mergeCell ref="B185:G185"/>
    <mergeCell ref="B186:G186"/>
    <mergeCell ref="A143:D143"/>
    <mergeCell ref="G144:G146"/>
    <mergeCell ref="A152:D152"/>
    <mergeCell ref="A154:D154"/>
    <mergeCell ref="A163:D163"/>
  </mergeCells>
  <pageMargins left="0.35433070866141736" right="0.15748031496062992" top="0.23622047244094491" bottom="0.19685039370078741" header="0.15748031496062992" footer="0.15748031496062992"/>
  <pageSetup paperSize="9" scale="80" fitToHeight="0" orientation="landscape" r:id="rId1"/>
  <rowBreaks count="9" manualBreakCount="9">
    <brk id="35" max="6" man="1"/>
    <brk id="50" max="6" man="1"/>
    <brk id="61" max="6" man="1"/>
    <brk id="89" max="6" man="1"/>
    <brk id="106" max="6" man="1"/>
    <brk id="116" max="6" man="1"/>
    <brk id="134" max="6" man="1"/>
    <brk id="152" max="6" man="1"/>
    <brk id="166" max="6"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6D20-2A01-4C84-A8E3-E82198CA0298}">
  <sheetPr>
    <pageSetUpPr fitToPage="1"/>
  </sheetPr>
  <dimension ref="A1:K182"/>
  <sheetViews>
    <sheetView view="pageBreakPreview" topLeftCell="A26" zoomScale="55" zoomScaleNormal="55" zoomScaleSheetLayoutView="55" workbookViewId="0">
      <selection activeCell="C38" sqref="C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1" s="5" customFormat="1" ht="16.5" customHeight="1" x14ac:dyDescent="0.25">
      <c r="A1" s="184" t="s">
        <v>312</v>
      </c>
      <c r="B1" s="185"/>
      <c r="C1" s="185"/>
      <c r="D1" s="185"/>
      <c r="E1" s="185"/>
      <c r="F1" s="185"/>
      <c r="G1" s="186"/>
    </row>
    <row r="2" spans="1:11" s="3" customFormat="1" ht="16.5" customHeight="1" x14ac:dyDescent="0.25">
      <c r="A2" s="184"/>
      <c r="B2" s="185"/>
      <c r="C2" s="185"/>
      <c r="D2" s="185"/>
      <c r="E2" s="185"/>
      <c r="F2" s="185"/>
      <c r="G2" s="186"/>
    </row>
    <row r="3" spans="1:11" s="3" customFormat="1" ht="16.5" customHeight="1" x14ac:dyDescent="0.25">
      <c r="A3" s="184"/>
      <c r="B3" s="185"/>
      <c r="C3" s="185"/>
      <c r="D3" s="185"/>
      <c r="E3" s="185"/>
      <c r="F3" s="185"/>
      <c r="G3" s="186"/>
    </row>
    <row r="4" spans="1:11" s="3" customFormat="1" ht="16.5" customHeight="1" x14ac:dyDescent="0.25">
      <c r="A4" s="184"/>
      <c r="B4" s="185"/>
      <c r="C4" s="185"/>
      <c r="D4" s="185"/>
      <c r="E4" s="185"/>
      <c r="F4" s="185"/>
      <c r="G4" s="186"/>
    </row>
    <row r="5" spans="1:11" s="3" customFormat="1" ht="16.5" customHeight="1" x14ac:dyDescent="0.25">
      <c r="A5" s="187"/>
      <c r="B5" s="188"/>
      <c r="C5" s="188"/>
      <c r="D5" s="188"/>
      <c r="E5" s="188"/>
      <c r="F5" s="188"/>
      <c r="G5" s="189"/>
    </row>
    <row r="6" spans="1:11" s="3" customFormat="1" ht="16.5" x14ac:dyDescent="0.25">
      <c r="A6" s="23"/>
      <c r="B6" s="25"/>
      <c r="C6" s="25"/>
      <c r="D6" s="25"/>
      <c r="E6" s="26"/>
      <c r="F6" s="23"/>
    </row>
    <row r="7" spans="1:11" s="3" customFormat="1" ht="18.75" x14ac:dyDescent="0.25">
      <c r="A7" s="215" t="s">
        <v>419</v>
      </c>
      <c r="B7" s="215"/>
      <c r="C7" s="215"/>
      <c r="D7" s="215"/>
      <c r="E7" s="215"/>
      <c r="F7" s="215"/>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216" t="s">
        <v>605</v>
      </c>
      <c r="C9" s="216"/>
      <c r="D9" s="216"/>
      <c r="E9" s="216"/>
      <c r="F9" s="216"/>
      <c r="G9" s="7"/>
      <c r="H9" s="7"/>
      <c r="I9" s="7"/>
      <c r="J9" s="7"/>
    </row>
    <row r="10" spans="1:11" s="3" customFormat="1" x14ac:dyDescent="0.25">
      <c r="A10" s="196" t="s">
        <v>39</v>
      </c>
      <c r="B10" s="197"/>
      <c r="C10" s="197"/>
      <c r="D10" s="197"/>
      <c r="E10" s="197"/>
      <c r="F10" s="198"/>
      <c r="G10" s="8"/>
      <c r="H10" s="8"/>
      <c r="I10" s="8"/>
      <c r="J10" s="8"/>
      <c r="K10" s="8"/>
    </row>
    <row r="11" spans="1:11" s="3" customFormat="1" x14ac:dyDescent="0.25">
      <c r="A11" s="199"/>
      <c r="B11" s="200"/>
      <c r="C11" s="200"/>
      <c r="D11" s="200"/>
      <c r="E11" s="200"/>
      <c r="F11" s="201"/>
      <c r="G11" s="21"/>
      <c r="H11" s="21"/>
      <c r="I11" s="21"/>
      <c r="J11" s="21"/>
      <c r="K11" s="21"/>
    </row>
    <row r="12" spans="1:11" s="3" customFormat="1" ht="16.5" x14ac:dyDescent="0.25">
      <c r="A12" s="131"/>
      <c r="B12" s="132"/>
      <c r="C12" s="132"/>
      <c r="D12" s="131"/>
      <c r="E12" s="131"/>
      <c r="F12" s="131"/>
      <c r="G12" s="133"/>
      <c r="H12" s="134"/>
      <c r="I12" s="21"/>
      <c r="J12" s="21"/>
      <c r="K12" s="21"/>
    </row>
    <row r="13" spans="1:11" ht="33" x14ac:dyDescent="0.25">
      <c r="A13" s="61" t="s">
        <v>259</v>
      </c>
      <c r="B13" s="182" t="s">
        <v>2</v>
      </c>
      <c r="C13" s="183"/>
      <c r="D13" s="61" t="s">
        <v>3</v>
      </c>
      <c r="E13" s="130" t="s">
        <v>603</v>
      </c>
      <c r="F13" s="130" t="s">
        <v>604</v>
      </c>
      <c r="G13" s="34" t="s">
        <v>0</v>
      </c>
      <c r="H13" s="12"/>
    </row>
    <row r="14" spans="1:11" ht="16.5" x14ac:dyDescent="0.25">
      <c r="A14" s="62" t="s">
        <v>209</v>
      </c>
      <c r="B14" s="63"/>
      <c r="C14" s="64"/>
      <c r="D14" s="65"/>
      <c r="E14" s="66"/>
      <c r="F14" s="66"/>
      <c r="G14" s="67"/>
      <c r="H14" s="12"/>
    </row>
    <row r="15" spans="1:11" ht="33" x14ac:dyDescent="0.25">
      <c r="A15" s="37">
        <v>1</v>
      </c>
      <c r="B15" s="38" t="s">
        <v>57</v>
      </c>
      <c r="C15" s="41" t="s">
        <v>58</v>
      </c>
      <c r="D15" s="41" t="s">
        <v>59</v>
      </c>
      <c r="E15" s="69">
        <v>47000</v>
      </c>
      <c r="F15" s="68">
        <f t="shared" ref="F15:F39" si="0">E15*90%</f>
        <v>42300</v>
      </c>
      <c r="G15" s="40"/>
      <c r="H15" s="12"/>
    </row>
    <row r="16" spans="1:11" ht="33" x14ac:dyDescent="0.25">
      <c r="A16" s="37">
        <v>2</v>
      </c>
      <c r="B16" s="71"/>
      <c r="C16" s="41" t="s">
        <v>274</v>
      </c>
      <c r="D16" s="41" t="s">
        <v>275</v>
      </c>
      <c r="E16" s="69">
        <v>41000</v>
      </c>
      <c r="F16" s="68">
        <f t="shared" si="0"/>
        <v>36900</v>
      </c>
      <c r="G16" s="109" t="s">
        <v>376</v>
      </c>
      <c r="H16" s="12"/>
    </row>
    <row r="17" spans="1:8" ht="16.5" customHeight="1" x14ac:dyDescent="0.25">
      <c r="A17" s="37">
        <v>3</v>
      </c>
      <c r="B17" s="156" t="s">
        <v>277</v>
      </c>
      <c r="C17" s="35" t="s">
        <v>194</v>
      </c>
      <c r="D17" s="35" t="s">
        <v>195</v>
      </c>
      <c r="E17" s="72">
        <v>62000</v>
      </c>
      <c r="F17" s="68">
        <f t="shared" si="0"/>
        <v>55800</v>
      </c>
      <c r="G17" s="151" t="s">
        <v>379</v>
      </c>
      <c r="H17" s="12"/>
    </row>
    <row r="18" spans="1:8" ht="16.5" x14ac:dyDescent="0.25">
      <c r="A18" s="37">
        <v>4</v>
      </c>
      <c r="B18" s="154"/>
      <c r="C18" s="35" t="s">
        <v>196</v>
      </c>
      <c r="D18" s="35" t="s">
        <v>197</v>
      </c>
      <c r="E18" s="72">
        <v>165000</v>
      </c>
      <c r="F18" s="68">
        <f t="shared" si="0"/>
        <v>148500</v>
      </c>
      <c r="G18" s="152"/>
      <c r="H18" s="12"/>
    </row>
    <row r="19" spans="1:8" ht="16.5" x14ac:dyDescent="0.25">
      <c r="A19" s="37">
        <v>5</v>
      </c>
      <c r="B19" s="157"/>
      <c r="C19" s="35" t="s">
        <v>201</v>
      </c>
      <c r="D19" s="35" t="s">
        <v>202</v>
      </c>
      <c r="E19" s="72">
        <v>116000</v>
      </c>
      <c r="F19" s="68">
        <f t="shared" si="0"/>
        <v>104400</v>
      </c>
      <c r="G19" s="153"/>
      <c r="H19" s="12"/>
    </row>
    <row r="20" spans="1:8" ht="16.5" x14ac:dyDescent="0.25">
      <c r="A20" s="37">
        <v>6</v>
      </c>
      <c r="B20" s="156" t="s">
        <v>272</v>
      </c>
      <c r="C20" s="35" t="s">
        <v>198</v>
      </c>
      <c r="D20" s="35" t="s">
        <v>199</v>
      </c>
      <c r="E20" s="72">
        <v>83000</v>
      </c>
      <c r="F20" s="68">
        <f t="shared" si="0"/>
        <v>74700</v>
      </c>
      <c r="G20" s="40"/>
      <c r="H20" s="12"/>
    </row>
    <row r="21" spans="1:8" ht="33" x14ac:dyDescent="0.25">
      <c r="A21" s="37">
        <v>7</v>
      </c>
      <c r="B21" s="154"/>
      <c r="C21" s="35" t="s">
        <v>269</v>
      </c>
      <c r="D21" s="35" t="s">
        <v>199</v>
      </c>
      <c r="E21" s="72">
        <v>130000</v>
      </c>
      <c r="F21" s="68">
        <f t="shared" si="0"/>
        <v>117000</v>
      </c>
      <c r="G21" s="151" t="s">
        <v>379</v>
      </c>
      <c r="H21" s="12"/>
    </row>
    <row r="22" spans="1:8" ht="16.5" x14ac:dyDescent="0.25">
      <c r="A22" s="37">
        <v>8</v>
      </c>
      <c r="B22" s="154"/>
      <c r="C22" s="35" t="s">
        <v>270</v>
      </c>
      <c r="D22" s="35" t="s">
        <v>199</v>
      </c>
      <c r="E22" s="72">
        <v>120000</v>
      </c>
      <c r="F22" s="68">
        <f t="shared" si="0"/>
        <v>108000</v>
      </c>
      <c r="G22" s="152"/>
      <c r="H22" s="12"/>
    </row>
    <row r="23" spans="1:8" ht="16.5" x14ac:dyDescent="0.25">
      <c r="A23" s="37">
        <v>9</v>
      </c>
      <c r="B23" s="157"/>
      <c r="C23" s="35" t="s">
        <v>271</v>
      </c>
      <c r="D23" s="35" t="s">
        <v>200</v>
      </c>
      <c r="E23" s="72">
        <v>282000</v>
      </c>
      <c r="F23" s="68">
        <f t="shared" si="0"/>
        <v>253800</v>
      </c>
      <c r="G23" s="153"/>
      <c r="H23" s="12"/>
    </row>
    <row r="24" spans="1:8" ht="16.5" customHeight="1" x14ac:dyDescent="0.25">
      <c r="A24" s="37">
        <v>10</v>
      </c>
      <c r="B24" s="160" t="s">
        <v>130</v>
      </c>
      <c r="C24" s="35" t="s">
        <v>131</v>
      </c>
      <c r="D24" s="35" t="s">
        <v>132</v>
      </c>
      <c r="E24" s="72">
        <v>71000</v>
      </c>
      <c r="F24" s="68">
        <f t="shared" si="0"/>
        <v>63900</v>
      </c>
      <c r="G24" s="177" t="s">
        <v>381</v>
      </c>
      <c r="H24" s="12"/>
    </row>
    <row r="25" spans="1:8" ht="16.5" x14ac:dyDescent="0.25">
      <c r="A25" s="37">
        <v>11</v>
      </c>
      <c r="B25" s="162"/>
      <c r="C25" s="35" t="s">
        <v>133</v>
      </c>
      <c r="D25" s="35" t="s">
        <v>134</v>
      </c>
      <c r="E25" s="68">
        <v>138000</v>
      </c>
      <c r="F25" s="68">
        <f t="shared" si="0"/>
        <v>124200</v>
      </c>
      <c r="G25" s="178"/>
      <c r="H25" s="12"/>
    </row>
    <row r="26" spans="1:8" ht="16.5" x14ac:dyDescent="0.25">
      <c r="A26" s="37">
        <v>12</v>
      </c>
      <c r="B26" s="110" t="s">
        <v>390</v>
      </c>
      <c r="C26" s="35" t="s">
        <v>391</v>
      </c>
      <c r="D26" s="35" t="s">
        <v>392</v>
      </c>
      <c r="E26" s="68">
        <v>282000</v>
      </c>
      <c r="F26" s="68">
        <f t="shared" si="0"/>
        <v>253800</v>
      </c>
      <c r="G26" s="111"/>
      <c r="H26" s="12"/>
    </row>
    <row r="27" spans="1:8" s="14" customFormat="1" ht="16.5" customHeight="1" x14ac:dyDescent="0.25">
      <c r="A27" s="37">
        <v>13</v>
      </c>
      <c r="B27" s="179" t="s">
        <v>205</v>
      </c>
      <c r="C27" s="35" t="s">
        <v>161</v>
      </c>
      <c r="D27" s="35" t="s">
        <v>162</v>
      </c>
      <c r="E27" s="72">
        <v>30000</v>
      </c>
      <c r="F27" s="68">
        <f t="shared" si="0"/>
        <v>27000</v>
      </c>
      <c r="G27" s="180" t="s">
        <v>383</v>
      </c>
      <c r="H27" s="13"/>
    </row>
    <row r="28" spans="1:8" s="14" customFormat="1" ht="16.5" x14ac:dyDescent="0.25">
      <c r="A28" s="37">
        <v>14</v>
      </c>
      <c r="B28" s="179"/>
      <c r="C28" s="35" t="s">
        <v>278</v>
      </c>
      <c r="D28" s="35" t="s">
        <v>162</v>
      </c>
      <c r="E28" s="72">
        <v>20000</v>
      </c>
      <c r="F28" s="68">
        <f t="shared" si="0"/>
        <v>18000</v>
      </c>
      <c r="G28" s="181"/>
      <c r="H28" s="13"/>
    </row>
    <row r="29" spans="1:8" ht="16.5" x14ac:dyDescent="0.25">
      <c r="A29" s="146" t="s">
        <v>208</v>
      </c>
      <c r="B29" s="147"/>
      <c r="C29" s="147"/>
      <c r="D29" s="148"/>
      <c r="E29" s="66"/>
      <c r="F29" s="67"/>
      <c r="G29" s="67"/>
      <c r="H29" s="12"/>
    </row>
    <row r="30" spans="1:8" s="14" customFormat="1" ht="33" x14ac:dyDescent="0.25">
      <c r="A30" s="37">
        <v>15</v>
      </c>
      <c r="B30" s="169"/>
      <c r="C30" s="73" t="s">
        <v>85</v>
      </c>
      <c r="D30" s="74" t="s">
        <v>86</v>
      </c>
      <c r="E30" s="39">
        <v>732000</v>
      </c>
      <c r="F30" s="68">
        <f t="shared" si="0"/>
        <v>658800</v>
      </c>
      <c r="G30" s="40"/>
      <c r="H30" s="13"/>
    </row>
    <row r="31" spans="1:8" s="14" customFormat="1" ht="33" x14ac:dyDescent="0.25">
      <c r="A31" s="37">
        <v>16</v>
      </c>
      <c r="B31" s="169"/>
      <c r="C31" s="73" t="s">
        <v>82</v>
      </c>
      <c r="D31" s="74" t="s">
        <v>281</v>
      </c>
      <c r="E31" s="107">
        <v>231000</v>
      </c>
      <c r="F31" s="68">
        <f t="shared" si="0"/>
        <v>207900</v>
      </c>
      <c r="G31" s="109" t="s">
        <v>396</v>
      </c>
      <c r="H31" s="13"/>
    </row>
    <row r="32" spans="1:8" s="14" customFormat="1" ht="16.5" x14ac:dyDescent="0.25">
      <c r="A32" s="37">
        <v>17</v>
      </c>
      <c r="B32" s="169"/>
      <c r="C32" s="75" t="s">
        <v>234</v>
      </c>
      <c r="D32" s="76" t="s">
        <v>235</v>
      </c>
      <c r="E32" s="120">
        <v>500000</v>
      </c>
      <c r="F32" s="68">
        <f t="shared" si="0"/>
        <v>450000</v>
      </c>
      <c r="G32" s="40"/>
      <c r="H32" s="13"/>
    </row>
    <row r="33" spans="1:8" s="14" customFormat="1" ht="33" x14ac:dyDescent="0.25">
      <c r="A33" s="37">
        <v>18</v>
      </c>
      <c r="B33" s="169"/>
      <c r="C33" s="73" t="s">
        <v>75</v>
      </c>
      <c r="D33" s="74" t="s">
        <v>76</v>
      </c>
      <c r="E33" s="39">
        <v>231000</v>
      </c>
      <c r="F33" s="68">
        <f t="shared" si="0"/>
        <v>207900</v>
      </c>
      <c r="G33" s="40"/>
      <c r="H33" s="13"/>
    </row>
    <row r="34" spans="1:8" s="14" customFormat="1" ht="49.5" x14ac:dyDescent="0.25">
      <c r="A34" s="37">
        <v>19</v>
      </c>
      <c r="B34" s="169"/>
      <c r="C34" s="73" t="s">
        <v>77</v>
      </c>
      <c r="D34" s="74" t="s">
        <v>78</v>
      </c>
      <c r="E34" s="39">
        <v>616000</v>
      </c>
      <c r="F34" s="68">
        <f t="shared" si="0"/>
        <v>554400</v>
      </c>
      <c r="G34" s="40"/>
      <c r="H34" s="13"/>
    </row>
    <row r="35" spans="1:8" s="14" customFormat="1" ht="16.5" x14ac:dyDescent="0.25">
      <c r="A35" s="37">
        <v>20</v>
      </c>
      <c r="B35" s="170"/>
      <c r="C35" s="73" t="s">
        <v>95</v>
      </c>
      <c r="D35" s="74" t="s">
        <v>96</v>
      </c>
      <c r="E35" s="39">
        <v>412000</v>
      </c>
      <c r="F35" s="68">
        <f t="shared" si="0"/>
        <v>370800</v>
      </c>
      <c r="G35" s="40"/>
      <c r="H35" s="13"/>
    </row>
    <row r="36" spans="1:8" s="14" customFormat="1" ht="16.5" x14ac:dyDescent="0.25">
      <c r="A36" s="37">
        <v>21</v>
      </c>
      <c r="B36" s="168" t="s">
        <v>398</v>
      </c>
      <c r="C36" s="73" t="s">
        <v>399</v>
      </c>
      <c r="D36" s="174" t="s">
        <v>401</v>
      </c>
      <c r="E36" s="39">
        <v>215000</v>
      </c>
      <c r="F36" s="68">
        <f t="shared" si="0"/>
        <v>193500</v>
      </c>
      <c r="G36" s="105"/>
      <c r="H36" s="13"/>
    </row>
    <row r="37" spans="1:8" s="14" customFormat="1" ht="16.5" x14ac:dyDescent="0.25">
      <c r="A37" s="37">
        <v>22</v>
      </c>
      <c r="B37" s="169"/>
      <c r="C37" s="73" t="s">
        <v>400</v>
      </c>
      <c r="D37" s="175"/>
      <c r="E37" s="39">
        <v>323000</v>
      </c>
      <c r="F37" s="68">
        <f t="shared" si="0"/>
        <v>290700</v>
      </c>
      <c r="G37" s="105"/>
      <c r="H37" s="13"/>
    </row>
    <row r="38" spans="1:8" s="14" customFormat="1" ht="130.5" customHeight="1" x14ac:dyDescent="0.25">
      <c r="A38" s="37">
        <v>23</v>
      </c>
      <c r="B38" s="169"/>
      <c r="C38" s="73" t="s">
        <v>403</v>
      </c>
      <c r="D38" s="112" t="s">
        <v>402</v>
      </c>
      <c r="E38" s="39">
        <v>269000</v>
      </c>
      <c r="F38" s="68">
        <f t="shared" si="0"/>
        <v>242100</v>
      </c>
      <c r="G38" s="105"/>
      <c r="H38" s="13"/>
    </row>
    <row r="39" spans="1:8" s="14" customFormat="1" ht="82.5" x14ac:dyDescent="0.25">
      <c r="A39" s="37">
        <v>24</v>
      </c>
      <c r="B39" s="170"/>
      <c r="C39" s="73" t="s">
        <v>404</v>
      </c>
      <c r="D39" s="112" t="s">
        <v>405</v>
      </c>
      <c r="E39" s="39">
        <v>588000</v>
      </c>
      <c r="F39" s="68">
        <f t="shared" si="0"/>
        <v>529200</v>
      </c>
      <c r="G39" s="105"/>
      <c r="H39" s="13"/>
    </row>
    <row r="40" spans="1:8" s="14" customFormat="1" ht="16.5" x14ac:dyDescent="0.25">
      <c r="A40" s="146" t="s">
        <v>207</v>
      </c>
      <c r="B40" s="147"/>
      <c r="C40" s="147"/>
      <c r="D40" s="148"/>
      <c r="E40" s="66"/>
      <c r="F40" s="66"/>
      <c r="G40" s="67"/>
      <c r="H40" s="13"/>
    </row>
    <row r="41" spans="1:8" ht="49.5" x14ac:dyDescent="0.25">
      <c r="A41" s="37">
        <v>25</v>
      </c>
      <c r="B41" s="176" t="s">
        <v>97</v>
      </c>
      <c r="C41" s="35" t="s">
        <v>98</v>
      </c>
      <c r="D41" s="35" t="s">
        <v>99</v>
      </c>
      <c r="E41" s="72">
        <v>123000</v>
      </c>
      <c r="F41" s="72">
        <f>E41*85%</f>
        <v>104550</v>
      </c>
      <c r="G41" s="40"/>
      <c r="H41" s="12"/>
    </row>
    <row r="42" spans="1:8" ht="33" x14ac:dyDescent="0.25">
      <c r="A42" s="37">
        <v>26</v>
      </c>
      <c r="B42" s="176"/>
      <c r="C42" s="35" t="s">
        <v>100</v>
      </c>
      <c r="D42" s="35" t="s">
        <v>101</v>
      </c>
      <c r="E42" s="72">
        <v>66000</v>
      </c>
      <c r="F42" s="72">
        <f t="shared" ref="F42:F48" si="1">E42*85%</f>
        <v>56100</v>
      </c>
      <c r="G42" s="40"/>
      <c r="H42" s="12"/>
    </row>
    <row r="43" spans="1:8" ht="115.5" x14ac:dyDescent="0.25">
      <c r="A43" s="37">
        <v>27</v>
      </c>
      <c r="B43" s="176"/>
      <c r="C43" s="35" t="s">
        <v>102</v>
      </c>
      <c r="D43" s="35" t="s">
        <v>103</v>
      </c>
      <c r="E43" s="72">
        <v>139000</v>
      </c>
      <c r="F43" s="72">
        <f t="shared" si="1"/>
        <v>118150</v>
      </c>
      <c r="G43" s="40" t="s">
        <v>104</v>
      </c>
      <c r="H43" s="12"/>
    </row>
    <row r="44" spans="1:8" ht="115.5" x14ac:dyDescent="0.25">
      <c r="A44" s="37">
        <v>28</v>
      </c>
      <c r="B44" s="176"/>
      <c r="C44" s="35" t="s">
        <v>105</v>
      </c>
      <c r="D44" s="35" t="s">
        <v>106</v>
      </c>
      <c r="E44" s="72">
        <v>66000</v>
      </c>
      <c r="F44" s="72">
        <f t="shared" si="1"/>
        <v>56100</v>
      </c>
      <c r="G44" s="40" t="s">
        <v>104</v>
      </c>
      <c r="H44" s="12"/>
    </row>
    <row r="45" spans="1:8" ht="148.5" x14ac:dyDescent="0.25">
      <c r="A45" s="37">
        <v>29</v>
      </c>
      <c r="B45" s="176"/>
      <c r="C45" s="35" t="s">
        <v>406</v>
      </c>
      <c r="D45" s="35" t="s">
        <v>407</v>
      </c>
      <c r="E45" s="72">
        <v>212000</v>
      </c>
      <c r="F45" s="72">
        <f t="shared" si="1"/>
        <v>180200</v>
      </c>
      <c r="G45" s="40"/>
      <c r="H45" s="12"/>
    </row>
    <row r="46" spans="1:8" ht="33" x14ac:dyDescent="0.25">
      <c r="A46" s="37">
        <v>30</v>
      </c>
      <c r="B46" s="176"/>
      <c r="C46" s="35" t="s">
        <v>107</v>
      </c>
      <c r="D46" s="35" t="s">
        <v>108</v>
      </c>
      <c r="E46" s="72">
        <v>868000</v>
      </c>
      <c r="F46" s="72">
        <f t="shared" si="1"/>
        <v>737800</v>
      </c>
      <c r="G46" s="109" t="s">
        <v>109</v>
      </c>
      <c r="H46" s="12"/>
    </row>
    <row r="47" spans="1:8" ht="49.5" x14ac:dyDescent="0.25">
      <c r="A47" s="37">
        <v>31</v>
      </c>
      <c r="B47" s="176"/>
      <c r="C47" s="35" t="s">
        <v>110</v>
      </c>
      <c r="D47" s="35" t="s">
        <v>111</v>
      </c>
      <c r="E47" s="72">
        <v>139000</v>
      </c>
      <c r="F47" s="72">
        <f t="shared" si="1"/>
        <v>118150</v>
      </c>
      <c r="G47" s="109" t="s">
        <v>112</v>
      </c>
      <c r="H47" s="12"/>
    </row>
    <row r="48" spans="1:8" ht="49.5" x14ac:dyDescent="0.25">
      <c r="A48" s="37">
        <v>32</v>
      </c>
      <c r="B48" s="176"/>
      <c r="C48" s="35" t="s">
        <v>113</v>
      </c>
      <c r="D48" s="35" t="s">
        <v>114</v>
      </c>
      <c r="E48" s="72">
        <v>72000</v>
      </c>
      <c r="F48" s="72">
        <f t="shared" si="1"/>
        <v>61200</v>
      </c>
      <c r="G48" s="109" t="s">
        <v>115</v>
      </c>
      <c r="H48" s="12"/>
    </row>
    <row r="49" spans="1:8" ht="33" x14ac:dyDescent="0.25">
      <c r="A49" s="37">
        <v>33</v>
      </c>
      <c r="B49" s="176" t="s">
        <v>116</v>
      </c>
      <c r="C49" s="35" t="s">
        <v>117</v>
      </c>
      <c r="D49" s="35" t="s">
        <v>118</v>
      </c>
      <c r="E49" s="72">
        <v>174000</v>
      </c>
      <c r="F49" s="68">
        <f t="shared" ref="F49:F58" si="2">E49*90%</f>
        <v>156600</v>
      </c>
      <c r="G49" s="40"/>
      <c r="H49" s="12"/>
    </row>
    <row r="50" spans="1:8" ht="33" x14ac:dyDescent="0.25">
      <c r="A50" s="37">
        <v>34</v>
      </c>
      <c r="B50" s="176"/>
      <c r="C50" s="35" t="s">
        <v>119</v>
      </c>
      <c r="D50" s="35" t="s">
        <v>120</v>
      </c>
      <c r="E50" s="72">
        <v>88000</v>
      </c>
      <c r="F50" s="68">
        <f t="shared" si="2"/>
        <v>79200</v>
      </c>
      <c r="G50" s="40"/>
      <c r="H50" s="12"/>
    </row>
    <row r="51" spans="1:8" ht="49.5" x14ac:dyDescent="0.25">
      <c r="A51" s="37">
        <v>35</v>
      </c>
      <c r="B51" s="160" t="s">
        <v>121</v>
      </c>
      <c r="C51" s="35" t="s">
        <v>122</v>
      </c>
      <c r="D51" s="35" t="s">
        <v>123</v>
      </c>
      <c r="E51" s="68">
        <v>168000</v>
      </c>
      <c r="F51" s="68">
        <f t="shared" si="2"/>
        <v>151200</v>
      </c>
      <c r="G51" s="40"/>
      <c r="H51" s="12"/>
    </row>
    <row r="52" spans="1:8" ht="49.5" x14ac:dyDescent="0.25">
      <c r="A52" s="37">
        <v>36</v>
      </c>
      <c r="B52" s="161"/>
      <c r="C52" s="35" t="s">
        <v>389</v>
      </c>
      <c r="D52" s="35" t="s">
        <v>124</v>
      </c>
      <c r="E52" s="68">
        <v>168000</v>
      </c>
      <c r="F52" s="68">
        <f t="shared" si="2"/>
        <v>151200</v>
      </c>
      <c r="G52" s="40"/>
      <c r="H52" s="12"/>
    </row>
    <row r="53" spans="1:8" ht="16.5" x14ac:dyDescent="0.25">
      <c r="A53" s="37">
        <v>37</v>
      </c>
      <c r="B53" s="162"/>
      <c r="C53" s="35" t="s">
        <v>125</v>
      </c>
      <c r="D53" s="35" t="s">
        <v>126</v>
      </c>
      <c r="E53" s="68">
        <v>253000</v>
      </c>
      <c r="F53" s="68">
        <f t="shared" si="2"/>
        <v>227700</v>
      </c>
      <c r="G53" s="40"/>
      <c r="H53" s="12"/>
    </row>
    <row r="54" spans="1:8" ht="16.5" x14ac:dyDescent="0.25">
      <c r="A54" s="146" t="s">
        <v>261</v>
      </c>
      <c r="B54" s="147"/>
      <c r="C54" s="147"/>
      <c r="D54" s="148"/>
      <c r="E54" s="77"/>
      <c r="F54" s="67"/>
      <c r="G54" s="67"/>
      <c r="H54" s="12"/>
    </row>
    <row r="55" spans="1:8" ht="16.5" x14ac:dyDescent="0.25">
      <c r="A55" s="37">
        <v>38</v>
      </c>
      <c r="B55" s="156" t="s">
        <v>240</v>
      </c>
      <c r="C55" s="35" t="s">
        <v>236</v>
      </c>
      <c r="D55" s="35" t="s">
        <v>237</v>
      </c>
      <c r="E55" s="68">
        <v>250000</v>
      </c>
      <c r="F55" s="68">
        <f t="shared" si="2"/>
        <v>225000</v>
      </c>
      <c r="G55" s="40"/>
      <c r="H55" s="12"/>
    </row>
    <row r="56" spans="1:8" ht="49.5" x14ac:dyDescent="0.25">
      <c r="A56" s="37">
        <v>39</v>
      </c>
      <c r="B56" s="157"/>
      <c r="C56" s="35" t="s">
        <v>239</v>
      </c>
      <c r="D56" s="35" t="s">
        <v>238</v>
      </c>
      <c r="E56" s="68">
        <v>399000</v>
      </c>
      <c r="F56" s="68">
        <f t="shared" si="2"/>
        <v>359100</v>
      </c>
      <c r="G56" s="40"/>
      <c r="H56" s="12"/>
    </row>
    <row r="57" spans="1:8" ht="16.5" x14ac:dyDescent="0.25">
      <c r="A57" s="37">
        <v>40</v>
      </c>
      <c r="B57" s="160" t="s">
        <v>243</v>
      </c>
      <c r="C57" s="35" t="s">
        <v>241</v>
      </c>
      <c r="D57" s="35"/>
      <c r="E57" s="68">
        <v>2500000</v>
      </c>
      <c r="F57" s="68">
        <f t="shared" si="2"/>
        <v>2250000</v>
      </c>
      <c r="G57" s="40"/>
      <c r="H57" s="12"/>
    </row>
    <row r="58" spans="1:8" ht="16.5" x14ac:dyDescent="0.25">
      <c r="A58" s="37">
        <v>41</v>
      </c>
      <c r="B58" s="162"/>
      <c r="C58" s="35" t="s">
        <v>242</v>
      </c>
      <c r="D58" s="35"/>
      <c r="E58" s="68">
        <v>2200000</v>
      </c>
      <c r="F58" s="68">
        <f t="shared" si="2"/>
        <v>1980000</v>
      </c>
      <c r="G58" s="40"/>
      <c r="H58" s="12"/>
    </row>
    <row r="59" spans="1:8" ht="82.5" x14ac:dyDescent="0.25">
      <c r="A59" s="37">
        <v>42</v>
      </c>
      <c r="B59" s="104" t="s">
        <v>311</v>
      </c>
      <c r="C59" s="35" t="s">
        <v>375</v>
      </c>
      <c r="D59" s="35"/>
      <c r="E59" s="68">
        <v>250000</v>
      </c>
      <c r="F59" s="68">
        <f>E59*80%</f>
        <v>200000</v>
      </c>
      <c r="G59" s="40" t="s">
        <v>336</v>
      </c>
      <c r="H59" s="12"/>
    </row>
    <row r="60" spans="1:8" ht="16.5" x14ac:dyDescent="0.25">
      <c r="A60" s="37">
        <v>43</v>
      </c>
      <c r="B60" s="160" t="s">
        <v>258</v>
      </c>
      <c r="C60" s="35" t="s">
        <v>244</v>
      </c>
      <c r="D60" s="35"/>
      <c r="E60" s="68">
        <v>275000</v>
      </c>
      <c r="F60" s="68">
        <f t="shared" ref="F60:F68" si="3">E60*85%</f>
        <v>233750</v>
      </c>
      <c r="G60" s="40"/>
      <c r="H60" s="12"/>
    </row>
    <row r="61" spans="1:8" ht="16.5" x14ac:dyDescent="0.25">
      <c r="A61" s="37">
        <v>44</v>
      </c>
      <c r="B61" s="161"/>
      <c r="C61" s="35" t="s">
        <v>245</v>
      </c>
      <c r="D61" s="35"/>
      <c r="E61" s="68">
        <v>187000</v>
      </c>
      <c r="F61" s="68">
        <f t="shared" si="3"/>
        <v>158950</v>
      </c>
      <c r="G61" s="40"/>
      <c r="H61" s="12"/>
    </row>
    <row r="62" spans="1:8" ht="16.5" x14ac:dyDescent="0.25">
      <c r="A62" s="37">
        <v>45</v>
      </c>
      <c r="B62" s="161"/>
      <c r="C62" s="35" t="s">
        <v>246</v>
      </c>
      <c r="D62" s="35"/>
      <c r="E62" s="68">
        <v>187000</v>
      </c>
      <c r="F62" s="68">
        <f t="shared" si="3"/>
        <v>158950</v>
      </c>
      <c r="G62" s="40"/>
      <c r="H62" s="12"/>
    </row>
    <row r="63" spans="1:8" ht="16.5" x14ac:dyDescent="0.25">
      <c r="A63" s="37">
        <v>46</v>
      </c>
      <c r="B63" s="161"/>
      <c r="C63" s="35" t="s">
        <v>247</v>
      </c>
      <c r="D63" s="35"/>
      <c r="E63" s="68">
        <v>189000</v>
      </c>
      <c r="F63" s="68">
        <f t="shared" si="3"/>
        <v>160650</v>
      </c>
      <c r="G63" s="40"/>
      <c r="H63" s="12"/>
    </row>
    <row r="64" spans="1:8" ht="16.5" x14ac:dyDescent="0.25">
      <c r="A64" s="37">
        <v>47</v>
      </c>
      <c r="B64" s="161"/>
      <c r="C64" s="35" t="s">
        <v>248</v>
      </c>
      <c r="D64" s="35"/>
      <c r="E64" s="68">
        <v>150000</v>
      </c>
      <c r="F64" s="68">
        <f t="shared" si="3"/>
        <v>127500</v>
      </c>
      <c r="G64" s="40"/>
      <c r="H64" s="12"/>
    </row>
    <row r="65" spans="1:8" ht="16.5" x14ac:dyDescent="0.25">
      <c r="A65" s="37">
        <v>48</v>
      </c>
      <c r="B65" s="161"/>
      <c r="C65" s="35" t="s">
        <v>249</v>
      </c>
      <c r="D65" s="35"/>
      <c r="E65" s="68">
        <v>189000</v>
      </c>
      <c r="F65" s="68">
        <f t="shared" ref="F65:F67" si="4">E65*90%</f>
        <v>170100</v>
      </c>
      <c r="G65" s="40"/>
      <c r="H65" s="12"/>
    </row>
    <row r="66" spans="1:8" ht="16.5" x14ac:dyDescent="0.25">
      <c r="A66" s="37">
        <v>49</v>
      </c>
      <c r="B66" s="161"/>
      <c r="C66" s="35" t="s">
        <v>250</v>
      </c>
      <c r="D66" s="35"/>
      <c r="E66" s="68">
        <v>189000</v>
      </c>
      <c r="F66" s="68">
        <f t="shared" si="4"/>
        <v>170100</v>
      </c>
      <c r="G66" s="40"/>
      <c r="H66" s="12"/>
    </row>
    <row r="67" spans="1:8" ht="16.5" x14ac:dyDescent="0.25">
      <c r="A67" s="37">
        <v>50</v>
      </c>
      <c r="B67" s="161"/>
      <c r="C67" s="35" t="s">
        <v>251</v>
      </c>
      <c r="D67" s="35"/>
      <c r="E67" s="68">
        <v>187000</v>
      </c>
      <c r="F67" s="68">
        <f t="shared" si="4"/>
        <v>168300</v>
      </c>
      <c r="G67" s="40"/>
      <c r="H67" s="12"/>
    </row>
    <row r="68" spans="1:8" ht="16.5" x14ac:dyDescent="0.25">
      <c r="A68" s="37">
        <v>51</v>
      </c>
      <c r="B68" s="161"/>
      <c r="C68" s="35" t="s">
        <v>252</v>
      </c>
      <c r="D68" s="35"/>
      <c r="E68" s="68">
        <v>201000</v>
      </c>
      <c r="F68" s="68">
        <f t="shared" si="3"/>
        <v>170850</v>
      </c>
      <c r="G68" s="40"/>
      <c r="H68" s="12"/>
    </row>
    <row r="69" spans="1:8" ht="16.5" x14ac:dyDescent="0.25">
      <c r="A69" s="37">
        <v>52</v>
      </c>
      <c r="B69" s="161"/>
      <c r="C69" s="35" t="s">
        <v>253</v>
      </c>
      <c r="D69" s="35"/>
      <c r="E69" s="68">
        <v>187000</v>
      </c>
      <c r="F69" s="68">
        <f t="shared" ref="F69:F91" si="5">E69*90%</f>
        <v>168300</v>
      </c>
      <c r="G69" s="40"/>
      <c r="H69" s="12"/>
    </row>
    <row r="70" spans="1:8" ht="16.5" x14ac:dyDescent="0.25">
      <c r="A70" s="37">
        <v>53</v>
      </c>
      <c r="B70" s="161"/>
      <c r="C70" s="35" t="s">
        <v>254</v>
      </c>
      <c r="D70" s="35"/>
      <c r="E70" s="68">
        <v>187000</v>
      </c>
      <c r="F70" s="68">
        <f t="shared" si="5"/>
        <v>168300</v>
      </c>
      <c r="G70" s="40"/>
      <c r="H70" s="12"/>
    </row>
    <row r="71" spans="1:8" ht="16.5" x14ac:dyDescent="0.25">
      <c r="A71" s="37">
        <v>54</v>
      </c>
      <c r="B71" s="161"/>
      <c r="C71" s="35" t="s">
        <v>255</v>
      </c>
      <c r="D71" s="35"/>
      <c r="E71" s="68">
        <v>132000</v>
      </c>
      <c r="F71" s="68">
        <f t="shared" si="5"/>
        <v>118800</v>
      </c>
      <c r="G71" s="40"/>
      <c r="H71" s="12"/>
    </row>
    <row r="72" spans="1:8" ht="16.5" x14ac:dyDescent="0.25">
      <c r="A72" s="37">
        <v>55</v>
      </c>
      <c r="B72" s="161"/>
      <c r="C72" s="35" t="s">
        <v>256</v>
      </c>
      <c r="D72" s="35"/>
      <c r="E72" s="68">
        <v>187000</v>
      </c>
      <c r="F72" s="68">
        <f t="shared" si="5"/>
        <v>168300</v>
      </c>
      <c r="G72" s="40"/>
      <c r="H72" s="12"/>
    </row>
    <row r="73" spans="1:8" ht="16.5" x14ac:dyDescent="0.25">
      <c r="A73" s="37">
        <v>56</v>
      </c>
      <c r="B73" s="162"/>
      <c r="C73" s="35" t="s">
        <v>257</v>
      </c>
      <c r="D73" s="35"/>
      <c r="E73" s="68">
        <v>1073000</v>
      </c>
      <c r="F73" s="68">
        <f t="shared" si="5"/>
        <v>965700</v>
      </c>
      <c r="G73" s="40"/>
      <c r="H73" s="12"/>
    </row>
    <row r="74" spans="1:8" ht="16.5" x14ac:dyDescent="0.25">
      <c r="A74" s="146" t="s">
        <v>226</v>
      </c>
      <c r="B74" s="147"/>
      <c r="C74" s="147"/>
      <c r="D74" s="148"/>
      <c r="E74" s="66"/>
      <c r="F74" s="66"/>
      <c r="G74" s="67"/>
      <c r="H74" s="12"/>
    </row>
    <row r="75" spans="1:8" ht="49.5" x14ac:dyDescent="0.25">
      <c r="A75" s="37">
        <v>57</v>
      </c>
      <c r="B75" s="71" t="s">
        <v>231</v>
      </c>
      <c r="C75" s="35" t="s">
        <v>232</v>
      </c>
      <c r="D75" s="35" t="s">
        <v>227</v>
      </c>
      <c r="E75" s="68">
        <v>50000</v>
      </c>
      <c r="F75" s="68">
        <f t="shared" si="5"/>
        <v>45000</v>
      </c>
      <c r="G75" s="40"/>
      <c r="H75" s="12"/>
    </row>
    <row r="76" spans="1:8" ht="49.5" x14ac:dyDescent="0.25">
      <c r="A76" s="37">
        <v>58</v>
      </c>
      <c r="B76" s="71" t="s">
        <v>230</v>
      </c>
      <c r="C76" s="35" t="s">
        <v>228</v>
      </c>
      <c r="D76" s="35" t="s">
        <v>229</v>
      </c>
      <c r="E76" s="68">
        <v>108000</v>
      </c>
      <c r="F76" s="68">
        <f t="shared" si="5"/>
        <v>97200</v>
      </c>
      <c r="G76" s="40"/>
      <c r="H76" s="12"/>
    </row>
    <row r="77" spans="1:8" ht="16.5" x14ac:dyDescent="0.25">
      <c r="A77" s="212" t="s">
        <v>262</v>
      </c>
      <c r="B77" s="213"/>
      <c r="C77" s="213"/>
      <c r="D77" s="214"/>
      <c r="E77" s="77"/>
      <c r="F77" s="77"/>
      <c r="G77" s="67"/>
      <c r="H77" s="12"/>
    </row>
    <row r="78" spans="1:8" ht="16.5" x14ac:dyDescent="0.25">
      <c r="A78" s="166">
        <v>59</v>
      </c>
      <c r="B78" s="163"/>
      <c r="C78" s="35" t="s">
        <v>409</v>
      </c>
      <c r="D78" s="35"/>
      <c r="E78" s="72">
        <v>375000</v>
      </c>
      <c r="F78" s="68">
        <f t="shared" si="5"/>
        <v>337500</v>
      </c>
      <c r="G78" s="40"/>
      <c r="H78" s="12"/>
    </row>
    <row r="79" spans="1:8" ht="33" x14ac:dyDescent="0.25">
      <c r="A79" s="167"/>
      <c r="B79" s="163"/>
      <c r="C79" s="35" t="s">
        <v>410</v>
      </c>
      <c r="D79" s="35"/>
      <c r="E79" s="72">
        <v>500000</v>
      </c>
      <c r="F79" s="68">
        <f t="shared" si="5"/>
        <v>450000</v>
      </c>
      <c r="G79" s="40"/>
      <c r="H79" s="12"/>
    </row>
    <row r="80" spans="1:8" ht="33" x14ac:dyDescent="0.25">
      <c r="A80" s="37">
        <v>60</v>
      </c>
      <c r="B80" s="163"/>
      <c r="C80" s="36" t="s">
        <v>411</v>
      </c>
      <c r="D80" s="36" t="s">
        <v>137</v>
      </c>
      <c r="E80" s="68">
        <v>700000</v>
      </c>
      <c r="F80" s="68">
        <f t="shared" si="5"/>
        <v>630000</v>
      </c>
      <c r="G80" s="40"/>
      <c r="H80" s="12"/>
    </row>
    <row r="81" spans="1:8" ht="33" x14ac:dyDescent="0.25">
      <c r="A81" s="166">
        <v>61</v>
      </c>
      <c r="B81" s="156" t="s">
        <v>282</v>
      </c>
      <c r="C81" s="35" t="s">
        <v>141</v>
      </c>
      <c r="D81" s="35" t="s">
        <v>142</v>
      </c>
      <c r="E81" s="72">
        <v>157000</v>
      </c>
      <c r="F81" s="68">
        <f t="shared" si="5"/>
        <v>141300</v>
      </c>
      <c r="G81" s="40"/>
      <c r="H81" s="12"/>
    </row>
    <row r="82" spans="1:8" ht="33" x14ac:dyDescent="0.25">
      <c r="A82" s="167"/>
      <c r="B82" s="154"/>
      <c r="C82" s="35" t="s">
        <v>143</v>
      </c>
      <c r="D82" s="35" t="s">
        <v>144</v>
      </c>
      <c r="E82" s="72">
        <v>157000</v>
      </c>
      <c r="F82" s="68">
        <f t="shared" si="5"/>
        <v>141300</v>
      </c>
      <c r="G82" s="40"/>
      <c r="H82" s="12"/>
    </row>
    <row r="83" spans="1:8" ht="16.5" x14ac:dyDescent="0.25">
      <c r="A83" s="37">
        <v>62</v>
      </c>
      <c r="B83" s="154"/>
      <c r="C83" s="35" t="s">
        <v>393</v>
      </c>
      <c r="D83" s="35" t="s">
        <v>394</v>
      </c>
      <c r="E83" s="72">
        <v>143000</v>
      </c>
      <c r="F83" s="68">
        <f t="shared" si="5"/>
        <v>128700</v>
      </c>
      <c r="G83" s="40"/>
      <c r="H83" s="12"/>
    </row>
    <row r="84" spans="1:8" ht="16.5" x14ac:dyDescent="0.25">
      <c r="A84" s="166">
        <v>63</v>
      </c>
      <c r="B84" s="154"/>
      <c r="C84" s="35" t="s">
        <v>395</v>
      </c>
      <c r="D84" s="35" t="s">
        <v>394</v>
      </c>
      <c r="E84" s="72">
        <v>185000</v>
      </c>
      <c r="F84" s="68">
        <f t="shared" si="5"/>
        <v>166500</v>
      </c>
      <c r="G84" s="40"/>
      <c r="H84" s="12"/>
    </row>
    <row r="85" spans="1:8" ht="49.5" x14ac:dyDescent="0.25">
      <c r="A85" s="167"/>
      <c r="B85" s="154"/>
      <c r="C85" s="35" t="s">
        <v>370</v>
      </c>
      <c r="D85" s="35" t="s">
        <v>371</v>
      </c>
      <c r="E85" s="72">
        <v>1200000</v>
      </c>
      <c r="F85" s="68">
        <f>E85*80%</f>
        <v>960000</v>
      </c>
      <c r="G85" s="109"/>
      <c r="H85" s="12"/>
    </row>
    <row r="86" spans="1:8" ht="33" x14ac:dyDescent="0.25">
      <c r="A86" s="37">
        <v>64</v>
      </c>
      <c r="B86" s="157"/>
      <c r="C86" s="35" t="s">
        <v>145</v>
      </c>
      <c r="D86" s="35" t="s">
        <v>146</v>
      </c>
      <c r="E86" s="72"/>
      <c r="F86" s="68">
        <f t="shared" si="5"/>
        <v>0</v>
      </c>
      <c r="G86" s="40"/>
      <c r="H86" s="12"/>
    </row>
    <row r="87" spans="1:8" ht="33" x14ac:dyDescent="0.25">
      <c r="A87" s="166">
        <v>65</v>
      </c>
      <c r="B87" s="154" t="s">
        <v>283</v>
      </c>
      <c r="C87" s="35" t="s">
        <v>149</v>
      </c>
      <c r="D87" s="35" t="s">
        <v>150</v>
      </c>
      <c r="E87" s="72"/>
      <c r="F87" s="68">
        <f t="shared" si="5"/>
        <v>0</v>
      </c>
      <c r="G87" s="40"/>
      <c r="H87" s="12"/>
    </row>
    <row r="88" spans="1:8" ht="33" x14ac:dyDescent="0.25">
      <c r="A88" s="167"/>
      <c r="B88" s="154"/>
      <c r="C88" s="35" t="s">
        <v>151</v>
      </c>
      <c r="D88" s="35" t="s">
        <v>152</v>
      </c>
      <c r="E88" s="68">
        <v>847000</v>
      </c>
      <c r="F88" s="68">
        <f t="shared" si="5"/>
        <v>762300</v>
      </c>
      <c r="G88" s="40"/>
      <c r="H88" s="12"/>
    </row>
    <row r="89" spans="1:8" ht="33" x14ac:dyDescent="0.25">
      <c r="A89" s="37">
        <v>66</v>
      </c>
      <c r="B89" s="154"/>
      <c r="C89" s="35" t="s">
        <v>153</v>
      </c>
      <c r="D89" s="35" t="s">
        <v>154</v>
      </c>
      <c r="E89" s="68">
        <v>2178000</v>
      </c>
      <c r="F89" s="68">
        <f t="shared" si="5"/>
        <v>1960200</v>
      </c>
      <c r="G89" s="40"/>
      <c r="H89" s="12"/>
    </row>
    <row r="90" spans="1:8" ht="33" x14ac:dyDescent="0.25">
      <c r="A90" s="166">
        <v>67</v>
      </c>
      <c r="B90" s="154"/>
      <c r="C90" s="35" t="s">
        <v>155</v>
      </c>
      <c r="D90" s="35" t="s">
        <v>156</v>
      </c>
      <c r="E90" s="68">
        <v>847000</v>
      </c>
      <c r="F90" s="68">
        <f t="shared" si="5"/>
        <v>762300</v>
      </c>
      <c r="G90" s="40"/>
      <c r="H90" s="12"/>
    </row>
    <row r="91" spans="1:8" ht="33" x14ac:dyDescent="0.25">
      <c r="A91" s="167"/>
      <c r="B91" s="154"/>
      <c r="C91" s="35" t="s">
        <v>157</v>
      </c>
      <c r="D91" s="108" t="s">
        <v>333</v>
      </c>
      <c r="E91" s="68">
        <v>1700000</v>
      </c>
      <c r="F91" s="68">
        <f t="shared" si="5"/>
        <v>1530000</v>
      </c>
      <c r="G91" s="40"/>
      <c r="H91" s="12"/>
    </row>
    <row r="92" spans="1:8" ht="33" x14ac:dyDescent="0.25">
      <c r="A92" s="37">
        <v>68</v>
      </c>
      <c r="B92" s="154"/>
      <c r="C92" s="35" t="s">
        <v>158</v>
      </c>
      <c r="D92" s="35" t="s">
        <v>146</v>
      </c>
      <c r="E92" s="68"/>
      <c r="F92" s="68"/>
      <c r="G92" s="40"/>
      <c r="H92" s="12"/>
    </row>
    <row r="93" spans="1:8" ht="75" x14ac:dyDescent="0.25">
      <c r="A93" s="166">
        <v>69</v>
      </c>
      <c r="B93" s="155" t="s">
        <v>304</v>
      </c>
      <c r="C93" s="35" t="s">
        <v>342</v>
      </c>
      <c r="D93" s="35" t="s">
        <v>284</v>
      </c>
      <c r="E93" s="107">
        <v>3420000</v>
      </c>
      <c r="F93" s="107">
        <f>E93*90%</f>
        <v>3078000</v>
      </c>
      <c r="G93" s="113" t="s">
        <v>335</v>
      </c>
      <c r="H93" s="114"/>
    </row>
    <row r="94" spans="1:8" ht="49.5" x14ac:dyDescent="0.25">
      <c r="A94" s="167"/>
      <c r="B94" s="155"/>
      <c r="C94" s="35" t="s">
        <v>343</v>
      </c>
      <c r="D94" s="35" t="s">
        <v>285</v>
      </c>
      <c r="E94" s="107">
        <v>3420000</v>
      </c>
      <c r="F94" s="107">
        <f t="shared" ref="F94:F122" si="6">E94*90%</f>
        <v>3078000</v>
      </c>
      <c r="G94" s="40"/>
      <c r="H94" s="12"/>
    </row>
    <row r="95" spans="1:8" ht="75" x14ac:dyDescent="0.25">
      <c r="A95" s="37">
        <v>70</v>
      </c>
      <c r="B95" s="155"/>
      <c r="C95" s="35" t="s">
        <v>344</v>
      </c>
      <c r="D95" s="35" t="s">
        <v>309</v>
      </c>
      <c r="E95" s="107">
        <v>3420000</v>
      </c>
      <c r="F95" s="107">
        <f t="shared" si="6"/>
        <v>3078000</v>
      </c>
      <c r="G95" s="113" t="s">
        <v>335</v>
      </c>
      <c r="H95" s="114"/>
    </row>
    <row r="96" spans="1:8" ht="49.5" x14ac:dyDescent="0.25">
      <c r="A96" s="166">
        <v>71</v>
      </c>
      <c r="B96" s="155"/>
      <c r="C96" s="35" t="s">
        <v>345</v>
      </c>
      <c r="D96" s="35" t="s">
        <v>310</v>
      </c>
      <c r="E96" s="107">
        <v>3420000</v>
      </c>
      <c r="F96" s="107">
        <f t="shared" si="6"/>
        <v>3078000</v>
      </c>
      <c r="G96" s="40"/>
      <c r="H96" s="12"/>
    </row>
    <row r="97" spans="1:8" ht="33" x14ac:dyDescent="0.25">
      <c r="A97" s="167"/>
      <c r="B97" s="155"/>
      <c r="C97" s="35" t="s">
        <v>346</v>
      </c>
      <c r="D97" s="35" t="s">
        <v>286</v>
      </c>
      <c r="E97" s="107">
        <v>3420000</v>
      </c>
      <c r="F97" s="107">
        <f t="shared" si="6"/>
        <v>3078000</v>
      </c>
      <c r="G97" s="40"/>
      <c r="H97" s="12"/>
    </row>
    <row r="98" spans="1:8" ht="49.5" x14ac:dyDescent="0.25">
      <c r="A98" s="37">
        <v>72</v>
      </c>
      <c r="B98" s="155"/>
      <c r="C98" s="108" t="s">
        <v>373</v>
      </c>
      <c r="D98" s="35" t="s">
        <v>287</v>
      </c>
      <c r="E98" s="107">
        <v>5730000</v>
      </c>
      <c r="F98" s="107">
        <f t="shared" si="6"/>
        <v>5157000</v>
      </c>
      <c r="G98" s="40"/>
      <c r="H98" s="12"/>
    </row>
    <row r="99" spans="1:8" ht="49.5" x14ac:dyDescent="0.25">
      <c r="A99" s="166">
        <v>73</v>
      </c>
      <c r="B99" s="155"/>
      <c r="C99" s="35" t="s">
        <v>347</v>
      </c>
      <c r="D99" s="35" t="s">
        <v>288</v>
      </c>
      <c r="E99" s="107">
        <v>3420000</v>
      </c>
      <c r="F99" s="107">
        <f t="shared" si="6"/>
        <v>3078000</v>
      </c>
      <c r="G99" s="40"/>
      <c r="H99" s="12"/>
    </row>
    <row r="100" spans="1:8" ht="49.5" x14ac:dyDescent="0.25">
      <c r="A100" s="167"/>
      <c r="B100" s="155"/>
      <c r="C100" s="35" t="s">
        <v>348</v>
      </c>
      <c r="D100" s="35" t="s">
        <v>288</v>
      </c>
      <c r="E100" s="107">
        <v>4530000</v>
      </c>
      <c r="F100" s="107">
        <f t="shared" si="6"/>
        <v>4077000</v>
      </c>
      <c r="G100" s="40"/>
      <c r="H100" s="12"/>
    </row>
    <row r="101" spans="1:8" ht="49.5" x14ac:dyDescent="0.25">
      <c r="A101" s="37">
        <v>74</v>
      </c>
      <c r="B101" s="155"/>
      <c r="C101" s="35" t="s">
        <v>349</v>
      </c>
      <c r="D101" s="35" t="s">
        <v>289</v>
      </c>
      <c r="E101" s="107">
        <v>3420000</v>
      </c>
      <c r="F101" s="107">
        <f t="shared" si="6"/>
        <v>3078000</v>
      </c>
      <c r="G101" s="40"/>
      <c r="H101" s="12"/>
    </row>
    <row r="102" spans="1:8" ht="49.5" x14ac:dyDescent="0.25">
      <c r="A102" s="166">
        <v>75</v>
      </c>
      <c r="B102" s="155"/>
      <c r="C102" s="108" t="s">
        <v>372</v>
      </c>
      <c r="D102" s="35" t="s">
        <v>290</v>
      </c>
      <c r="E102" s="107">
        <v>5515200</v>
      </c>
      <c r="F102" s="107">
        <f t="shared" si="6"/>
        <v>4963680</v>
      </c>
      <c r="G102" s="40"/>
      <c r="H102" s="12"/>
    </row>
    <row r="103" spans="1:8" ht="33" x14ac:dyDescent="0.25">
      <c r="A103" s="167"/>
      <c r="B103" s="155"/>
      <c r="C103" s="35" t="s">
        <v>350</v>
      </c>
      <c r="D103" s="35" t="s">
        <v>292</v>
      </c>
      <c r="E103" s="72">
        <v>2790000</v>
      </c>
      <c r="F103" s="107">
        <f t="shared" si="6"/>
        <v>2511000</v>
      </c>
      <c r="G103" s="115" t="s">
        <v>291</v>
      </c>
      <c r="H103" s="12"/>
    </row>
    <row r="104" spans="1:8" ht="49.5" x14ac:dyDescent="0.25">
      <c r="A104" s="37">
        <v>76</v>
      </c>
      <c r="B104" s="155"/>
      <c r="C104" s="35" t="s">
        <v>351</v>
      </c>
      <c r="D104" s="35" t="s">
        <v>293</v>
      </c>
      <c r="E104" s="107">
        <v>3078000</v>
      </c>
      <c r="F104" s="107">
        <f t="shared" si="6"/>
        <v>2770200</v>
      </c>
      <c r="G104" s="40"/>
      <c r="H104" s="12"/>
    </row>
    <row r="105" spans="1:8" ht="49.5" x14ac:dyDescent="0.25">
      <c r="A105" s="166">
        <v>77</v>
      </c>
      <c r="B105" s="155"/>
      <c r="C105" s="35" t="s">
        <v>352</v>
      </c>
      <c r="D105" s="35" t="s">
        <v>293</v>
      </c>
      <c r="E105" s="107">
        <v>4200000</v>
      </c>
      <c r="F105" s="107">
        <f t="shared" si="6"/>
        <v>3780000</v>
      </c>
      <c r="G105" s="40"/>
      <c r="H105" s="12"/>
    </row>
    <row r="106" spans="1:8" ht="49.5" x14ac:dyDescent="0.25">
      <c r="A106" s="167"/>
      <c r="B106" s="155"/>
      <c r="C106" s="35" t="s">
        <v>353</v>
      </c>
      <c r="D106" s="35" t="s">
        <v>294</v>
      </c>
      <c r="E106" s="107">
        <v>3078000</v>
      </c>
      <c r="F106" s="107">
        <f t="shared" si="6"/>
        <v>2770200</v>
      </c>
      <c r="G106" s="40"/>
      <c r="H106" s="12"/>
    </row>
    <row r="107" spans="1:8" ht="49.5" x14ac:dyDescent="0.25">
      <c r="A107" s="37">
        <v>78</v>
      </c>
      <c r="B107" s="155"/>
      <c r="C107" s="35" t="s">
        <v>354</v>
      </c>
      <c r="D107" s="35" t="s">
        <v>294</v>
      </c>
      <c r="E107" s="107">
        <v>4200000</v>
      </c>
      <c r="F107" s="107">
        <f t="shared" si="6"/>
        <v>3780000</v>
      </c>
      <c r="G107" s="40"/>
      <c r="H107" s="12"/>
    </row>
    <row r="108" spans="1:8" ht="49.5" x14ac:dyDescent="0.25">
      <c r="A108" s="166">
        <v>79</v>
      </c>
      <c r="B108" s="155"/>
      <c r="C108" s="35" t="s">
        <v>355</v>
      </c>
      <c r="D108" s="35" t="s">
        <v>295</v>
      </c>
      <c r="E108" s="107">
        <v>3078000</v>
      </c>
      <c r="F108" s="107">
        <f t="shared" si="6"/>
        <v>2770200</v>
      </c>
      <c r="G108" s="40"/>
      <c r="H108" s="12"/>
    </row>
    <row r="109" spans="1:8" ht="33" x14ac:dyDescent="0.25">
      <c r="A109" s="167"/>
      <c r="B109" s="155"/>
      <c r="C109" s="35" t="s">
        <v>356</v>
      </c>
      <c r="D109" s="35" t="s">
        <v>296</v>
      </c>
      <c r="E109" s="107">
        <v>3420000</v>
      </c>
      <c r="F109" s="107">
        <f t="shared" si="6"/>
        <v>3078000</v>
      </c>
      <c r="G109" s="40"/>
      <c r="H109" s="12"/>
    </row>
    <row r="110" spans="1:8" ht="33" x14ac:dyDescent="0.25">
      <c r="A110" s="37">
        <v>80</v>
      </c>
      <c r="B110" s="155"/>
      <c r="C110" s="35" t="s">
        <v>357</v>
      </c>
      <c r="D110" s="35" t="s">
        <v>297</v>
      </c>
      <c r="E110" s="107">
        <v>3420000</v>
      </c>
      <c r="F110" s="107">
        <f t="shared" si="6"/>
        <v>3078000</v>
      </c>
      <c r="G110" s="40"/>
      <c r="H110" s="12"/>
    </row>
    <row r="111" spans="1:8" ht="33" x14ac:dyDescent="0.25">
      <c r="A111" s="166">
        <v>81</v>
      </c>
      <c r="B111" s="155"/>
      <c r="C111" s="35" t="s">
        <v>358</v>
      </c>
      <c r="D111" s="35" t="s">
        <v>298</v>
      </c>
      <c r="E111" s="107">
        <v>3420000</v>
      </c>
      <c r="F111" s="107">
        <f t="shared" si="6"/>
        <v>3078000</v>
      </c>
      <c r="G111" s="40"/>
      <c r="H111" s="12"/>
    </row>
    <row r="112" spans="1:8" ht="33" x14ac:dyDescent="0.25">
      <c r="A112" s="167"/>
      <c r="B112" s="155"/>
      <c r="C112" s="35" t="s">
        <v>359</v>
      </c>
      <c r="D112" s="35" t="s">
        <v>305</v>
      </c>
      <c r="E112" s="107">
        <v>3420000</v>
      </c>
      <c r="F112" s="107">
        <f t="shared" si="6"/>
        <v>3078000</v>
      </c>
      <c r="G112" s="40"/>
      <c r="H112" s="12"/>
    </row>
    <row r="113" spans="1:8" ht="33" x14ac:dyDescent="0.25">
      <c r="A113" s="37">
        <v>82</v>
      </c>
      <c r="B113" s="155"/>
      <c r="C113" s="35" t="s">
        <v>360</v>
      </c>
      <c r="D113" s="35" t="s">
        <v>299</v>
      </c>
      <c r="E113" s="107">
        <v>7740000</v>
      </c>
      <c r="F113" s="107">
        <f t="shared" si="6"/>
        <v>6966000</v>
      </c>
      <c r="G113" s="40"/>
      <c r="H113" s="12"/>
    </row>
    <row r="114" spans="1:8" ht="33" x14ac:dyDescent="0.25">
      <c r="A114" s="166">
        <v>83</v>
      </c>
      <c r="B114" s="155"/>
      <c r="C114" s="35" t="s">
        <v>361</v>
      </c>
      <c r="D114" s="35" t="s">
        <v>306</v>
      </c>
      <c r="E114" s="107">
        <v>3420000</v>
      </c>
      <c r="F114" s="107">
        <f t="shared" si="6"/>
        <v>3078000</v>
      </c>
      <c r="G114" s="40"/>
      <c r="H114" s="12"/>
    </row>
    <row r="115" spans="1:8" ht="66" x14ac:dyDescent="0.25">
      <c r="A115" s="167"/>
      <c r="B115" s="155"/>
      <c r="C115" s="35" t="s">
        <v>362</v>
      </c>
      <c r="D115" s="35" t="s">
        <v>307</v>
      </c>
      <c r="E115" s="107">
        <v>4740000</v>
      </c>
      <c r="F115" s="107">
        <f t="shared" si="6"/>
        <v>4266000</v>
      </c>
      <c r="G115" s="40"/>
      <c r="H115" s="12"/>
    </row>
    <row r="116" spans="1:8" ht="33" x14ac:dyDescent="0.25">
      <c r="A116" s="37">
        <v>84</v>
      </c>
      <c r="B116" s="155"/>
      <c r="C116" s="35" t="s">
        <v>363</v>
      </c>
      <c r="D116" s="35" t="s">
        <v>308</v>
      </c>
      <c r="E116" s="72">
        <v>3720000</v>
      </c>
      <c r="F116" s="107">
        <f t="shared" si="6"/>
        <v>3348000</v>
      </c>
      <c r="G116" s="40"/>
      <c r="H116" s="12"/>
    </row>
    <row r="117" spans="1:8" ht="33" x14ac:dyDescent="0.25">
      <c r="A117" s="166">
        <v>85</v>
      </c>
      <c r="B117" s="155"/>
      <c r="C117" s="35" t="s">
        <v>364</v>
      </c>
      <c r="D117" s="35"/>
      <c r="E117" s="107">
        <v>6060000</v>
      </c>
      <c r="F117" s="107">
        <f t="shared" si="6"/>
        <v>5454000</v>
      </c>
      <c r="G117" s="40"/>
      <c r="H117" s="12"/>
    </row>
    <row r="118" spans="1:8" ht="33" x14ac:dyDescent="0.25">
      <c r="A118" s="167"/>
      <c r="B118" s="155"/>
      <c r="C118" s="35" t="s">
        <v>365</v>
      </c>
      <c r="D118" s="35"/>
      <c r="E118" s="107">
        <v>6060000</v>
      </c>
      <c r="F118" s="107">
        <f t="shared" si="6"/>
        <v>5454000</v>
      </c>
      <c r="G118" s="40"/>
      <c r="H118" s="12"/>
    </row>
    <row r="119" spans="1:8" ht="33" x14ac:dyDescent="0.25">
      <c r="A119" s="37">
        <v>86</v>
      </c>
      <c r="B119" s="155"/>
      <c r="C119" s="35" t="s">
        <v>366</v>
      </c>
      <c r="D119" s="35" t="s">
        <v>301</v>
      </c>
      <c r="E119" s="107">
        <v>5520000</v>
      </c>
      <c r="F119" s="107">
        <f t="shared" si="6"/>
        <v>4968000</v>
      </c>
      <c r="G119" s="40"/>
      <c r="H119" s="12"/>
    </row>
    <row r="120" spans="1:8" ht="33" x14ac:dyDescent="0.25">
      <c r="A120" s="166">
        <v>87</v>
      </c>
      <c r="B120" s="155"/>
      <c r="C120" s="35" t="s">
        <v>367</v>
      </c>
      <c r="D120" s="35" t="s">
        <v>302</v>
      </c>
      <c r="E120" s="107">
        <v>9930000</v>
      </c>
      <c r="F120" s="107">
        <f t="shared" si="6"/>
        <v>8937000</v>
      </c>
      <c r="G120" s="40"/>
      <c r="H120" s="12"/>
    </row>
    <row r="121" spans="1:8" ht="33" x14ac:dyDescent="0.25">
      <c r="A121" s="167"/>
      <c r="B121" s="155"/>
      <c r="C121" s="35" t="s">
        <v>368</v>
      </c>
      <c r="D121" s="35" t="s">
        <v>303</v>
      </c>
      <c r="E121" s="107">
        <v>7740000</v>
      </c>
      <c r="F121" s="107">
        <f t="shared" si="6"/>
        <v>6966000</v>
      </c>
      <c r="G121" s="40"/>
      <c r="H121" s="12"/>
    </row>
    <row r="122" spans="1:8" ht="49.5" x14ac:dyDescent="0.25">
      <c r="A122" s="37">
        <v>88</v>
      </c>
      <c r="B122" s="155"/>
      <c r="C122" s="35" t="s">
        <v>369</v>
      </c>
      <c r="D122" s="35" t="s">
        <v>300</v>
      </c>
      <c r="E122" s="107">
        <v>23160000</v>
      </c>
      <c r="F122" s="107">
        <f t="shared" si="6"/>
        <v>20844000</v>
      </c>
      <c r="G122" s="40"/>
      <c r="H122" s="12"/>
    </row>
    <row r="123" spans="1:8" ht="16.5" x14ac:dyDescent="0.25">
      <c r="A123" s="212" t="s">
        <v>206</v>
      </c>
      <c r="B123" s="213"/>
      <c r="C123" s="213"/>
      <c r="D123" s="214"/>
      <c r="E123" s="77"/>
      <c r="F123" s="77"/>
      <c r="G123" s="67"/>
      <c r="H123" s="12"/>
    </row>
    <row r="124" spans="1:8" ht="33" x14ac:dyDescent="0.25">
      <c r="A124" s="37">
        <v>89</v>
      </c>
      <c r="B124" s="78"/>
      <c r="C124" s="35" t="s">
        <v>159</v>
      </c>
      <c r="D124" s="35" t="s">
        <v>160</v>
      </c>
      <c r="E124" s="72">
        <v>88000</v>
      </c>
      <c r="F124" s="68">
        <f t="shared" ref="F124:F127" si="7">E124*90%</f>
        <v>79200</v>
      </c>
      <c r="G124" s="40"/>
      <c r="H124" s="12"/>
    </row>
    <row r="125" spans="1:8" ht="33" x14ac:dyDescent="0.25">
      <c r="A125" s="37">
        <v>90</v>
      </c>
      <c r="B125" s="79"/>
      <c r="C125" s="36" t="s">
        <v>135</v>
      </c>
      <c r="D125" s="36" t="s">
        <v>136</v>
      </c>
      <c r="E125" s="106">
        <v>140000</v>
      </c>
      <c r="F125" s="68">
        <f t="shared" si="7"/>
        <v>126000</v>
      </c>
      <c r="G125" s="40"/>
      <c r="H125" s="12"/>
    </row>
    <row r="126" spans="1:8" s="15" customFormat="1" ht="49.5" x14ac:dyDescent="0.25">
      <c r="A126" s="37">
        <v>91</v>
      </c>
      <c r="B126" s="156" t="s">
        <v>203</v>
      </c>
      <c r="C126" s="35" t="s">
        <v>222</v>
      </c>
      <c r="D126" s="35" t="s">
        <v>223</v>
      </c>
      <c r="E126" s="72">
        <v>178000</v>
      </c>
      <c r="F126" s="68">
        <f t="shared" si="7"/>
        <v>160200</v>
      </c>
      <c r="G126" s="40"/>
    </row>
    <row r="127" spans="1:8" s="15" customFormat="1" ht="33" x14ac:dyDescent="0.25">
      <c r="A127" s="37">
        <v>92</v>
      </c>
      <c r="B127" s="157"/>
      <c r="C127" s="35" t="s">
        <v>224</v>
      </c>
      <c r="D127" s="35" t="s">
        <v>225</v>
      </c>
      <c r="E127" s="72">
        <v>127000</v>
      </c>
      <c r="F127" s="68">
        <f t="shared" si="7"/>
        <v>114300</v>
      </c>
      <c r="G127" s="40"/>
    </row>
    <row r="128" spans="1:8" s="16" customFormat="1" ht="16.5" x14ac:dyDescent="0.25">
      <c r="A128" s="146" t="s">
        <v>163</v>
      </c>
      <c r="B128" s="147"/>
      <c r="C128" s="147"/>
      <c r="D128" s="148"/>
      <c r="E128" s="122"/>
      <c r="F128" s="122"/>
      <c r="G128" s="62"/>
    </row>
    <row r="129" spans="1:8" s="16" customFormat="1" ht="33" x14ac:dyDescent="0.25">
      <c r="A129" s="83">
        <v>93</v>
      </c>
      <c r="B129" s="84"/>
      <c r="C129" s="85" t="s">
        <v>164</v>
      </c>
      <c r="D129" s="85" t="s">
        <v>165</v>
      </c>
      <c r="E129" s="83">
        <v>71000</v>
      </c>
      <c r="F129" s="68">
        <f t="shared" ref="F129:F130" si="8">E129*90%</f>
        <v>63900</v>
      </c>
      <c r="G129" s="158" t="s">
        <v>384</v>
      </c>
    </row>
    <row r="130" spans="1:8" s="16" customFormat="1" ht="49.5" x14ac:dyDescent="0.25">
      <c r="A130" s="83">
        <v>94</v>
      </c>
      <c r="B130" s="84"/>
      <c r="C130" s="85" t="s">
        <v>166</v>
      </c>
      <c r="D130" s="85" t="s">
        <v>167</v>
      </c>
      <c r="E130" s="83">
        <v>86000</v>
      </c>
      <c r="F130" s="68">
        <f t="shared" si="8"/>
        <v>77400</v>
      </c>
      <c r="G130" s="159"/>
    </row>
    <row r="131" spans="1:8" ht="16.5" x14ac:dyDescent="0.25">
      <c r="A131" s="212" t="s">
        <v>168</v>
      </c>
      <c r="B131" s="213"/>
      <c r="C131" s="213"/>
      <c r="D131" s="214"/>
      <c r="E131" s="77"/>
      <c r="F131" s="77"/>
      <c r="G131" s="67"/>
      <c r="H131" s="12"/>
    </row>
    <row r="132" spans="1:8" ht="33" customHeight="1" x14ac:dyDescent="0.25">
      <c r="A132" s="86">
        <v>95</v>
      </c>
      <c r="B132" s="38"/>
      <c r="C132" s="35" t="s">
        <v>169</v>
      </c>
      <c r="D132" s="35" t="s">
        <v>170</v>
      </c>
      <c r="E132" s="107">
        <v>1968000</v>
      </c>
      <c r="F132" s="68">
        <f>E132*80%</f>
        <v>1574400</v>
      </c>
      <c r="G132" s="151" t="s">
        <v>326</v>
      </c>
      <c r="H132" s="12"/>
    </row>
    <row r="133" spans="1:8" ht="33" x14ac:dyDescent="0.25">
      <c r="A133" s="86">
        <v>96</v>
      </c>
      <c r="B133" s="38"/>
      <c r="C133" s="35" t="s">
        <v>171</v>
      </c>
      <c r="D133" s="35" t="s">
        <v>172</v>
      </c>
      <c r="E133" s="107">
        <v>2952000</v>
      </c>
      <c r="F133" s="68">
        <f>E133*80%</f>
        <v>2361600</v>
      </c>
      <c r="G133" s="152"/>
      <c r="H133" s="12"/>
    </row>
    <row r="134" spans="1:8" ht="66" x14ac:dyDescent="0.25">
      <c r="A134" s="86">
        <v>97</v>
      </c>
      <c r="B134" s="38"/>
      <c r="C134" s="35" t="s">
        <v>173</v>
      </c>
      <c r="D134" s="35" t="s">
        <v>174</v>
      </c>
      <c r="E134" s="107">
        <v>4100000</v>
      </c>
      <c r="F134" s="68">
        <f>E134*80%</f>
        <v>3280000</v>
      </c>
      <c r="G134" s="153"/>
      <c r="H134" s="12"/>
    </row>
    <row r="135" spans="1:8" ht="49.5" x14ac:dyDescent="0.25">
      <c r="A135" s="86">
        <v>98</v>
      </c>
      <c r="B135" s="38"/>
      <c r="C135" s="35" t="s">
        <v>340</v>
      </c>
      <c r="D135" s="35" t="s">
        <v>341</v>
      </c>
      <c r="E135" s="107">
        <v>550000</v>
      </c>
      <c r="F135" s="68">
        <f t="shared" ref="F135" si="9">E135*90%</f>
        <v>495000</v>
      </c>
      <c r="G135" s="105"/>
      <c r="H135" s="12"/>
    </row>
    <row r="136" spans="1:8" ht="166.5" customHeight="1" x14ac:dyDescent="0.25">
      <c r="A136" s="86">
        <v>99</v>
      </c>
      <c r="B136" s="38"/>
      <c r="C136" s="35" t="s">
        <v>175</v>
      </c>
      <c r="D136" s="35" t="s">
        <v>176</v>
      </c>
      <c r="E136" s="72">
        <v>495000</v>
      </c>
      <c r="F136" s="68">
        <f>E136*80%</f>
        <v>396000</v>
      </c>
      <c r="G136" s="105" t="s">
        <v>328</v>
      </c>
      <c r="H136" s="12"/>
    </row>
    <row r="137" spans="1:8" ht="16.5" x14ac:dyDescent="0.25">
      <c r="A137" s="86">
        <v>100</v>
      </c>
      <c r="B137" s="38"/>
      <c r="C137" s="35" t="s">
        <v>177</v>
      </c>
      <c r="D137" s="35" t="s">
        <v>178</v>
      </c>
      <c r="E137" s="72">
        <v>268000</v>
      </c>
      <c r="F137" s="68">
        <f t="shared" ref="F137:F139" si="10">E137*90%</f>
        <v>241200</v>
      </c>
      <c r="G137" s="40"/>
      <c r="H137" s="12"/>
    </row>
    <row r="138" spans="1:8" ht="16.5" x14ac:dyDescent="0.25">
      <c r="A138" s="86">
        <v>101</v>
      </c>
      <c r="B138" s="38"/>
      <c r="C138" s="35" t="s">
        <v>179</v>
      </c>
      <c r="D138" s="35" t="s">
        <v>180</v>
      </c>
      <c r="E138" s="72">
        <v>151000</v>
      </c>
      <c r="F138" s="68">
        <f t="shared" si="10"/>
        <v>135900</v>
      </c>
      <c r="G138" s="40"/>
      <c r="H138" s="12"/>
    </row>
    <row r="139" spans="1:8" ht="16.5" x14ac:dyDescent="0.25">
      <c r="A139" s="86">
        <v>102</v>
      </c>
      <c r="B139" s="38"/>
      <c r="C139" s="35" t="s">
        <v>338</v>
      </c>
      <c r="D139" s="35" t="s">
        <v>339</v>
      </c>
      <c r="E139" s="72">
        <v>220000</v>
      </c>
      <c r="F139" s="68">
        <f t="shared" si="10"/>
        <v>198000</v>
      </c>
      <c r="G139" s="40"/>
      <c r="H139" s="12"/>
    </row>
    <row r="140" spans="1:8" ht="16.5" x14ac:dyDescent="0.25">
      <c r="A140" s="212" t="s">
        <v>263</v>
      </c>
      <c r="B140" s="213"/>
      <c r="C140" s="213"/>
      <c r="D140" s="214"/>
      <c r="E140" s="77"/>
      <c r="F140" s="77"/>
      <c r="G140" s="67"/>
      <c r="H140" s="12"/>
    </row>
    <row r="141" spans="1:8" ht="49.5" x14ac:dyDescent="0.25">
      <c r="A141" s="86">
        <v>103</v>
      </c>
      <c r="B141" s="38"/>
      <c r="C141" s="35" t="s">
        <v>264</v>
      </c>
      <c r="D141" s="35" t="s">
        <v>265</v>
      </c>
      <c r="E141" s="72">
        <v>390000</v>
      </c>
      <c r="F141" s="68">
        <f t="shared" ref="F141" si="11">E141*90%</f>
        <v>351000</v>
      </c>
      <c r="G141" s="40"/>
      <c r="H141" s="12"/>
    </row>
    <row r="142" spans="1:8" ht="16.5" x14ac:dyDescent="0.25">
      <c r="A142" s="212" t="s">
        <v>233</v>
      </c>
      <c r="B142" s="213"/>
      <c r="C142" s="213"/>
      <c r="D142" s="214"/>
      <c r="E142" s="77"/>
      <c r="F142" s="77"/>
      <c r="G142" s="67"/>
      <c r="H142" s="12"/>
    </row>
    <row r="143" spans="1:8" ht="16.5" x14ac:dyDescent="0.25">
      <c r="A143" s="37">
        <v>104</v>
      </c>
      <c r="B143" s="78"/>
      <c r="C143" s="36" t="s">
        <v>21</v>
      </c>
      <c r="D143" s="36" t="s">
        <v>22</v>
      </c>
      <c r="E143" s="106">
        <v>165000</v>
      </c>
      <c r="F143" s="68">
        <f t="shared" ref="F143:F159" si="12">E143*90%</f>
        <v>148500</v>
      </c>
      <c r="G143" s="40"/>
      <c r="H143" s="12"/>
    </row>
    <row r="144" spans="1:8" ht="33" x14ac:dyDescent="0.25">
      <c r="A144" s="37">
        <v>105</v>
      </c>
      <c r="B144" s="78"/>
      <c r="C144" s="36" t="s">
        <v>181</v>
      </c>
      <c r="D144" s="36" t="s">
        <v>182</v>
      </c>
      <c r="E144" s="68">
        <v>72000</v>
      </c>
      <c r="F144" s="68">
        <f t="shared" si="12"/>
        <v>64800</v>
      </c>
      <c r="G144" s="40"/>
      <c r="H144" s="12"/>
    </row>
    <row r="145" spans="1:8" ht="49.5" x14ac:dyDescent="0.25">
      <c r="A145" s="37">
        <v>106</v>
      </c>
      <c r="B145" s="78"/>
      <c r="C145" s="36" t="s">
        <v>185</v>
      </c>
      <c r="D145" s="36" t="s">
        <v>186</v>
      </c>
      <c r="E145" s="68">
        <v>605000</v>
      </c>
      <c r="F145" s="68">
        <f t="shared" si="12"/>
        <v>544500</v>
      </c>
      <c r="G145" s="40"/>
      <c r="H145" s="12"/>
    </row>
    <row r="146" spans="1:8" ht="66" x14ac:dyDescent="0.25">
      <c r="A146" s="37">
        <v>107</v>
      </c>
      <c r="B146" s="78"/>
      <c r="C146" s="85" t="s">
        <v>187</v>
      </c>
      <c r="D146" s="85" t="s">
        <v>188</v>
      </c>
      <c r="E146" s="43">
        <v>1100000</v>
      </c>
      <c r="F146" s="68">
        <f t="shared" si="12"/>
        <v>990000</v>
      </c>
      <c r="G146" s="40"/>
      <c r="H146" s="12"/>
    </row>
    <row r="147" spans="1:8" ht="49.5" x14ac:dyDescent="0.25">
      <c r="A147" s="37">
        <v>108</v>
      </c>
      <c r="B147" s="78"/>
      <c r="C147" s="35" t="s">
        <v>385</v>
      </c>
      <c r="D147" s="35" t="s">
        <v>387</v>
      </c>
      <c r="E147" s="68">
        <v>817000</v>
      </c>
      <c r="F147" s="68">
        <f t="shared" si="12"/>
        <v>735300</v>
      </c>
      <c r="G147" s="40"/>
      <c r="H147" s="12"/>
    </row>
    <row r="148" spans="1:8" ht="66" x14ac:dyDescent="0.25">
      <c r="A148" s="37">
        <v>109</v>
      </c>
      <c r="B148" s="78"/>
      <c r="C148" s="35" t="s">
        <v>386</v>
      </c>
      <c r="D148" s="35" t="s">
        <v>388</v>
      </c>
      <c r="E148" s="68">
        <v>1500000</v>
      </c>
      <c r="F148" s="68">
        <f t="shared" si="12"/>
        <v>1350000</v>
      </c>
      <c r="G148" s="40"/>
      <c r="H148" s="12"/>
    </row>
    <row r="149" spans="1:8" ht="33" x14ac:dyDescent="0.25">
      <c r="A149" s="37">
        <v>110</v>
      </c>
      <c r="B149" s="78"/>
      <c r="C149" s="35" t="s">
        <v>191</v>
      </c>
      <c r="D149" s="35" t="s">
        <v>192</v>
      </c>
      <c r="E149" s="72">
        <v>220000</v>
      </c>
      <c r="F149" s="68">
        <f t="shared" si="12"/>
        <v>198000</v>
      </c>
      <c r="G149" s="40"/>
      <c r="H149" s="12"/>
    </row>
    <row r="150" spans="1:8" ht="16.5" x14ac:dyDescent="0.25">
      <c r="A150" s="146" t="s">
        <v>322</v>
      </c>
      <c r="B150" s="147"/>
      <c r="C150" s="147"/>
      <c r="D150" s="148"/>
      <c r="E150" s="66"/>
      <c r="F150" s="66"/>
      <c r="G150" s="67"/>
      <c r="H150" s="12"/>
    </row>
    <row r="151" spans="1:8" ht="16.5" x14ac:dyDescent="0.25">
      <c r="A151" s="37">
        <v>111</v>
      </c>
      <c r="B151" s="78"/>
      <c r="C151" s="35" t="s">
        <v>313</v>
      </c>
      <c r="D151" s="35"/>
      <c r="E151" s="107">
        <v>165000</v>
      </c>
      <c r="F151" s="68">
        <f t="shared" si="12"/>
        <v>148500</v>
      </c>
      <c r="G151" s="40"/>
      <c r="H151" s="12"/>
    </row>
    <row r="152" spans="1:8" ht="16.5" x14ac:dyDescent="0.25">
      <c r="A152" s="37">
        <v>112</v>
      </c>
      <c r="B152" s="78"/>
      <c r="C152" s="35" t="s">
        <v>314</v>
      </c>
      <c r="D152" s="35" t="s">
        <v>315</v>
      </c>
      <c r="E152" s="72">
        <v>220000</v>
      </c>
      <c r="F152" s="68">
        <f t="shared" si="12"/>
        <v>198000</v>
      </c>
      <c r="G152" s="40"/>
      <c r="H152" s="12"/>
    </row>
    <row r="153" spans="1:8" ht="132" x14ac:dyDescent="0.25">
      <c r="A153" s="37">
        <v>113</v>
      </c>
      <c r="B153" s="78"/>
      <c r="C153" s="35" t="s">
        <v>316</v>
      </c>
      <c r="D153" s="35" t="s">
        <v>317</v>
      </c>
      <c r="E153" s="72">
        <v>380000</v>
      </c>
      <c r="F153" s="68">
        <f t="shared" si="12"/>
        <v>342000</v>
      </c>
      <c r="G153" s="40"/>
      <c r="H153" s="12"/>
    </row>
    <row r="154" spans="1:8" ht="99" x14ac:dyDescent="0.25">
      <c r="A154" s="37">
        <v>114</v>
      </c>
      <c r="B154" s="78"/>
      <c r="C154" s="35" t="s">
        <v>318</v>
      </c>
      <c r="D154" s="35" t="s">
        <v>319</v>
      </c>
      <c r="E154" s="72">
        <v>4500000</v>
      </c>
      <c r="F154" s="68">
        <f t="shared" si="12"/>
        <v>4050000</v>
      </c>
      <c r="G154" s="40"/>
      <c r="H154" s="12"/>
    </row>
    <row r="155" spans="1:8" ht="49.5" x14ac:dyDescent="0.25">
      <c r="A155" s="37">
        <v>115</v>
      </c>
      <c r="B155" s="78"/>
      <c r="C155" s="35" t="s">
        <v>320</v>
      </c>
      <c r="D155" s="35" t="s">
        <v>321</v>
      </c>
      <c r="E155" s="72">
        <v>3200000</v>
      </c>
      <c r="F155" s="68">
        <f t="shared" si="12"/>
        <v>2880000</v>
      </c>
      <c r="G155" s="40"/>
      <c r="H155" s="12"/>
    </row>
    <row r="156" spans="1:8" ht="16.5" x14ac:dyDescent="0.25">
      <c r="A156" s="146" t="s">
        <v>221</v>
      </c>
      <c r="B156" s="147"/>
      <c r="C156" s="147"/>
      <c r="D156" s="148"/>
      <c r="E156" s="66"/>
      <c r="F156" s="66"/>
      <c r="G156" s="67"/>
      <c r="H156" s="12"/>
    </row>
    <row r="157" spans="1:8" ht="16.5" x14ac:dyDescent="0.25">
      <c r="A157" s="37">
        <v>116</v>
      </c>
      <c r="B157" s="78"/>
      <c r="C157" s="87" t="s">
        <v>215</v>
      </c>
      <c r="D157" s="87" t="s">
        <v>216</v>
      </c>
      <c r="E157" s="88">
        <v>233000</v>
      </c>
      <c r="F157" s="68">
        <f t="shared" si="12"/>
        <v>209700</v>
      </c>
      <c r="G157" s="40"/>
      <c r="H157" s="12"/>
    </row>
    <row r="158" spans="1:8" ht="16.5" x14ac:dyDescent="0.25">
      <c r="A158" s="37">
        <v>117</v>
      </c>
      <c r="B158" s="78"/>
      <c r="C158" s="89" t="s">
        <v>217</v>
      </c>
      <c r="D158" s="89" t="s">
        <v>218</v>
      </c>
      <c r="E158" s="90">
        <v>227000</v>
      </c>
      <c r="F158" s="68">
        <f t="shared" si="12"/>
        <v>204300</v>
      </c>
      <c r="G158" s="40"/>
      <c r="H158" s="12"/>
    </row>
    <row r="159" spans="1:8" ht="16.5" x14ac:dyDescent="0.25">
      <c r="A159" s="37">
        <v>118</v>
      </c>
      <c r="B159" s="78"/>
      <c r="C159" s="89" t="s">
        <v>219</v>
      </c>
      <c r="D159" s="89" t="s">
        <v>220</v>
      </c>
      <c r="E159" s="90">
        <v>72000</v>
      </c>
      <c r="F159" s="68">
        <f t="shared" si="12"/>
        <v>64800</v>
      </c>
      <c r="G159" s="40"/>
      <c r="H159" s="12"/>
    </row>
    <row r="160" spans="1:8" ht="16.5" x14ac:dyDescent="0.25">
      <c r="A160" s="146" t="s">
        <v>210</v>
      </c>
      <c r="B160" s="147"/>
      <c r="C160" s="147"/>
      <c r="D160" s="148"/>
      <c r="E160" s="66"/>
      <c r="F160" s="66"/>
      <c r="G160" s="67"/>
      <c r="H160" s="12"/>
    </row>
    <row r="161" spans="1:8" ht="16.5" x14ac:dyDescent="0.25">
      <c r="A161" s="37">
        <v>119</v>
      </c>
      <c r="B161" s="78"/>
      <c r="C161" s="35" t="s">
        <v>211</v>
      </c>
      <c r="D161" s="35"/>
      <c r="E161" s="140">
        <v>183000</v>
      </c>
      <c r="F161" s="208">
        <f>E161*90%</f>
        <v>164700</v>
      </c>
      <c r="G161" s="40"/>
      <c r="H161" s="12"/>
    </row>
    <row r="162" spans="1:8" ht="16.5" x14ac:dyDescent="0.25">
      <c r="A162" s="37">
        <v>120</v>
      </c>
      <c r="B162" s="78"/>
      <c r="C162" s="35" t="s">
        <v>212</v>
      </c>
      <c r="D162" s="35"/>
      <c r="E162" s="141"/>
      <c r="F162" s="208"/>
      <c r="G162" s="40"/>
      <c r="H162" s="12"/>
    </row>
    <row r="163" spans="1:8" ht="16.5" x14ac:dyDescent="0.25">
      <c r="A163" s="37">
        <v>121</v>
      </c>
      <c r="B163" s="78"/>
      <c r="C163" s="35" t="s">
        <v>213</v>
      </c>
      <c r="D163" s="35"/>
      <c r="E163" s="141"/>
      <c r="F163" s="208"/>
      <c r="G163" s="40"/>
      <c r="H163" s="12"/>
    </row>
    <row r="164" spans="1:8" ht="16.5" x14ac:dyDescent="0.25">
      <c r="A164" s="37">
        <v>122</v>
      </c>
      <c r="B164" s="78"/>
      <c r="C164" s="36" t="s">
        <v>214</v>
      </c>
      <c r="D164" s="35"/>
      <c r="E164" s="142"/>
      <c r="F164" s="208"/>
      <c r="G164" s="40"/>
      <c r="H164" s="12"/>
    </row>
    <row r="165" spans="1:8" ht="16.5" x14ac:dyDescent="0.25">
      <c r="A165" s="146" t="s">
        <v>413</v>
      </c>
      <c r="B165" s="147"/>
      <c r="C165" s="147"/>
      <c r="D165" s="148"/>
      <c r="E165" s="66"/>
      <c r="F165" s="66"/>
      <c r="G165" s="67"/>
      <c r="H165" s="12"/>
    </row>
    <row r="166" spans="1:8" ht="16.5" x14ac:dyDescent="0.25">
      <c r="A166" s="37">
        <v>123</v>
      </c>
      <c r="B166" s="78"/>
      <c r="C166" s="35" t="s">
        <v>414</v>
      </c>
      <c r="D166" s="35"/>
      <c r="E166" s="72">
        <v>205000</v>
      </c>
      <c r="F166" s="68">
        <f t="shared" ref="F166:F169" si="13">E166*90%</f>
        <v>184500</v>
      </c>
      <c r="G166" s="40"/>
      <c r="H166" s="12"/>
    </row>
    <row r="167" spans="1:8" ht="16.5" x14ac:dyDescent="0.25">
      <c r="A167" s="37">
        <v>124</v>
      </c>
      <c r="B167" s="78"/>
      <c r="C167" s="35" t="s">
        <v>415</v>
      </c>
      <c r="D167" s="35"/>
      <c r="E167" s="72">
        <v>340000</v>
      </c>
      <c r="F167" s="68">
        <f t="shared" si="13"/>
        <v>306000</v>
      </c>
      <c r="G167" s="40"/>
      <c r="H167" s="12"/>
    </row>
    <row r="168" spans="1:8" ht="16.5" x14ac:dyDescent="0.25">
      <c r="A168" s="37">
        <v>125</v>
      </c>
      <c r="B168" s="78"/>
      <c r="C168" s="35" t="s">
        <v>416</v>
      </c>
      <c r="D168" s="35"/>
      <c r="E168" s="72">
        <v>1700000</v>
      </c>
      <c r="F168" s="68">
        <f t="shared" si="13"/>
        <v>1530000</v>
      </c>
      <c r="G168" s="40"/>
      <c r="H168" s="12"/>
    </row>
    <row r="169" spans="1:8" ht="16.5" x14ac:dyDescent="0.25">
      <c r="A169" s="37">
        <v>126</v>
      </c>
      <c r="B169" s="78"/>
      <c r="C169" s="36" t="s">
        <v>417</v>
      </c>
      <c r="D169" s="35"/>
      <c r="E169" s="72">
        <v>1360000</v>
      </c>
      <c r="F169" s="68">
        <f t="shared" si="13"/>
        <v>1224000</v>
      </c>
      <c r="G169" s="40"/>
      <c r="H169" s="12"/>
    </row>
    <row r="170" spans="1:8" ht="16.5" x14ac:dyDescent="0.25">
      <c r="A170" s="91"/>
      <c r="B170" s="92"/>
      <c r="C170" s="91"/>
      <c r="D170" s="91"/>
      <c r="E170" s="93"/>
      <c r="F170" s="93"/>
      <c r="G170" s="94"/>
    </row>
    <row r="171" spans="1:8" s="1" customFormat="1" ht="16.5" x14ac:dyDescent="0.25">
      <c r="A171" s="209" t="s">
        <v>27</v>
      </c>
      <c r="B171" s="210"/>
      <c r="C171" s="210"/>
      <c r="D171" s="211"/>
      <c r="E171" s="26"/>
      <c r="F171" s="26"/>
      <c r="G171" s="95"/>
    </row>
    <row r="172" spans="1:8" s="1" customFormat="1" ht="16.5" customHeight="1" x14ac:dyDescent="0.25">
      <c r="A172" s="96"/>
      <c r="B172" s="205" t="s">
        <v>266</v>
      </c>
      <c r="C172" s="206"/>
      <c r="D172" s="206"/>
      <c r="E172" s="206"/>
      <c r="F172" s="206"/>
      <c r="G172" s="207"/>
    </row>
    <row r="173" spans="1:8" s="1" customFormat="1" ht="16.5" customHeight="1" x14ac:dyDescent="0.25">
      <c r="A173" s="96"/>
      <c r="B173" s="205" t="s">
        <v>418</v>
      </c>
      <c r="C173" s="206"/>
      <c r="D173" s="206"/>
      <c r="E173" s="206"/>
      <c r="F173" s="206"/>
      <c r="G173" s="207"/>
    </row>
    <row r="174" spans="1:8" s="2" customFormat="1" ht="38.25" customHeight="1" x14ac:dyDescent="0.25">
      <c r="A174" s="97"/>
      <c r="B174" s="205" t="s">
        <v>28</v>
      </c>
      <c r="C174" s="206"/>
      <c r="D174" s="206"/>
      <c r="E174" s="206"/>
      <c r="F174" s="206"/>
      <c r="G174" s="207"/>
    </row>
    <row r="175" spans="1:8" s="17" customFormat="1" ht="32.25" customHeight="1" x14ac:dyDescent="0.25">
      <c r="A175" s="98"/>
      <c r="B175" s="202" t="s">
        <v>29</v>
      </c>
      <c r="C175" s="203"/>
      <c r="D175" s="203"/>
      <c r="E175" s="203"/>
      <c r="F175" s="203"/>
      <c r="G175" s="204"/>
    </row>
    <row r="176" spans="1:8" s="3" customFormat="1" ht="17.25" customHeight="1" x14ac:dyDescent="0.25">
      <c r="A176" s="95"/>
      <c r="B176" s="205" t="s">
        <v>30</v>
      </c>
      <c r="C176" s="206"/>
      <c r="D176" s="206"/>
      <c r="E176" s="206"/>
      <c r="F176" s="206"/>
      <c r="G176" s="207"/>
    </row>
    <row r="177" spans="1:7" s="3" customFormat="1" ht="16.5" x14ac:dyDescent="0.25">
      <c r="A177" s="95"/>
      <c r="B177" s="97" t="s">
        <v>31</v>
      </c>
      <c r="C177" s="97"/>
      <c r="D177" s="99"/>
      <c r="E177" s="26"/>
      <c r="F177" s="26"/>
      <c r="G177" s="23"/>
    </row>
    <row r="178" spans="1:7" s="3" customFormat="1" ht="16.5" x14ac:dyDescent="0.25">
      <c r="A178" s="95"/>
      <c r="B178" s="97" t="s">
        <v>32</v>
      </c>
      <c r="C178" s="97"/>
      <c r="D178" s="99"/>
      <c r="E178" s="26"/>
      <c r="F178" s="26"/>
      <c r="G178" s="23"/>
    </row>
    <row r="179" spans="1:7" s="4" customFormat="1" ht="16.5" x14ac:dyDescent="0.25">
      <c r="A179" s="101" t="s">
        <v>33</v>
      </c>
      <c r="B179" s="102"/>
      <c r="C179" s="102"/>
      <c r="D179" s="102"/>
      <c r="E179" s="121"/>
      <c r="F179" s="121"/>
      <c r="G179" s="100"/>
    </row>
    <row r="180" spans="1:7" s="3" customFormat="1" ht="16.5" x14ac:dyDescent="0.25">
      <c r="A180" s="95"/>
      <c r="B180" s="23" t="s">
        <v>36</v>
      </c>
      <c r="C180" s="23"/>
      <c r="D180" s="99"/>
      <c r="E180" s="103"/>
      <c r="F180" s="103"/>
      <c r="G180" s="23"/>
    </row>
    <row r="181" spans="1:7" s="3" customFormat="1" ht="16.5" x14ac:dyDescent="0.25">
      <c r="A181" s="95"/>
      <c r="B181" s="23" t="s">
        <v>323</v>
      </c>
      <c r="C181" s="23"/>
      <c r="D181" s="99"/>
      <c r="E181" s="103"/>
      <c r="F181" s="103"/>
      <c r="G181" s="23"/>
    </row>
    <row r="182" spans="1:7" s="3" customFormat="1" ht="16.5" x14ac:dyDescent="0.25">
      <c r="A182" s="95"/>
      <c r="B182" s="23" t="s">
        <v>37</v>
      </c>
      <c r="C182" s="23"/>
      <c r="D182" s="99"/>
      <c r="E182" s="103"/>
      <c r="F182" s="103"/>
      <c r="G182" s="23"/>
    </row>
  </sheetData>
  <mergeCells count="66">
    <mergeCell ref="A7:F7"/>
    <mergeCell ref="B9:F9"/>
    <mergeCell ref="A10:F11"/>
    <mergeCell ref="B17:B19"/>
    <mergeCell ref="G17:G19"/>
    <mergeCell ref="B20:B23"/>
    <mergeCell ref="G21:G23"/>
    <mergeCell ref="B13:C13"/>
    <mergeCell ref="B36:B39"/>
    <mergeCell ref="D36:D37"/>
    <mergeCell ref="A40:D40"/>
    <mergeCell ref="B24:B25"/>
    <mergeCell ref="G24:G25"/>
    <mergeCell ref="B27:B28"/>
    <mergeCell ref="G27:G28"/>
    <mergeCell ref="A29:D29"/>
    <mergeCell ref="B30:B35"/>
    <mergeCell ref="B81:B86"/>
    <mergeCell ref="B41:B48"/>
    <mergeCell ref="B49:B50"/>
    <mergeCell ref="B51:B53"/>
    <mergeCell ref="A54:D54"/>
    <mergeCell ref="B55:B56"/>
    <mergeCell ref="B57:B58"/>
    <mergeCell ref="B60:B73"/>
    <mergeCell ref="A74:D74"/>
    <mergeCell ref="A77:D77"/>
    <mergeCell ref="B78:B80"/>
    <mergeCell ref="A78:A79"/>
    <mergeCell ref="G129:G130"/>
    <mergeCell ref="A96:A97"/>
    <mergeCell ref="A99:A100"/>
    <mergeCell ref="A102:A103"/>
    <mergeCell ref="A105:A106"/>
    <mergeCell ref="A131:D131"/>
    <mergeCell ref="A111:A112"/>
    <mergeCell ref="A114:A115"/>
    <mergeCell ref="A117:A118"/>
    <mergeCell ref="A120:A121"/>
    <mergeCell ref="B87:B92"/>
    <mergeCell ref="B93:B122"/>
    <mergeCell ref="A123:D123"/>
    <mergeCell ref="B126:B127"/>
    <mergeCell ref="A128:D128"/>
    <mergeCell ref="G132:G134"/>
    <mergeCell ref="A140:D140"/>
    <mergeCell ref="A142:D142"/>
    <mergeCell ref="A150:D150"/>
    <mergeCell ref="B174:G174"/>
    <mergeCell ref="A156:D156"/>
    <mergeCell ref="B175:G175"/>
    <mergeCell ref="B176:G176"/>
    <mergeCell ref="F161:F164"/>
    <mergeCell ref="A1:G5"/>
    <mergeCell ref="A81:A82"/>
    <mergeCell ref="A84:A85"/>
    <mergeCell ref="A87:A88"/>
    <mergeCell ref="A90:A91"/>
    <mergeCell ref="A93:A94"/>
    <mergeCell ref="A160:D160"/>
    <mergeCell ref="E161:E164"/>
    <mergeCell ref="A165:D165"/>
    <mergeCell ref="A171:D171"/>
    <mergeCell ref="B172:G172"/>
    <mergeCell ref="B173:G173"/>
    <mergeCell ref="A108:A109"/>
  </mergeCells>
  <pageMargins left="0.35433070866141736" right="0.15748031496062992" top="0.23622047244094491" bottom="0.19685039370078741" header="0.15748031496062992" footer="0.15748031496062992"/>
  <pageSetup paperSize="9" scale="80" fitToHeight="0" orientation="landscape" r:id="rId1"/>
  <rowBreaks count="8" manualBreakCount="8">
    <brk id="35" max="6" man="1"/>
    <brk id="44" max="6" man="1"/>
    <brk id="61" max="6" man="1"/>
    <brk id="89" max="6" man="1"/>
    <brk id="103" max="6" man="1"/>
    <brk id="121" max="6" man="1"/>
    <brk id="137" max="6" man="1"/>
    <brk id="153"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5" zoomScale="55" zoomScaleNormal="55" workbookViewId="0">
      <selection activeCell="F118" sqref="F118:F120"/>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22" t="s">
        <v>312</v>
      </c>
      <c r="F1" s="222"/>
      <c r="G1" s="222"/>
      <c r="H1" s="222"/>
    </row>
    <row r="2" spans="1:13" s="3" customFormat="1" ht="16.5" x14ac:dyDescent="0.25">
      <c r="A2" s="24"/>
      <c r="B2" s="24"/>
      <c r="C2" s="24"/>
      <c r="D2" s="24"/>
      <c r="E2" s="223"/>
      <c r="F2" s="223"/>
      <c r="G2" s="223"/>
      <c r="H2" s="223"/>
    </row>
    <row r="3" spans="1:13" s="3" customFormat="1" ht="16.5" x14ac:dyDescent="0.25">
      <c r="A3" s="24"/>
      <c r="B3" s="24"/>
      <c r="C3" s="24"/>
      <c r="D3" s="24"/>
      <c r="E3" s="223"/>
      <c r="F3" s="223"/>
      <c r="G3" s="223"/>
      <c r="H3" s="223"/>
    </row>
    <row r="4" spans="1:13" s="3" customFormat="1" ht="16.5" x14ac:dyDescent="0.25">
      <c r="A4" s="24"/>
      <c r="B4" s="24"/>
      <c r="C4" s="24"/>
      <c r="D4" s="24"/>
      <c r="E4" s="223"/>
      <c r="F4" s="223"/>
      <c r="G4" s="223"/>
      <c r="H4" s="223"/>
    </row>
    <row r="5" spans="1:13" s="3" customFormat="1" ht="16.5" x14ac:dyDescent="0.25">
      <c r="A5" s="24"/>
      <c r="B5" s="24"/>
      <c r="C5" s="24"/>
      <c r="D5" s="24"/>
      <c r="E5" s="223"/>
      <c r="F5" s="223"/>
      <c r="G5" s="223"/>
      <c r="H5" s="223"/>
    </row>
    <row r="6" spans="1:13" s="3" customFormat="1" ht="16.5" x14ac:dyDescent="0.25">
      <c r="A6" s="23"/>
      <c r="B6" s="23"/>
      <c r="C6" s="25"/>
      <c r="D6" s="25"/>
      <c r="E6" s="25"/>
      <c r="F6" s="26"/>
      <c r="G6" s="26"/>
      <c r="H6" s="23"/>
    </row>
    <row r="7" spans="1:13" s="3" customFormat="1" ht="18.75" x14ac:dyDescent="0.25">
      <c r="A7" s="215" t="s">
        <v>419</v>
      </c>
      <c r="B7" s="215"/>
      <c r="C7" s="215"/>
      <c r="D7" s="215"/>
      <c r="E7" s="215"/>
      <c r="F7" s="215"/>
      <c r="G7" s="215"/>
      <c r="H7" s="215"/>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16" t="s">
        <v>38</v>
      </c>
      <c r="D9" s="216"/>
      <c r="E9" s="216"/>
      <c r="F9" s="216"/>
      <c r="G9" s="216"/>
      <c r="H9" s="216"/>
      <c r="I9" s="7"/>
      <c r="J9" s="7"/>
      <c r="K9" s="7"/>
      <c r="L9" s="7"/>
    </row>
    <row r="10" spans="1:13" s="3" customFormat="1" x14ac:dyDescent="0.25">
      <c r="A10" s="196" t="s">
        <v>39</v>
      </c>
      <c r="B10" s="197"/>
      <c r="C10" s="197"/>
      <c r="D10" s="197"/>
      <c r="E10" s="197"/>
      <c r="F10" s="197"/>
      <c r="G10" s="197"/>
      <c r="H10" s="198"/>
      <c r="I10" s="8"/>
      <c r="J10" s="8"/>
      <c r="K10" s="8"/>
      <c r="L10" s="8"/>
      <c r="M10" s="8"/>
    </row>
    <row r="11" spans="1:13" s="3" customFormat="1" x14ac:dyDescent="0.25">
      <c r="A11" s="199"/>
      <c r="B11" s="200"/>
      <c r="C11" s="200"/>
      <c r="D11" s="200"/>
      <c r="E11" s="200"/>
      <c r="F11" s="200"/>
      <c r="G11" s="200"/>
      <c r="H11" s="201"/>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24" t="s">
        <v>2</v>
      </c>
      <c r="D13" s="224"/>
      <c r="E13" s="33" t="s">
        <v>3</v>
      </c>
      <c r="F13" s="116" t="s">
        <v>4</v>
      </c>
      <c r="G13" s="116" t="s">
        <v>4</v>
      </c>
      <c r="H13" s="34" t="s">
        <v>0</v>
      </c>
      <c r="I13" s="10"/>
    </row>
    <row r="14" spans="1:13" ht="49.5" x14ac:dyDescent="0.25">
      <c r="A14" s="217">
        <v>1</v>
      </c>
      <c r="B14" s="217" t="s">
        <v>421</v>
      </c>
      <c r="C14" s="156" t="s">
        <v>1</v>
      </c>
      <c r="D14" s="217" t="s">
        <v>327</v>
      </c>
      <c r="E14" s="35" t="s">
        <v>5</v>
      </c>
      <c r="F14" s="140">
        <v>200000</v>
      </c>
      <c r="G14" s="140">
        <f>F14*90%</f>
        <v>180000</v>
      </c>
      <c r="H14" s="225"/>
      <c r="I14" s="11"/>
    </row>
    <row r="15" spans="1:13" ht="49.5" x14ac:dyDescent="0.25">
      <c r="A15" s="218"/>
      <c r="B15" s="218"/>
      <c r="C15" s="154"/>
      <c r="D15" s="218"/>
      <c r="E15" s="35" t="s">
        <v>6</v>
      </c>
      <c r="F15" s="141"/>
      <c r="G15" s="141"/>
      <c r="H15" s="226"/>
      <c r="I15" s="11"/>
    </row>
    <row r="16" spans="1:13" ht="33" x14ac:dyDescent="0.25">
      <c r="A16" s="218"/>
      <c r="B16" s="218"/>
      <c r="C16" s="154"/>
      <c r="D16" s="218"/>
      <c r="E16" s="35" t="s">
        <v>7</v>
      </c>
      <c r="F16" s="141"/>
      <c r="G16" s="141"/>
      <c r="H16" s="226"/>
      <c r="I16" s="11"/>
    </row>
    <row r="17" spans="1:9" ht="16.5" x14ac:dyDescent="0.25">
      <c r="A17" s="218"/>
      <c r="B17" s="218"/>
      <c r="C17" s="154"/>
      <c r="D17" s="218"/>
      <c r="E17" s="35" t="s">
        <v>8</v>
      </c>
      <c r="F17" s="141"/>
      <c r="G17" s="141"/>
      <c r="H17" s="226"/>
      <c r="I17" s="12"/>
    </row>
    <row r="18" spans="1:9" ht="16.5" x14ac:dyDescent="0.25">
      <c r="A18" s="218"/>
      <c r="B18" s="218"/>
      <c r="C18" s="154"/>
      <c r="D18" s="218"/>
      <c r="E18" s="35" t="s">
        <v>412</v>
      </c>
      <c r="F18" s="141"/>
      <c r="G18" s="141"/>
      <c r="H18" s="226"/>
      <c r="I18" s="12"/>
    </row>
    <row r="19" spans="1:9" ht="16.5" x14ac:dyDescent="0.25">
      <c r="A19" s="219"/>
      <c r="B19" s="219"/>
      <c r="C19" s="157"/>
      <c r="D19" s="219"/>
      <c r="E19" s="35" t="s">
        <v>22</v>
      </c>
      <c r="F19" s="142"/>
      <c r="G19" s="142"/>
      <c r="H19" s="227"/>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55" t="s">
        <v>40</v>
      </c>
      <c r="D24" s="41" t="s">
        <v>41</v>
      </c>
      <c r="E24" s="41" t="s">
        <v>42</v>
      </c>
      <c r="F24" s="228">
        <v>60000</v>
      </c>
      <c r="G24" s="228">
        <f t="shared" ref="G24:G25" si="0">F24*90%</f>
        <v>54000</v>
      </c>
      <c r="H24" s="177" t="s">
        <v>382</v>
      </c>
      <c r="I24" s="12"/>
    </row>
    <row r="25" spans="1:9" ht="33" x14ac:dyDescent="0.25">
      <c r="A25" s="37">
        <v>7</v>
      </c>
      <c r="B25" s="37" t="s">
        <v>427</v>
      </c>
      <c r="C25" s="155"/>
      <c r="D25" s="41" t="s">
        <v>43</v>
      </c>
      <c r="E25" s="41" t="s">
        <v>42</v>
      </c>
      <c r="F25" s="229"/>
      <c r="G25" s="229">
        <f t="shared" si="0"/>
        <v>0</v>
      </c>
      <c r="H25" s="178"/>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82" t="s">
        <v>26</v>
      </c>
      <c r="B28" s="221"/>
      <c r="C28" s="221"/>
      <c r="D28" s="221"/>
      <c r="E28" s="183"/>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82" t="s">
        <v>2</v>
      </c>
      <c r="D32" s="183"/>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6" t="s">
        <v>44</v>
      </c>
      <c r="D38" s="41" t="s">
        <v>267</v>
      </c>
      <c r="E38" s="41" t="s">
        <v>268</v>
      </c>
      <c r="F38" s="69">
        <v>41000</v>
      </c>
      <c r="G38" s="39">
        <f t="shared" si="1"/>
        <v>36900</v>
      </c>
      <c r="H38" s="109" t="s">
        <v>377</v>
      </c>
      <c r="I38" s="12"/>
    </row>
    <row r="39" spans="1:9" ht="33" x14ac:dyDescent="0.25">
      <c r="A39" s="37">
        <v>6</v>
      </c>
      <c r="B39" s="37" t="s">
        <v>435</v>
      </c>
      <c r="C39" s="157"/>
      <c r="D39" s="41" t="s">
        <v>274</v>
      </c>
      <c r="E39" s="41" t="s">
        <v>275</v>
      </c>
      <c r="F39" s="69">
        <v>41000</v>
      </c>
      <c r="G39" s="39">
        <f t="shared" si="1"/>
        <v>36900</v>
      </c>
      <c r="H39" s="109" t="s">
        <v>376</v>
      </c>
      <c r="I39" s="12"/>
    </row>
    <row r="40" spans="1:9" ht="33" customHeight="1" x14ac:dyDescent="0.25">
      <c r="A40" s="37">
        <v>7</v>
      </c>
      <c r="B40" s="37" t="s">
        <v>436</v>
      </c>
      <c r="C40" s="176" t="s">
        <v>60</v>
      </c>
      <c r="D40" s="41" t="s">
        <v>61</v>
      </c>
      <c r="E40" s="70" t="s">
        <v>62</v>
      </c>
      <c r="F40" s="69">
        <v>41000</v>
      </c>
      <c r="G40" s="39">
        <f t="shared" si="1"/>
        <v>36900</v>
      </c>
      <c r="H40" s="151" t="s">
        <v>378</v>
      </c>
      <c r="I40" s="12"/>
    </row>
    <row r="41" spans="1:9" ht="33" x14ac:dyDescent="0.25">
      <c r="A41" s="37">
        <v>8</v>
      </c>
      <c r="B41" s="37" t="s">
        <v>437</v>
      </c>
      <c r="C41" s="176"/>
      <c r="D41" s="41" t="s">
        <v>63</v>
      </c>
      <c r="E41" s="70" t="s">
        <v>64</v>
      </c>
      <c r="F41" s="69">
        <v>59000</v>
      </c>
      <c r="G41" s="39">
        <f t="shared" si="1"/>
        <v>53100</v>
      </c>
      <c r="H41" s="152"/>
      <c r="I41" s="12"/>
    </row>
    <row r="42" spans="1:9" ht="33" x14ac:dyDescent="0.25">
      <c r="A42" s="37">
        <v>9</v>
      </c>
      <c r="B42" s="37" t="s">
        <v>438</v>
      </c>
      <c r="C42" s="176"/>
      <c r="D42" s="41" t="s">
        <v>65</v>
      </c>
      <c r="E42" s="70" t="s">
        <v>66</v>
      </c>
      <c r="F42" s="69">
        <v>59000</v>
      </c>
      <c r="G42" s="39">
        <f t="shared" si="1"/>
        <v>53100</v>
      </c>
      <c r="H42" s="152"/>
      <c r="I42" s="12"/>
    </row>
    <row r="43" spans="1:9" ht="33" x14ac:dyDescent="0.25">
      <c r="A43" s="37">
        <v>10</v>
      </c>
      <c r="B43" s="37" t="s">
        <v>439</v>
      </c>
      <c r="C43" s="176"/>
      <c r="D43" s="41" t="s">
        <v>67</v>
      </c>
      <c r="E43" s="70" t="s">
        <v>68</v>
      </c>
      <c r="F43" s="69">
        <v>47000</v>
      </c>
      <c r="G43" s="39">
        <f t="shared" si="1"/>
        <v>42300</v>
      </c>
      <c r="H43" s="152"/>
      <c r="I43" s="12"/>
    </row>
    <row r="44" spans="1:9" ht="33" x14ac:dyDescent="0.25">
      <c r="A44" s="37">
        <v>11</v>
      </c>
      <c r="B44" s="37" t="s">
        <v>440</v>
      </c>
      <c r="C44" s="176"/>
      <c r="D44" s="41" t="s">
        <v>69</v>
      </c>
      <c r="E44" s="70" t="s">
        <v>70</v>
      </c>
      <c r="F44" s="69">
        <v>41000</v>
      </c>
      <c r="G44" s="39">
        <f t="shared" si="1"/>
        <v>36900</v>
      </c>
      <c r="H44" s="153"/>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6" t="s">
        <v>277</v>
      </c>
      <c r="D46" s="35" t="s">
        <v>194</v>
      </c>
      <c r="E46" s="35" t="s">
        <v>195</v>
      </c>
      <c r="F46" s="72">
        <v>62000</v>
      </c>
      <c r="G46" s="39">
        <f t="shared" si="1"/>
        <v>55800</v>
      </c>
      <c r="H46" s="151" t="s">
        <v>379</v>
      </c>
      <c r="I46" s="12"/>
    </row>
    <row r="47" spans="1:9" ht="16.5" x14ac:dyDescent="0.25">
      <c r="A47" s="37">
        <v>14</v>
      </c>
      <c r="B47" s="37" t="s">
        <v>443</v>
      </c>
      <c r="C47" s="154"/>
      <c r="D47" s="35" t="s">
        <v>196</v>
      </c>
      <c r="E47" s="35" t="s">
        <v>197</v>
      </c>
      <c r="F47" s="72">
        <v>165000</v>
      </c>
      <c r="G47" s="39">
        <f t="shared" si="1"/>
        <v>148500</v>
      </c>
      <c r="H47" s="152"/>
      <c r="I47" s="12"/>
    </row>
    <row r="48" spans="1:9" ht="16.5" x14ac:dyDescent="0.25">
      <c r="A48" s="37">
        <v>15</v>
      </c>
      <c r="B48" s="37" t="s">
        <v>444</v>
      </c>
      <c r="C48" s="157"/>
      <c r="D48" s="35" t="s">
        <v>201</v>
      </c>
      <c r="E48" s="35" t="s">
        <v>202</v>
      </c>
      <c r="F48" s="72">
        <v>116000</v>
      </c>
      <c r="G48" s="39">
        <f t="shared" si="1"/>
        <v>104400</v>
      </c>
      <c r="H48" s="153"/>
      <c r="I48" s="12"/>
    </row>
    <row r="49" spans="1:9" ht="16.5" x14ac:dyDescent="0.25">
      <c r="A49" s="37">
        <v>16</v>
      </c>
      <c r="B49" s="37" t="s">
        <v>445</v>
      </c>
      <c r="C49" s="156" t="s">
        <v>272</v>
      </c>
      <c r="D49" s="35" t="s">
        <v>198</v>
      </c>
      <c r="E49" s="35" t="s">
        <v>199</v>
      </c>
      <c r="F49" s="72">
        <v>83000</v>
      </c>
      <c r="G49" s="39">
        <f t="shared" si="1"/>
        <v>74700</v>
      </c>
      <c r="H49" s="40"/>
      <c r="I49" s="12"/>
    </row>
    <row r="50" spans="1:9" ht="33" x14ac:dyDescent="0.25">
      <c r="A50" s="37">
        <v>17</v>
      </c>
      <c r="B50" s="37" t="s">
        <v>446</v>
      </c>
      <c r="C50" s="154"/>
      <c r="D50" s="35" t="s">
        <v>269</v>
      </c>
      <c r="E50" s="35" t="s">
        <v>199</v>
      </c>
      <c r="F50" s="72">
        <v>130000</v>
      </c>
      <c r="G50" s="39">
        <f t="shared" si="1"/>
        <v>117000</v>
      </c>
      <c r="H50" s="151" t="s">
        <v>379</v>
      </c>
      <c r="I50" s="12"/>
    </row>
    <row r="51" spans="1:9" ht="16.5" x14ac:dyDescent="0.25">
      <c r="A51" s="37">
        <v>18</v>
      </c>
      <c r="B51" s="37" t="s">
        <v>447</v>
      </c>
      <c r="C51" s="154"/>
      <c r="D51" s="35" t="s">
        <v>270</v>
      </c>
      <c r="E51" s="35" t="s">
        <v>199</v>
      </c>
      <c r="F51" s="72">
        <v>120000</v>
      </c>
      <c r="G51" s="39">
        <f t="shared" si="1"/>
        <v>108000</v>
      </c>
      <c r="H51" s="152"/>
      <c r="I51" s="12"/>
    </row>
    <row r="52" spans="1:9" ht="16.5" x14ac:dyDescent="0.25">
      <c r="A52" s="37">
        <v>19</v>
      </c>
      <c r="B52" s="37" t="s">
        <v>448</v>
      </c>
      <c r="C52" s="157"/>
      <c r="D52" s="35" t="s">
        <v>271</v>
      </c>
      <c r="E52" s="35" t="s">
        <v>200</v>
      </c>
      <c r="F52" s="72">
        <v>282000</v>
      </c>
      <c r="G52" s="39">
        <f t="shared" si="1"/>
        <v>253800</v>
      </c>
      <c r="H52" s="153"/>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0" t="s">
        <v>130</v>
      </c>
      <c r="D54" s="35" t="s">
        <v>131</v>
      </c>
      <c r="E54" s="35" t="s">
        <v>132</v>
      </c>
      <c r="F54" s="72">
        <v>71000</v>
      </c>
      <c r="G54" s="39">
        <f t="shared" si="1"/>
        <v>63900</v>
      </c>
      <c r="H54" s="177" t="s">
        <v>381</v>
      </c>
      <c r="I54" s="12"/>
    </row>
    <row r="55" spans="1:9" ht="16.5" x14ac:dyDescent="0.25">
      <c r="A55" s="37">
        <v>22</v>
      </c>
      <c r="B55" s="37" t="s">
        <v>451</v>
      </c>
      <c r="C55" s="162"/>
      <c r="D55" s="35" t="s">
        <v>133</v>
      </c>
      <c r="E55" s="35" t="s">
        <v>134</v>
      </c>
      <c r="F55" s="68">
        <v>138000</v>
      </c>
      <c r="G55" s="39">
        <f t="shared" si="1"/>
        <v>124200</v>
      </c>
      <c r="H55" s="178"/>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9" t="s">
        <v>205</v>
      </c>
      <c r="D57" s="35" t="s">
        <v>161</v>
      </c>
      <c r="E57" s="35" t="s">
        <v>162</v>
      </c>
      <c r="F57" s="72">
        <v>30000</v>
      </c>
      <c r="G57" s="39">
        <f t="shared" si="1"/>
        <v>27000</v>
      </c>
      <c r="H57" s="180" t="s">
        <v>383</v>
      </c>
      <c r="I57" s="13"/>
    </row>
    <row r="58" spans="1:9" s="14" customFormat="1" ht="16.5" x14ac:dyDescent="0.25">
      <c r="A58" s="37">
        <v>25</v>
      </c>
      <c r="B58" s="37" t="s">
        <v>454</v>
      </c>
      <c r="C58" s="179"/>
      <c r="D58" s="35" t="s">
        <v>278</v>
      </c>
      <c r="E58" s="35" t="s">
        <v>162</v>
      </c>
      <c r="F58" s="72">
        <v>20000</v>
      </c>
      <c r="G58" s="39">
        <f t="shared" si="1"/>
        <v>18000</v>
      </c>
      <c r="H58" s="181"/>
      <c r="I58" s="13"/>
    </row>
    <row r="59" spans="1:9" ht="16.5" x14ac:dyDescent="0.25">
      <c r="A59" s="146" t="s">
        <v>208</v>
      </c>
      <c r="B59" s="147"/>
      <c r="C59" s="147"/>
      <c r="D59" s="147"/>
      <c r="E59" s="148"/>
      <c r="F59" s="66"/>
      <c r="G59" s="66"/>
      <c r="H59" s="67"/>
      <c r="I59" s="12"/>
    </row>
    <row r="60" spans="1:9" s="14" customFormat="1" ht="33" x14ac:dyDescent="0.25">
      <c r="A60" s="37">
        <v>26</v>
      </c>
      <c r="B60" s="123" t="s">
        <v>455</v>
      </c>
      <c r="C60" s="168" t="s">
        <v>260</v>
      </c>
      <c r="D60" s="73" t="s">
        <v>71</v>
      </c>
      <c r="E60" s="74" t="s">
        <v>72</v>
      </c>
      <c r="F60" s="39">
        <v>174000</v>
      </c>
      <c r="G60" s="39">
        <f t="shared" si="1"/>
        <v>156600</v>
      </c>
      <c r="H60" s="40"/>
      <c r="I60" s="13"/>
    </row>
    <row r="61" spans="1:9" s="14" customFormat="1" ht="33" x14ac:dyDescent="0.25">
      <c r="A61" s="37">
        <v>27</v>
      </c>
      <c r="B61" s="123" t="s">
        <v>456</v>
      </c>
      <c r="C61" s="169"/>
      <c r="D61" s="73" t="s">
        <v>83</v>
      </c>
      <c r="E61" s="74" t="s">
        <v>84</v>
      </c>
      <c r="F61" s="107">
        <v>231000</v>
      </c>
      <c r="G61" s="39">
        <f t="shared" si="1"/>
        <v>207900</v>
      </c>
      <c r="H61" s="40"/>
      <c r="I61" s="13"/>
    </row>
    <row r="62" spans="1:9" s="14" customFormat="1" ht="33" x14ac:dyDescent="0.25">
      <c r="A62" s="37">
        <v>28</v>
      </c>
      <c r="B62" s="123" t="s">
        <v>457</v>
      </c>
      <c r="C62" s="169"/>
      <c r="D62" s="73" t="s">
        <v>85</v>
      </c>
      <c r="E62" s="74" t="s">
        <v>86</v>
      </c>
      <c r="F62" s="39">
        <v>732000</v>
      </c>
      <c r="G62" s="39">
        <f t="shared" si="1"/>
        <v>658800</v>
      </c>
      <c r="H62" s="40"/>
      <c r="I62" s="13"/>
    </row>
    <row r="63" spans="1:9" s="14" customFormat="1" ht="33" x14ac:dyDescent="0.25">
      <c r="A63" s="37">
        <v>29</v>
      </c>
      <c r="B63" s="123" t="s">
        <v>458</v>
      </c>
      <c r="C63" s="169"/>
      <c r="D63" s="73" t="s">
        <v>79</v>
      </c>
      <c r="E63" s="74" t="s">
        <v>279</v>
      </c>
      <c r="F63" s="119">
        <v>121000</v>
      </c>
      <c r="G63" s="39">
        <f t="shared" si="1"/>
        <v>108900</v>
      </c>
      <c r="H63" s="40"/>
      <c r="I63" s="13"/>
    </row>
    <row r="64" spans="1:9" s="14" customFormat="1" ht="33" x14ac:dyDescent="0.25">
      <c r="A64" s="37">
        <v>30</v>
      </c>
      <c r="B64" s="123" t="s">
        <v>459</v>
      </c>
      <c r="C64" s="169"/>
      <c r="D64" s="73" t="s">
        <v>93</v>
      </c>
      <c r="E64" s="74" t="s">
        <v>94</v>
      </c>
      <c r="F64" s="39">
        <v>192000</v>
      </c>
      <c r="G64" s="39">
        <f t="shared" si="1"/>
        <v>172800</v>
      </c>
      <c r="H64" s="40"/>
      <c r="I64" s="13"/>
    </row>
    <row r="65" spans="1:9" s="14" customFormat="1" ht="33" x14ac:dyDescent="0.25">
      <c r="A65" s="37">
        <v>31</v>
      </c>
      <c r="B65" s="123" t="s">
        <v>460</v>
      </c>
      <c r="C65" s="169"/>
      <c r="D65" s="73" t="s">
        <v>80</v>
      </c>
      <c r="E65" s="74" t="s">
        <v>81</v>
      </c>
      <c r="F65" s="39">
        <v>173000</v>
      </c>
      <c r="G65" s="39">
        <f t="shared" si="1"/>
        <v>155700</v>
      </c>
      <c r="H65" s="40"/>
      <c r="I65" s="13"/>
    </row>
    <row r="66" spans="1:9" s="14" customFormat="1" ht="33" x14ac:dyDescent="0.25">
      <c r="A66" s="37">
        <v>32</v>
      </c>
      <c r="B66" s="123" t="s">
        <v>461</v>
      </c>
      <c r="C66" s="169"/>
      <c r="D66" s="73" t="s">
        <v>82</v>
      </c>
      <c r="E66" s="74" t="s">
        <v>281</v>
      </c>
      <c r="F66" s="107">
        <v>231000</v>
      </c>
      <c r="G66" s="39">
        <f t="shared" si="1"/>
        <v>207900</v>
      </c>
      <c r="H66" s="109" t="s">
        <v>396</v>
      </c>
      <c r="I66" s="13"/>
    </row>
    <row r="67" spans="1:9" s="14" customFormat="1" ht="16.5" x14ac:dyDescent="0.25">
      <c r="A67" s="37">
        <v>33</v>
      </c>
      <c r="B67" s="123" t="s">
        <v>462</v>
      </c>
      <c r="C67" s="169"/>
      <c r="D67" s="75" t="s">
        <v>234</v>
      </c>
      <c r="E67" s="76" t="s">
        <v>235</v>
      </c>
      <c r="F67" s="120">
        <v>500000</v>
      </c>
      <c r="G67" s="39">
        <f t="shared" si="1"/>
        <v>450000</v>
      </c>
      <c r="H67" s="40"/>
      <c r="I67" s="13"/>
    </row>
    <row r="68" spans="1:9" s="14" customFormat="1" ht="33" x14ac:dyDescent="0.25">
      <c r="A68" s="37">
        <v>34</v>
      </c>
      <c r="B68" s="123" t="s">
        <v>463</v>
      </c>
      <c r="C68" s="169"/>
      <c r="D68" s="73" t="s">
        <v>73</v>
      </c>
      <c r="E68" s="74" t="s">
        <v>280</v>
      </c>
      <c r="F68" s="39">
        <v>290000</v>
      </c>
      <c r="G68" s="39">
        <f t="shared" si="1"/>
        <v>261000</v>
      </c>
      <c r="H68" s="40" t="s">
        <v>74</v>
      </c>
      <c r="I68" s="12"/>
    </row>
    <row r="69" spans="1:9" s="14" customFormat="1" ht="33" x14ac:dyDescent="0.25">
      <c r="A69" s="37">
        <v>35</v>
      </c>
      <c r="B69" s="123" t="s">
        <v>464</v>
      </c>
      <c r="C69" s="169"/>
      <c r="D69" s="73" t="s">
        <v>75</v>
      </c>
      <c r="E69" s="74" t="s">
        <v>76</v>
      </c>
      <c r="F69" s="39">
        <v>231000</v>
      </c>
      <c r="G69" s="39">
        <f t="shared" si="1"/>
        <v>207900</v>
      </c>
      <c r="H69" s="40"/>
      <c r="I69" s="13"/>
    </row>
    <row r="70" spans="1:9" s="14" customFormat="1" ht="49.5" x14ac:dyDescent="0.25">
      <c r="A70" s="37">
        <v>36</v>
      </c>
      <c r="B70" s="123" t="s">
        <v>465</v>
      </c>
      <c r="C70" s="169"/>
      <c r="D70" s="73" t="s">
        <v>77</v>
      </c>
      <c r="E70" s="74" t="s">
        <v>78</v>
      </c>
      <c r="F70" s="39">
        <v>616000</v>
      </c>
      <c r="G70" s="39">
        <f t="shared" si="1"/>
        <v>554400</v>
      </c>
      <c r="H70" s="40"/>
      <c r="I70" s="13"/>
    </row>
    <row r="71" spans="1:9" s="14" customFormat="1" ht="33" x14ac:dyDescent="0.25">
      <c r="A71" s="37">
        <v>37</v>
      </c>
      <c r="B71" s="123" t="s">
        <v>466</v>
      </c>
      <c r="C71" s="169"/>
      <c r="D71" s="73" t="s">
        <v>87</v>
      </c>
      <c r="E71" s="74" t="s">
        <v>88</v>
      </c>
      <c r="F71" s="107">
        <v>231000</v>
      </c>
      <c r="G71" s="39">
        <f t="shared" si="1"/>
        <v>207900</v>
      </c>
      <c r="H71" s="40"/>
      <c r="I71" s="13"/>
    </row>
    <row r="72" spans="1:9" s="14" customFormat="1" ht="16.5" x14ac:dyDescent="0.25">
      <c r="A72" s="37">
        <v>38</v>
      </c>
      <c r="B72" s="123" t="s">
        <v>467</v>
      </c>
      <c r="C72" s="170"/>
      <c r="D72" s="73" t="s">
        <v>95</v>
      </c>
      <c r="E72" s="74" t="s">
        <v>96</v>
      </c>
      <c r="F72" s="39">
        <v>412000</v>
      </c>
      <c r="G72" s="39">
        <f t="shared" si="1"/>
        <v>370800</v>
      </c>
      <c r="H72" s="40"/>
      <c r="I72" s="13"/>
    </row>
    <row r="73" spans="1:9" s="14" customFormat="1" ht="33" customHeight="1" x14ac:dyDescent="0.25">
      <c r="A73" s="37">
        <v>39</v>
      </c>
      <c r="B73" s="123" t="s">
        <v>468</v>
      </c>
      <c r="C73" s="168" t="s">
        <v>90</v>
      </c>
      <c r="D73" s="73" t="s">
        <v>89</v>
      </c>
      <c r="E73" s="171" t="s">
        <v>397</v>
      </c>
      <c r="F73" s="39">
        <v>137000</v>
      </c>
      <c r="G73" s="39">
        <f t="shared" si="1"/>
        <v>123300</v>
      </c>
      <c r="H73" s="151" t="s">
        <v>380</v>
      </c>
      <c r="I73" s="13"/>
    </row>
    <row r="74" spans="1:9" s="14" customFormat="1" ht="33" x14ac:dyDescent="0.25">
      <c r="A74" s="37">
        <v>40</v>
      </c>
      <c r="B74" s="123" t="s">
        <v>469</v>
      </c>
      <c r="C74" s="169"/>
      <c r="D74" s="73" t="s">
        <v>91</v>
      </c>
      <c r="E74" s="172"/>
      <c r="F74" s="39">
        <v>137000</v>
      </c>
      <c r="G74" s="39">
        <f t="shared" si="1"/>
        <v>123300</v>
      </c>
      <c r="H74" s="152"/>
      <c r="I74" s="13"/>
    </row>
    <row r="75" spans="1:9" s="14" customFormat="1" ht="33" x14ac:dyDescent="0.25">
      <c r="A75" s="37">
        <v>41</v>
      </c>
      <c r="B75" s="123" t="s">
        <v>470</v>
      </c>
      <c r="C75" s="170"/>
      <c r="D75" s="73" t="s">
        <v>92</v>
      </c>
      <c r="E75" s="173"/>
      <c r="F75" s="39">
        <v>208000</v>
      </c>
      <c r="G75" s="39">
        <f t="shared" si="1"/>
        <v>187200</v>
      </c>
      <c r="H75" s="153"/>
      <c r="I75" s="13"/>
    </row>
    <row r="76" spans="1:9" s="14" customFormat="1" ht="16.5" x14ac:dyDescent="0.25">
      <c r="A76" s="37">
        <v>42</v>
      </c>
      <c r="B76" s="123" t="s">
        <v>471</v>
      </c>
      <c r="C76" s="168" t="s">
        <v>398</v>
      </c>
      <c r="D76" s="73" t="s">
        <v>399</v>
      </c>
      <c r="E76" s="174" t="s">
        <v>401</v>
      </c>
      <c r="F76" s="39">
        <v>215000</v>
      </c>
      <c r="G76" s="39">
        <f t="shared" si="1"/>
        <v>193500</v>
      </c>
      <c r="H76" s="105"/>
      <c r="I76" s="13"/>
    </row>
    <row r="77" spans="1:9" s="14" customFormat="1" ht="16.5" x14ac:dyDescent="0.25">
      <c r="A77" s="37">
        <v>43</v>
      </c>
      <c r="B77" s="123" t="s">
        <v>472</v>
      </c>
      <c r="C77" s="169"/>
      <c r="D77" s="73" t="s">
        <v>400</v>
      </c>
      <c r="E77" s="175"/>
      <c r="F77" s="39">
        <v>323000</v>
      </c>
      <c r="G77" s="39">
        <f t="shared" si="1"/>
        <v>290700</v>
      </c>
      <c r="H77" s="105"/>
      <c r="I77" s="13"/>
    </row>
    <row r="78" spans="1:9" s="14" customFormat="1" ht="82.5" x14ac:dyDescent="0.25">
      <c r="A78" s="37">
        <v>44</v>
      </c>
      <c r="B78" s="123" t="s">
        <v>473</v>
      </c>
      <c r="C78" s="169"/>
      <c r="D78" s="73" t="s">
        <v>403</v>
      </c>
      <c r="E78" s="112" t="s">
        <v>402</v>
      </c>
      <c r="F78" s="39">
        <v>269000</v>
      </c>
      <c r="G78" s="39">
        <f t="shared" si="1"/>
        <v>242100</v>
      </c>
      <c r="H78" s="105"/>
      <c r="I78" s="13"/>
    </row>
    <row r="79" spans="1:9" s="14" customFormat="1" ht="82.5" x14ac:dyDescent="0.25">
      <c r="A79" s="37">
        <v>45</v>
      </c>
      <c r="B79" s="123" t="s">
        <v>474</v>
      </c>
      <c r="C79" s="170"/>
      <c r="D79" s="73" t="s">
        <v>404</v>
      </c>
      <c r="E79" s="112" t="s">
        <v>405</v>
      </c>
      <c r="F79" s="39">
        <v>588000</v>
      </c>
      <c r="G79" s="39">
        <f t="shared" si="1"/>
        <v>529200</v>
      </c>
      <c r="H79" s="105"/>
      <c r="I79" s="13"/>
    </row>
    <row r="80" spans="1:9" s="14" customFormat="1" ht="16.5" x14ac:dyDescent="0.25">
      <c r="A80" s="146" t="s">
        <v>207</v>
      </c>
      <c r="B80" s="147"/>
      <c r="C80" s="147"/>
      <c r="D80" s="147"/>
      <c r="E80" s="148"/>
      <c r="F80" s="66"/>
      <c r="G80" s="66"/>
      <c r="H80" s="67"/>
      <c r="I80" s="13"/>
    </row>
    <row r="81" spans="1:9" ht="49.5" x14ac:dyDescent="0.25">
      <c r="A81" s="37">
        <v>46</v>
      </c>
      <c r="B81" s="37" t="s">
        <v>475</v>
      </c>
      <c r="C81" s="176" t="s">
        <v>97</v>
      </c>
      <c r="D81" s="35" t="s">
        <v>98</v>
      </c>
      <c r="E81" s="35" t="s">
        <v>99</v>
      </c>
      <c r="F81" s="72">
        <v>123000</v>
      </c>
      <c r="G81" s="39">
        <f t="shared" si="1"/>
        <v>110700</v>
      </c>
      <c r="H81" s="40"/>
      <c r="I81" s="12"/>
    </row>
    <row r="82" spans="1:9" ht="33" x14ac:dyDescent="0.25">
      <c r="A82" s="37">
        <v>47</v>
      </c>
      <c r="B82" s="37" t="s">
        <v>476</v>
      </c>
      <c r="C82" s="176"/>
      <c r="D82" s="35" t="s">
        <v>100</v>
      </c>
      <c r="E82" s="35" t="s">
        <v>101</v>
      </c>
      <c r="F82" s="72">
        <v>66000</v>
      </c>
      <c r="G82" s="39">
        <f t="shared" si="1"/>
        <v>59400</v>
      </c>
      <c r="H82" s="40"/>
      <c r="I82" s="12"/>
    </row>
    <row r="83" spans="1:9" ht="115.5" x14ac:dyDescent="0.25">
      <c r="A83" s="37">
        <v>48</v>
      </c>
      <c r="B83" s="37" t="s">
        <v>477</v>
      </c>
      <c r="C83" s="176"/>
      <c r="D83" s="35" t="s">
        <v>102</v>
      </c>
      <c r="E83" s="35" t="s">
        <v>103</v>
      </c>
      <c r="F83" s="72">
        <v>139000</v>
      </c>
      <c r="G83" s="39">
        <f t="shared" si="1"/>
        <v>125100</v>
      </c>
      <c r="H83" s="40" t="s">
        <v>104</v>
      </c>
      <c r="I83" s="12"/>
    </row>
    <row r="84" spans="1:9" ht="115.5" x14ac:dyDescent="0.25">
      <c r="A84" s="37">
        <v>49</v>
      </c>
      <c r="B84" s="37" t="s">
        <v>478</v>
      </c>
      <c r="C84" s="176"/>
      <c r="D84" s="35" t="s">
        <v>105</v>
      </c>
      <c r="E84" s="35" t="s">
        <v>106</v>
      </c>
      <c r="F84" s="72">
        <v>66000</v>
      </c>
      <c r="G84" s="39">
        <f t="shared" si="1"/>
        <v>59400</v>
      </c>
      <c r="H84" s="40" t="s">
        <v>104</v>
      </c>
      <c r="I84" s="12"/>
    </row>
    <row r="85" spans="1:9" ht="148.5" x14ac:dyDescent="0.25">
      <c r="A85" s="37">
        <v>50</v>
      </c>
      <c r="B85" s="37" t="s">
        <v>479</v>
      </c>
      <c r="C85" s="176"/>
      <c r="D85" s="35" t="s">
        <v>406</v>
      </c>
      <c r="E85" s="35" t="s">
        <v>407</v>
      </c>
      <c r="F85" s="72">
        <v>212000</v>
      </c>
      <c r="G85" s="39">
        <f t="shared" si="1"/>
        <v>190800</v>
      </c>
      <c r="H85" s="40"/>
      <c r="I85" s="12"/>
    </row>
    <row r="86" spans="1:9" ht="33" x14ac:dyDescent="0.25">
      <c r="A86" s="37">
        <v>51</v>
      </c>
      <c r="B86" s="37" t="s">
        <v>480</v>
      </c>
      <c r="C86" s="176"/>
      <c r="D86" s="35" t="s">
        <v>107</v>
      </c>
      <c r="E86" s="35" t="s">
        <v>108</v>
      </c>
      <c r="F86" s="72">
        <v>868000</v>
      </c>
      <c r="G86" s="39">
        <f t="shared" si="1"/>
        <v>781200</v>
      </c>
      <c r="H86" s="109" t="s">
        <v>109</v>
      </c>
      <c r="I86" s="12"/>
    </row>
    <row r="87" spans="1:9" ht="49.5" x14ac:dyDescent="0.25">
      <c r="A87" s="37">
        <v>52</v>
      </c>
      <c r="B87" s="37" t="s">
        <v>481</v>
      </c>
      <c r="C87" s="176"/>
      <c r="D87" s="35" t="s">
        <v>110</v>
      </c>
      <c r="E87" s="35" t="s">
        <v>111</v>
      </c>
      <c r="F87" s="72">
        <v>139000</v>
      </c>
      <c r="G87" s="39">
        <f t="shared" si="1"/>
        <v>125100</v>
      </c>
      <c r="H87" s="109" t="s">
        <v>112</v>
      </c>
      <c r="I87" s="12"/>
    </row>
    <row r="88" spans="1:9" ht="49.5" x14ac:dyDescent="0.25">
      <c r="A88" s="37">
        <v>53</v>
      </c>
      <c r="B88" s="37" t="s">
        <v>482</v>
      </c>
      <c r="C88" s="176"/>
      <c r="D88" s="35" t="s">
        <v>113</v>
      </c>
      <c r="E88" s="35" t="s">
        <v>114</v>
      </c>
      <c r="F88" s="72">
        <v>72000</v>
      </c>
      <c r="G88" s="39">
        <f t="shared" si="1"/>
        <v>64800</v>
      </c>
      <c r="H88" s="109" t="s">
        <v>115</v>
      </c>
      <c r="I88" s="12"/>
    </row>
    <row r="89" spans="1:9" ht="33" x14ac:dyDescent="0.25">
      <c r="A89" s="37">
        <v>54</v>
      </c>
      <c r="B89" s="37" t="s">
        <v>483</v>
      </c>
      <c r="C89" s="176" t="s">
        <v>116</v>
      </c>
      <c r="D89" s="35" t="s">
        <v>117</v>
      </c>
      <c r="E89" s="35" t="s">
        <v>118</v>
      </c>
      <c r="F89" s="72">
        <v>174000</v>
      </c>
      <c r="G89" s="39">
        <f t="shared" si="1"/>
        <v>156600</v>
      </c>
      <c r="H89" s="40"/>
      <c r="I89" s="12"/>
    </row>
    <row r="90" spans="1:9" ht="33" x14ac:dyDescent="0.25">
      <c r="A90" s="37">
        <v>55</v>
      </c>
      <c r="B90" s="37" t="s">
        <v>484</v>
      </c>
      <c r="C90" s="176"/>
      <c r="D90" s="35" t="s">
        <v>119</v>
      </c>
      <c r="E90" s="35" t="s">
        <v>120</v>
      </c>
      <c r="F90" s="72">
        <v>88000</v>
      </c>
      <c r="G90" s="39">
        <f t="shared" si="1"/>
        <v>79200</v>
      </c>
      <c r="H90" s="40"/>
      <c r="I90" s="12"/>
    </row>
    <row r="91" spans="1:9" ht="49.5" x14ac:dyDescent="0.25">
      <c r="A91" s="37">
        <v>56</v>
      </c>
      <c r="B91" s="37" t="s">
        <v>485</v>
      </c>
      <c r="C91" s="160" t="s">
        <v>121</v>
      </c>
      <c r="D91" s="35" t="s">
        <v>122</v>
      </c>
      <c r="E91" s="35" t="s">
        <v>123</v>
      </c>
      <c r="F91" s="68">
        <v>168000</v>
      </c>
      <c r="G91" s="39">
        <f t="shared" si="1"/>
        <v>151200</v>
      </c>
      <c r="H91" s="40"/>
      <c r="I91" s="12"/>
    </row>
    <row r="92" spans="1:9" ht="49.5" x14ac:dyDescent="0.25">
      <c r="A92" s="37">
        <v>57</v>
      </c>
      <c r="B92" s="37" t="s">
        <v>486</v>
      </c>
      <c r="C92" s="161"/>
      <c r="D92" s="35" t="s">
        <v>389</v>
      </c>
      <c r="E92" s="35" t="s">
        <v>124</v>
      </c>
      <c r="F92" s="68">
        <v>168000</v>
      </c>
      <c r="G92" s="39">
        <f t="shared" si="1"/>
        <v>151200</v>
      </c>
      <c r="H92" s="40"/>
      <c r="I92" s="12"/>
    </row>
    <row r="93" spans="1:9" ht="16.5" x14ac:dyDescent="0.25">
      <c r="A93" s="37">
        <v>58</v>
      </c>
      <c r="B93" s="37" t="s">
        <v>487</v>
      </c>
      <c r="C93" s="162"/>
      <c r="D93" s="35" t="s">
        <v>125</v>
      </c>
      <c r="E93" s="35" t="s">
        <v>126</v>
      </c>
      <c r="F93" s="68">
        <v>253000</v>
      </c>
      <c r="G93" s="39">
        <f t="shared" si="1"/>
        <v>227700</v>
      </c>
      <c r="H93" s="40"/>
      <c r="I93" s="12"/>
    </row>
    <row r="94" spans="1:9" ht="16.5" x14ac:dyDescent="0.25">
      <c r="A94" s="146" t="s">
        <v>261</v>
      </c>
      <c r="B94" s="147"/>
      <c r="C94" s="147"/>
      <c r="D94" s="147"/>
      <c r="E94" s="148"/>
      <c r="F94" s="77"/>
      <c r="G94" s="77"/>
      <c r="H94" s="67"/>
      <c r="I94" s="12"/>
    </row>
    <row r="95" spans="1:9" ht="16.5" x14ac:dyDescent="0.25">
      <c r="A95" s="37">
        <v>59</v>
      </c>
      <c r="B95" s="123" t="s">
        <v>488</v>
      </c>
      <c r="C95" s="156" t="s">
        <v>240</v>
      </c>
      <c r="D95" s="35" t="s">
        <v>236</v>
      </c>
      <c r="E95" s="35" t="s">
        <v>237</v>
      </c>
      <c r="F95" s="68">
        <v>250000</v>
      </c>
      <c r="G95" s="39">
        <f t="shared" si="1"/>
        <v>225000</v>
      </c>
      <c r="H95" s="40"/>
      <c r="I95" s="12"/>
    </row>
    <row r="96" spans="1:9" ht="49.5" x14ac:dyDescent="0.25">
      <c r="A96" s="37">
        <v>60</v>
      </c>
      <c r="B96" s="125" t="s">
        <v>489</v>
      </c>
      <c r="C96" s="157"/>
      <c r="D96" s="35" t="s">
        <v>239</v>
      </c>
      <c r="E96" s="35" t="s">
        <v>238</v>
      </c>
      <c r="F96" s="68">
        <v>399000</v>
      </c>
      <c r="G96" s="39">
        <f t="shared" si="1"/>
        <v>359100</v>
      </c>
      <c r="H96" s="40"/>
      <c r="I96" s="12"/>
    </row>
    <row r="97" spans="1:9" ht="16.5" x14ac:dyDescent="0.25">
      <c r="A97" s="37">
        <v>61</v>
      </c>
      <c r="B97" s="123" t="s">
        <v>490</v>
      </c>
      <c r="C97" s="160" t="s">
        <v>243</v>
      </c>
      <c r="D97" s="35" t="s">
        <v>241</v>
      </c>
      <c r="E97" s="35"/>
      <c r="F97" s="68">
        <v>2500000</v>
      </c>
      <c r="G97" s="39">
        <f t="shared" si="1"/>
        <v>2250000</v>
      </c>
      <c r="H97" s="40"/>
      <c r="I97" s="12"/>
    </row>
    <row r="98" spans="1:9" ht="16.5" x14ac:dyDescent="0.25">
      <c r="A98" s="37">
        <v>62</v>
      </c>
      <c r="B98" s="125" t="s">
        <v>491</v>
      </c>
      <c r="C98" s="162"/>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0" t="s">
        <v>258</v>
      </c>
      <c r="D100" s="35" t="s">
        <v>244</v>
      </c>
      <c r="E100" s="35"/>
      <c r="F100" s="68">
        <v>275000</v>
      </c>
      <c r="G100" s="39">
        <f t="shared" si="1"/>
        <v>247500</v>
      </c>
      <c r="H100" s="40"/>
      <c r="I100" s="12"/>
    </row>
    <row r="101" spans="1:9" ht="16.5" x14ac:dyDescent="0.25">
      <c r="A101" s="37">
        <v>65</v>
      </c>
      <c r="B101" s="123" t="s">
        <v>494</v>
      </c>
      <c r="C101" s="161"/>
      <c r="D101" s="35" t="s">
        <v>245</v>
      </c>
      <c r="E101" s="35"/>
      <c r="F101" s="68">
        <v>187000</v>
      </c>
      <c r="G101" s="39">
        <f t="shared" si="1"/>
        <v>168300</v>
      </c>
      <c r="H101" s="40"/>
      <c r="I101" s="12"/>
    </row>
    <row r="102" spans="1:9" ht="16.5" x14ac:dyDescent="0.25">
      <c r="A102" s="37">
        <v>66</v>
      </c>
      <c r="B102" s="125" t="s">
        <v>495</v>
      </c>
      <c r="C102" s="161"/>
      <c r="D102" s="35" t="s">
        <v>246</v>
      </c>
      <c r="E102" s="35"/>
      <c r="F102" s="68">
        <v>187000</v>
      </c>
      <c r="G102" s="39">
        <f t="shared" ref="G102:G165" si="2">F102*90%</f>
        <v>168300</v>
      </c>
      <c r="H102" s="40"/>
      <c r="I102" s="12"/>
    </row>
    <row r="103" spans="1:9" ht="16.5" x14ac:dyDescent="0.25">
      <c r="A103" s="37">
        <v>67</v>
      </c>
      <c r="B103" s="123" t="s">
        <v>496</v>
      </c>
      <c r="C103" s="161"/>
      <c r="D103" s="35" t="s">
        <v>247</v>
      </c>
      <c r="E103" s="35"/>
      <c r="F103" s="68">
        <v>189000</v>
      </c>
      <c r="G103" s="39">
        <f t="shared" si="2"/>
        <v>170100</v>
      </c>
      <c r="H103" s="40"/>
      <c r="I103" s="12"/>
    </row>
    <row r="104" spans="1:9" ht="16.5" x14ac:dyDescent="0.25">
      <c r="A104" s="37">
        <v>68</v>
      </c>
      <c r="B104" s="125" t="s">
        <v>497</v>
      </c>
      <c r="C104" s="161"/>
      <c r="D104" s="35" t="s">
        <v>248</v>
      </c>
      <c r="E104" s="35"/>
      <c r="F104" s="68">
        <v>150000</v>
      </c>
      <c r="G104" s="39">
        <f t="shared" si="2"/>
        <v>135000</v>
      </c>
      <c r="H104" s="40"/>
      <c r="I104" s="12"/>
    </row>
    <row r="105" spans="1:9" ht="16.5" x14ac:dyDescent="0.25">
      <c r="A105" s="37">
        <v>69</v>
      </c>
      <c r="B105" s="123" t="s">
        <v>498</v>
      </c>
      <c r="C105" s="161"/>
      <c r="D105" s="35" t="s">
        <v>249</v>
      </c>
      <c r="E105" s="35"/>
      <c r="F105" s="68">
        <v>189000</v>
      </c>
      <c r="G105" s="39">
        <f t="shared" si="2"/>
        <v>170100</v>
      </c>
      <c r="H105" s="40"/>
      <c r="I105" s="12"/>
    </row>
    <row r="106" spans="1:9" ht="16.5" x14ac:dyDescent="0.25">
      <c r="A106" s="37">
        <v>70</v>
      </c>
      <c r="B106" s="125" t="s">
        <v>499</v>
      </c>
      <c r="C106" s="161"/>
      <c r="D106" s="35" t="s">
        <v>250</v>
      </c>
      <c r="E106" s="35"/>
      <c r="F106" s="68">
        <v>189000</v>
      </c>
      <c r="G106" s="39">
        <f t="shared" si="2"/>
        <v>170100</v>
      </c>
      <c r="H106" s="40"/>
      <c r="I106" s="12"/>
    </row>
    <row r="107" spans="1:9" ht="16.5" x14ac:dyDescent="0.25">
      <c r="A107" s="37">
        <v>71</v>
      </c>
      <c r="B107" s="123" t="s">
        <v>500</v>
      </c>
      <c r="C107" s="161"/>
      <c r="D107" s="35" t="s">
        <v>251</v>
      </c>
      <c r="E107" s="35"/>
      <c r="F107" s="68">
        <v>187000</v>
      </c>
      <c r="G107" s="39">
        <f t="shared" si="2"/>
        <v>168300</v>
      </c>
      <c r="H107" s="40"/>
      <c r="I107" s="12"/>
    </row>
    <row r="108" spans="1:9" ht="16.5" x14ac:dyDescent="0.25">
      <c r="A108" s="37">
        <v>72</v>
      </c>
      <c r="B108" s="125" t="s">
        <v>501</v>
      </c>
      <c r="C108" s="161"/>
      <c r="D108" s="35" t="s">
        <v>252</v>
      </c>
      <c r="E108" s="35"/>
      <c r="F108" s="68">
        <v>201000</v>
      </c>
      <c r="G108" s="39">
        <f t="shared" si="2"/>
        <v>180900</v>
      </c>
      <c r="H108" s="40"/>
      <c r="I108" s="12"/>
    </row>
    <row r="109" spans="1:9" ht="16.5" x14ac:dyDescent="0.25">
      <c r="A109" s="37">
        <v>73</v>
      </c>
      <c r="B109" s="123" t="s">
        <v>502</v>
      </c>
      <c r="C109" s="161"/>
      <c r="D109" s="35" t="s">
        <v>253</v>
      </c>
      <c r="E109" s="35"/>
      <c r="F109" s="68">
        <v>187000</v>
      </c>
      <c r="G109" s="39">
        <f t="shared" si="2"/>
        <v>168300</v>
      </c>
      <c r="H109" s="40"/>
      <c r="I109" s="12"/>
    </row>
    <row r="110" spans="1:9" ht="16.5" x14ac:dyDescent="0.25">
      <c r="A110" s="37">
        <v>74</v>
      </c>
      <c r="B110" s="125" t="s">
        <v>503</v>
      </c>
      <c r="C110" s="161"/>
      <c r="D110" s="35" t="s">
        <v>254</v>
      </c>
      <c r="E110" s="35"/>
      <c r="F110" s="68">
        <v>187000</v>
      </c>
      <c r="G110" s="39">
        <f t="shared" si="2"/>
        <v>168300</v>
      </c>
      <c r="H110" s="40"/>
      <c r="I110" s="12"/>
    </row>
    <row r="111" spans="1:9" ht="16.5" x14ac:dyDescent="0.25">
      <c r="A111" s="37">
        <v>75</v>
      </c>
      <c r="B111" s="123" t="s">
        <v>504</v>
      </c>
      <c r="C111" s="161"/>
      <c r="D111" s="35" t="s">
        <v>255</v>
      </c>
      <c r="E111" s="35"/>
      <c r="F111" s="68">
        <v>132000</v>
      </c>
      <c r="G111" s="39">
        <f t="shared" si="2"/>
        <v>118800</v>
      </c>
      <c r="H111" s="40"/>
      <c r="I111" s="12"/>
    </row>
    <row r="112" spans="1:9" ht="16.5" x14ac:dyDescent="0.25">
      <c r="A112" s="37">
        <v>76</v>
      </c>
      <c r="B112" s="125" t="s">
        <v>505</v>
      </c>
      <c r="C112" s="161"/>
      <c r="D112" s="35" t="s">
        <v>256</v>
      </c>
      <c r="E112" s="35"/>
      <c r="F112" s="68">
        <v>187000</v>
      </c>
      <c r="G112" s="39">
        <f t="shared" si="2"/>
        <v>168300</v>
      </c>
      <c r="H112" s="40"/>
      <c r="I112" s="12"/>
    </row>
    <row r="113" spans="1:9" ht="16.5" x14ac:dyDescent="0.25">
      <c r="A113" s="37">
        <v>77</v>
      </c>
      <c r="B113" s="123" t="s">
        <v>506</v>
      </c>
      <c r="C113" s="162"/>
      <c r="D113" s="35" t="s">
        <v>257</v>
      </c>
      <c r="E113" s="35"/>
      <c r="F113" s="68">
        <v>1073000</v>
      </c>
      <c r="G113" s="39">
        <f t="shared" si="2"/>
        <v>965700</v>
      </c>
      <c r="H113" s="40"/>
      <c r="I113" s="12"/>
    </row>
    <row r="114" spans="1:9" ht="16.5" x14ac:dyDescent="0.25">
      <c r="A114" s="146" t="s">
        <v>226</v>
      </c>
      <c r="B114" s="147"/>
      <c r="C114" s="147"/>
      <c r="D114" s="147"/>
      <c r="E114" s="14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50" t="s">
        <v>262</v>
      </c>
      <c r="B117" s="150"/>
      <c r="C117" s="150"/>
      <c r="D117" s="150"/>
      <c r="E117" s="150"/>
      <c r="F117" s="77"/>
      <c r="G117" s="77"/>
      <c r="H117" s="67"/>
      <c r="I117" s="12"/>
    </row>
    <row r="118" spans="1:9" ht="49.5" x14ac:dyDescent="0.25">
      <c r="A118" s="37">
        <v>80</v>
      </c>
      <c r="B118" s="123" t="s">
        <v>509</v>
      </c>
      <c r="C118" s="220" t="s">
        <v>204</v>
      </c>
      <c r="D118" s="36" t="s">
        <v>324</v>
      </c>
      <c r="E118" s="36" t="s">
        <v>11</v>
      </c>
      <c r="F118" s="106">
        <v>230000</v>
      </c>
      <c r="G118" s="39">
        <f t="shared" si="2"/>
        <v>207000</v>
      </c>
      <c r="H118" s="40"/>
      <c r="I118" s="12"/>
    </row>
    <row r="119" spans="1:9" ht="49.5" x14ac:dyDescent="0.25">
      <c r="A119" s="37">
        <v>81</v>
      </c>
      <c r="B119" s="124" t="s">
        <v>510</v>
      </c>
      <c r="C119" s="163"/>
      <c r="D119" s="36" t="s">
        <v>34</v>
      </c>
      <c r="E119" s="36" t="s">
        <v>35</v>
      </c>
      <c r="F119" s="106">
        <v>220000</v>
      </c>
      <c r="G119" s="39">
        <f t="shared" si="2"/>
        <v>198000</v>
      </c>
      <c r="H119" s="40"/>
      <c r="I119" s="12"/>
    </row>
    <row r="120" spans="1:9" ht="33" x14ac:dyDescent="0.25">
      <c r="A120" s="37">
        <v>82</v>
      </c>
      <c r="B120" s="123" t="s">
        <v>511</v>
      </c>
      <c r="C120" s="163"/>
      <c r="D120" s="36" t="s">
        <v>325</v>
      </c>
      <c r="E120" s="108" t="s">
        <v>329</v>
      </c>
      <c r="F120" s="106">
        <v>230000</v>
      </c>
      <c r="G120" s="39">
        <f t="shared" si="2"/>
        <v>207000</v>
      </c>
      <c r="H120" s="40"/>
      <c r="I120" s="12"/>
    </row>
    <row r="121" spans="1:9" ht="33" x14ac:dyDescent="0.25">
      <c r="A121" s="165">
        <v>83</v>
      </c>
      <c r="B121" s="124" t="s">
        <v>512</v>
      </c>
      <c r="C121" s="163"/>
      <c r="D121" s="35" t="s">
        <v>408</v>
      </c>
      <c r="E121" s="35"/>
      <c r="F121" s="72">
        <v>250000</v>
      </c>
      <c r="G121" s="39">
        <f t="shared" si="2"/>
        <v>225000</v>
      </c>
      <c r="H121" s="40"/>
      <c r="I121" s="12"/>
    </row>
    <row r="122" spans="1:9" ht="16.5" x14ac:dyDescent="0.25">
      <c r="A122" s="166"/>
      <c r="B122" s="123" t="s">
        <v>513</v>
      </c>
      <c r="C122" s="163"/>
      <c r="D122" s="35" t="s">
        <v>409</v>
      </c>
      <c r="E122" s="35"/>
      <c r="F122" s="72">
        <v>375000</v>
      </c>
      <c r="G122" s="39">
        <f t="shared" si="2"/>
        <v>337500</v>
      </c>
      <c r="H122" s="40"/>
      <c r="I122" s="12"/>
    </row>
    <row r="123" spans="1:9" ht="33" x14ac:dyDescent="0.25">
      <c r="A123" s="167"/>
      <c r="B123" s="124" t="s">
        <v>514</v>
      </c>
      <c r="C123" s="163"/>
      <c r="D123" s="35" t="s">
        <v>410</v>
      </c>
      <c r="E123" s="35"/>
      <c r="F123" s="72">
        <v>500000</v>
      </c>
      <c r="G123" s="39">
        <f t="shared" si="2"/>
        <v>450000</v>
      </c>
      <c r="H123" s="40"/>
      <c r="I123" s="12"/>
    </row>
    <row r="124" spans="1:9" ht="33" x14ac:dyDescent="0.25">
      <c r="A124" s="37">
        <v>84</v>
      </c>
      <c r="B124" s="123" t="s">
        <v>515</v>
      </c>
      <c r="C124" s="163"/>
      <c r="D124" s="36" t="s">
        <v>411</v>
      </c>
      <c r="E124" s="36" t="s">
        <v>137</v>
      </c>
      <c r="F124" s="68">
        <v>700000</v>
      </c>
      <c r="G124" s="39">
        <f t="shared" si="2"/>
        <v>630000</v>
      </c>
      <c r="H124" s="40"/>
      <c r="I124" s="12"/>
    </row>
    <row r="125" spans="1:9" ht="49.5" x14ac:dyDescent="0.25">
      <c r="A125" s="37">
        <v>85</v>
      </c>
      <c r="B125" s="124" t="s">
        <v>516</v>
      </c>
      <c r="C125" s="163"/>
      <c r="D125" s="36" t="s">
        <v>138</v>
      </c>
      <c r="E125" s="108" t="s">
        <v>330</v>
      </c>
      <c r="F125" s="68">
        <v>770000</v>
      </c>
      <c r="G125" s="39">
        <f t="shared" si="2"/>
        <v>693000</v>
      </c>
      <c r="H125" s="40"/>
      <c r="I125" s="12"/>
    </row>
    <row r="126" spans="1:9" ht="49.5" x14ac:dyDescent="0.25">
      <c r="A126" s="37">
        <v>86</v>
      </c>
      <c r="B126" s="123" t="s">
        <v>517</v>
      </c>
      <c r="C126" s="164"/>
      <c r="D126" s="36" t="s">
        <v>139</v>
      </c>
      <c r="E126" s="36" t="s">
        <v>140</v>
      </c>
      <c r="F126" s="68">
        <v>249000</v>
      </c>
      <c r="G126" s="39">
        <f t="shared" si="2"/>
        <v>224100</v>
      </c>
      <c r="H126" s="40"/>
      <c r="I126" s="12"/>
    </row>
    <row r="127" spans="1:9" ht="33" x14ac:dyDescent="0.25">
      <c r="A127" s="37">
        <v>87</v>
      </c>
      <c r="B127" s="123" t="s">
        <v>518</v>
      </c>
      <c r="C127" s="156" t="s">
        <v>282</v>
      </c>
      <c r="D127" s="35" t="s">
        <v>141</v>
      </c>
      <c r="E127" s="35" t="s">
        <v>142</v>
      </c>
      <c r="F127" s="72">
        <v>157000</v>
      </c>
      <c r="G127" s="39">
        <f t="shared" si="2"/>
        <v>141300</v>
      </c>
      <c r="H127" s="40"/>
      <c r="I127" s="12"/>
    </row>
    <row r="128" spans="1:9" ht="33" x14ac:dyDescent="0.25">
      <c r="A128" s="37">
        <v>88</v>
      </c>
      <c r="B128" s="124" t="s">
        <v>519</v>
      </c>
      <c r="C128" s="154"/>
      <c r="D128" s="35" t="s">
        <v>143</v>
      </c>
      <c r="E128" s="35" t="s">
        <v>144</v>
      </c>
      <c r="F128" s="72">
        <v>157000</v>
      </c>
      <c r="G128" s="39">
        <f t="shared" si="2"/>
        <v>141300</v>
      </c>
      <c r="H128" s="40"/>
      <c r="I128" s="12"/>
    </row>
    <row r="129" spans="1:9" ht="16.5" x14ac:dyDescent="0.25">
      <c r="A129" s="37">
        <v>89</v>
      </c>
      <c r="B129" s="123" t="s">
        <v>520</v>
      </c>
      <c r="C129" s="154"/>
      <c r="D129" s="35" t="s">
        <v>393</v>
      </c>
      <c r="E129" s="35" t="s">
        <v>394</v>
      </c>
      <c r="F129" s="72">
        <v>143000</v>
      </c>
      <c r="G129" s="39">
        <f t="shared" si="2"/>
        <v>128700</v>
      </c>
      <c r="H129" s="40"/>
      <c r="I129" s="12"/>
    </row>
    <row r="130" spans="1:9" ht="16.5" x14ac:dyDescent="0.25">
      <c r="A130" s="37">
        <v>90</v>
      </c>
      <c r="B130" s="124" t="s">
        <v>521</v>
      </c>
      <c r="C130" s="154"/>
      <c r="D130" s="35" t="s">
        <v>395</v>
      </c>
      <c r="E130" s="35" t="s">
        <v>394</v>
      </c>
      <c r="F130" s="72">
        <v>185000</v>
      </c>
      <c r="G130" s="39">
        <f t="shared" si="2"/>
        <v>166500</v>
      </c>
      <c r="H130" s="40"/>
      <c r="I130" s="12"/>
    </row>
    <row r="131" spans="1:9" ht="49.5" x14ac:dyDescent="0.25">
      <c r="A131" s="37">
        <v>91</v>
      </c>
      <c r="B131" s="123" t="s">
        <v>522</v>
      </c>
      <c r="C131" s="154"/>
      <c r="D131" s="35" t="s">
        <v>370</v>
      </c>
      <c r="E131" s="35" t="s">
        <v>371</v>
      </c>
      <c r="F131" s="72">
        <v>1200000</v>
      </c>
      <c r="G131" s="39">
        <f t="shared" si="2"/>
        <v>1080000</v>
      </c>
      <c r="H131" s="109"/>
      <c r="I131" s="12"/>
    </row>
    <row r="132" spans="1:9" ht="33" x14ac:dyDescent="0.25">
      <c r="A132" s="37">
        <v>92</v>
      </c>
      <c r="B132" s="124" t="s">
        <v>523</v>
      </c>
      <c r="C132" s="157"/>
      <c r="D132" s="35" t="s">
        <v>145</v>
      </c>
      <c r="E132" s="35" t="s">
        <v>146</v>
      </c>
      <c r="F132" s="72"/>
      <c r="G132" s="39">
        <f t="shared" si="2"/>
        <v>0</v>
      </c>
      <c r="H132" s="40"/>
      <c r="I132" s="12"/>
    </row>
    <row r="133" spans="1:9" ht="33" x14ac:dyDescent="0.25">
      <c r="A133" s="37">
        <v>93</v>
      </c>
      <c r="B133" s="123" t="s">
        <v>524</v>
      </c>
      <c r="C133" s="154" t="s">
        <v>283</v>
      </c>
      <c r="D133" s="35" t="s">
        <v>149</v>
      </c>
      <c r="E133" s="35" t="s">
        <v>150</v>
      </c>
      <c r="F133" s="72"/>
      <c r="G133" s="39">
        <f t="shared" si="2"/>
        <v>0</v>
      </c>
      <c r="H133" s="40"/>
      <c r="I133" s="12"/>
    </row>
    <row r="134" spans="1:9" ht="33" x14ac:dyDescent="0.25">
      <c r="A134" s="37">
        <v>94</v>
      </c>
      <c r="B134" s="124" t="s">
        <v>525</v>
      </c>
      <c r="C134" s="154"/>
      <c r="D134" s="35" t="s">
        <v>331</v>
      </c>
      <c r="E134" s="108" t="s">
        <v>332</v>
      </c>
      <c r="F134" s="72">
        <v>700000</v>
      </c>
      <c r="G134" s="39">
        <f t="shared" si="2"/>
        <v>630000</v>
      </c>
      <c r="H134" s="40"/>
      <c r="I134" s="12"/>
    </row>
    <row r="135" spans="1:9" ht="33" x14ac:dyDescent="0.25">
      <c r="A135" s="37">
        <v>95</v>
      </c>
      <c r="B135" s="123" t="s">
        <v>526</v>
      </c>
      <c r="C135" s="154"/>
      <c r="D135" s="35" t="s">
        <v>151</v>
      </c>
      <c r="E135" s="35" t="s">
        <v>152</v>
      </c>
      <c r="F135" s="68">
        <v>847000</v>
      </c>
      <c r="G135" s="39">
        <f t="shared" si="2"/>
        <v>762300</v>
      </c>
      <c r="H135" s="40"/>
      <c r="I135" s="12"/>
    </row>
    <row r="136" spans="1:9" ht="33" x14ac:dyDescent="0.25">
      <c r="A136" s="37">
        <v>96</v>
      </c>
      <c r="B136" s="124" t="s">
        <v>527</v>
      </c>
      <c r="C136" s="154"/>
      <c r="D136" s="35" t="s">
        <v>153</v>
      </c>
      <c r="E136" s="35" t="s">
        <v>154</v>
      </c>
      <c r="F136" s="68">
        <v>2178000</v>
      </c>
      <c r="G136" s="39">
        <f t="shared" si="2"/>
        <v>1960200</v>
      </c>
      <c r="H136" s="40"/>
      <c r="I136" s="12"/>
    </row>
    <row r="137" spans="1:9" ht="33" x14ac:dyDescent="0.25">
      <c r="A137" s="37">
        <v>97</v>
      </c>
      <c r="B137" s="123" t="s">
        <v>528</v>
      </c>
      <c r="C137" s="154"/>
      <c r="D137" s="35" t="s">
        <v>155</v>
      </c>
      <c r="E137" s="35" t="s">
        <v>156</v>
      </c>
      <c r="F137" s="68">
        <v>847000</v>
      </c>
      <c r="G137" s="39">
        <f t="shared" si="2"/>
        <v>762300</v>
      </c>
      <c r="H137" s="40"/>
      <c r="I137" s="12"/>
    </row>
    <row r="138" spans="1:9" ht="33" x14ac:dyDescent="0.25">
      <c r="A138" s="37">
        <v>98</v>
      </c>
      <c r="B138" s="124" t="s">
        <v>529</v>
      </c>
      <c r="C138" s="154"/>
      <c r="D138" s="35" t="s">
        <v>157</v>
      </c>
      <c r="E138" s="108" t="s">
        <v>333</v>
      </c>
      <c r="F138" s="68">
        <v>1700000</v>
      </c>
      <c r="G138" s="39">
        <f t="shared" si="2"/>
        <v>1530000</v>
      </c>
      <c r="H138" s="40"/>
      <c r="I138" s="12"/>
    </row>
    <row r="139" spans="1:9" ht="33" x14ac:dyDescent="0.25">
      <c r="A139" s="37">
        <v>99</v>
      </c>
      <c r="B139" s="123" t="s">
        <v>530</v>
      </c>
      <c r="C139" s="154"/>
      <c r="D139" s="35" t="s">
        <v>158</v>
      </c>
      <c r="E139" s="35" t="s">
        <v>146</v>
      </c>
      <c r="F139" s="68"/>
      <c r="G139" s="39">
        <f t="shared" si="2"/>
        <v>0</v>
      </c>
      <c r="H139" s="40"/>
      <c r="I139" s="12"/>
    </row>
    <row r="140" spans="1:9" ht="75" x14ac:dyDescent="0.25">
      <c r="A140" s="37">
        <v>100</v>
      </c>
      <c r="B140" s="123" t="s">
        <v>531</v>
      </c>
      <c r="C140" s="155" t="s">
        <v>304</v>
      </c>
      <c r="D140" s="35" t="s">
        <v>342</v>
      </c>
      <c r="E140" s="35" t="s">
        <v>284</v>
      </c>
      <c r="F140" s="107">
        <v>3420000</v>
      </c>
      <c r="G140" s="39">
        <f t="shared" si="2"/>
        <v>3078000</v>
      </c>
      <c r="H140" s="113" t="s">
        <v>335</v>
      </c>
      <c r="I140" s="114"/>
    </row>
    <row r="141" spans="1:9" ht="49.5" x14ac:dyDescent="0.25">
      <c r="A141" s="37">
        <v>101</v>
      </c>
      <c r="B141" s="124" t="s">
        <v>532</v>
      </c>
      <c r="C141" s="155"/>
      <c r="D141" s="35" t="s">
        <v>343</v>
      </c>
      <c r="E141" s="35" t="s">
        <v>285</v>
      </c>
      <c r="F141" s="107">
        <v>3420000</v>
      </c>
      <c r="G141" s="39">
        <f t="shared" si="2"/>
        <v>3078000</v>
      </c>
      <c r="H141" s="40"/>
      <c r="I141" s="12"/>
    </row>
    <row r="142" spans="1:9" ht="75" x14ac:dyDescent="0.25">
      <c r="A142" s="37">
        <v>102</v>
      </c>
      <c r="B142" s="123" t="s">
        <v>533</v>
      </c>
      <c r="C142" s="155"/>
      <c r="D142" s="35" t="s">
        <v>344</v>
      </c>
      <c r="E142" s="35" t="s">
        <v>309</v>
      </c>
      <c r="F142" s="107">
        <v>3420000</v>
      </c>
      <c r="G142" s="39">
        <f t="shared" si="2"/>
        <v>3078000</v>
      </c>
      <c r="H142" s="113" t="s">
        <v>335</v>
      </c>
      <c r="I142" s="114"/>
    </row>
    <row r="143" spans="1:9" ht="49.5" x14ac:dyDescent="0.25">
      <c r="A143" s="37">
        <v>103</v>
      </c>
      <c r="B143" s="124" t="s">
        <v>534</v>
      </c>
      <c r="C143" s="155"/>
      <c r="D143" s="35" t="s">
        <v>345</v>
      </c>
      <c r="E143" s="35" t="s">
        <v>310</v>
      </c>
      <c r="F143" s="107">
        <v>3420000</v>
      </c>
      <c r="G143" s="39">
        <f t="shared" si="2"/>
        <v>3078000</v>
      </c>
      <c r="H143" s="40"/>
      <c r="I143" s="12"/>
    </row>
    <row r="144" spans="1:9" ht="33" x14ac:dyDescent="0.25">
      <c r="A144" s="37">
        <v>104</v>
      </c>
      <c r="B144" s="123" t="s">
        <v>535</v>
      </c>
      <c r="C144" s="155"/>
      <c r="D144" s="35" t="s">
        <v>346</v>
      </c>
      <c r="E144" s="35" t="s">
        <v>286</v>
      </c>
      <c r="F144" s="107">
        <v>3420000</v>
      </c>
      <c r="G144" s="39">
        <f t="shared" si="2"/>
        <v>3078000</v>
      </c>
      <c r="H144" s="40"/>
      <c r="I144" s="12"/>
    </row>
    <row r="145" spans="1:9" ht="49.5" x14ac:dyDescent="0.25">
      <c r="A145" s="37">
        <v>105</v>
      </c>
      <c r="B145" s="124" t="s">
        <v>536</v>
      </c>
      <c r="C145" s="155"/>
      <c r="D145" s="108" t="s">
        <v>373</v>
      </c>
      <c r="E145" s="35" t="s">
        <v>287</v>
      </c>
      <c r="F145" s="107">
        <v>5730000</v>
      </c>
      <c r="G145" s="39">
        <f t="shared" si="2"/>
        <v>5157000</v>
      </c>
      <c r="H145" s="40"/>
      <c r="I145" s="12"/>
    </row>
    <row r="146" spans="1:9" ht="49.5" x14ac:dyDescent="0.25">
      <c r="A146" s="37">
        <v>106</v>
      </c>
      <c r="B146" s="123" t="s">
        <v>537</v>
      </c>
      <c r="C146" s="155"/>
      <c r="D146" s="35" t="s">
        <v>347</v>
      </c>
      <c r="E146" s="35" t="s">
        <v>288</v>
      </c>
      <c r="F146" s="107">
        <v>3420000</v>
      </c>
      <c r="G146" s="39">
        <f t="shared" si="2"/>
        <v>3078000</v>
      </c>
      <c r="H146" s="40"/>
      <c r="I146" s="12"/>
    </row>
    <row r="147" spans="1:9" ht="49.5" x14ac:dyDescent="0.25">
      <c r="A147" s="37">
        <v>107</v>
      </c>
      <c r="B147" s="124" t="s">
        <v>538</v>
      </c>
      <c r="C147" s="155"/>
      <c r="D147" s="35" t="s">
        <v>348</v>
      </c>
      <c r="E147" s="35" t="s">
        <v>288</v>
      </c>
      <c r="F147" s="107">
        <v>4530000</v>
      </c>
      <c r="G147" s="39">
        <f t="shared" si="2"/>
        <v>4077000</v>
      </c>
      <c r="H147" s="40"/>
      <c r="I147" s="12"/>
    </row>
    <row r="148" spans="1:9" ht="49.5" x14ac:dyDescent="0.25">
      <c r="A148" s="37">
        <v>108</v>
      </c>
      <c r="B148" s="123" t="s">
        <v>539</v>
      </c>
      <c r="C148" s="155"/>
      <c r="D148" s="35" t="s">
        <v>349</v>
      </c>
      <c r="E148" s="35" t="s">
        <v>289</v>
      </c>
      <c r="F148" s="107">
        <v>3420000</v>
      </c>
      <c r="G148" s="39">
        <f t="shared" si="2"/>
        <v>3078000</v>
      </c>
      <c r="H148" s="40"/>
      <c r="I148" s="12"/>
    </row>
    <row r="149" spans="1:9" ht="49.5" x14ac:dyDescent="0.25">
      <c r="A149" s="37">
        <v>109</v>
      </c>
      <c r="B149" s="124" t="s">
        <v>540</v>
      </c>
      <c r="C149" s="155"/>
      <c r="D149" s="108" t="s">
        <v>372</v>
      </c>
      <c r="E149" s="35" t="s">
        <v>290</v>
      </c>
      <c r="F149" s="107">
        <v>5515200</v>
      </c>
      <c r="G149" s="39">
        <f t="shared" si="2"/>
        <v>4963680</v>
      </c>
      <c r="H149" s="40"/>
      <c r="I149" s="12"/>
    </row>
    <row r="150" spans="1:9" ht="33" x14ac:dyDescent="0.25">
      <c r="A150" s="37">
        <v>110</v>
      </c>
      <c r="B150" s="123" t="s">
        <v>541</v>
      </c>
      <c r="C150" s="155"/>
      <c r="D150" s="35" t="s">
        <v>350</v>
      </c>
      <c r="E150" s="35" t="s">
        <v>292</v>
      </c>
      <c r="F150" s="72">
        <v>2790000</v>
      </c>
      <c r="G150" s="39">
        <f t="shared" si="2"/>
        <v>2511000</v>
      </c>
      <c r="H150" s="115" t="s">
        <v>291</v>
      </c>
      <c r="I150" s="12"/>
    </row>
    <row r="151" spans="1:9" ht="49.5" x14ac:dyDescent="0.25">
      <c r="A151" s="37">
        <v>111</v>
      </c>
      <c r="B151" s="124" t="s">
        <v>542</v>
      </c>
      <c r="C151" s="155"/>
      <c r="D151" s="35" t="s">
        <v>351</v>
      </c>
      <c r="E151" s="35" t="s">
        <v>293</v>
      </c>
      <c r="F151" s="107">
        <v>3078000</v>
      </c>
      <c r="G151" s="39">
        <f t="shared" si="2"/>
        <v>2770200</v>
      </c>
      <c r="H151" s="40"/>
      <c r="I151" s="12"/>
    </row>
    <row r="152" spans="1:9" ht="49.5" x14ac:dyDescent="0.25">
      <c r="A152" s="37">
        <v>112</v>
      </c>
      <c r="B152" s="123" t="s">
        <v>543</v>
      </c>
      <c r="C152" s="155"/>
      <c r="D152" s="35" t="s">
        <v>352</v>
      </c>
      <c r="E152" s="35" t="s">
        <v>293</v>
      </c>
      <c r="F152" s="107">
        <v>4200000</v>
      </c>
      <c r="G152" s="39">
        <f t="shared" si="2"/>
        <v>3780000</v>
      </c>
      <c r="H152" s="40"/>
      <c r="I152" s="12"/>
    </row>
    <row r="153" spans="1:9" ht="49.5" x14ac:dyDescent="0.25">
      <c r="A153" s="37">
        <v>113</v>
      </c>
      <c r="B153" s="124" t="s">
        <v>544</v>
      </c>
      <c r="C153" s="155"/>
      <c r="D153" s="35" t="s">
        <v>353</v>
      </c>
      <c r="E153" s="35" t="s">
        <v>294</v>
      </c>
      <c r="F153" s="107">
        <v>3078000</v>
      </c>
      <c r="G153" s="39">
        <f t="shared" si="2"/>
        <v>2770200</v>
      </c>
      <c r="H153" s="40"/>
      <c r="I153" s="12"/>
    </row>
    <row r="154" spans="1:9" ht="49.5" x14ac:dyDescent="0.25">
      <c r="A154" s="37">
        <v>114</v>
      </c>
      <c r="B154" s="123" t="s">
        <v>545</v>
      </c>
      <c r="C154" s="155"/>
      <c r="D154" s="35" t="s">
        <v>354</v>
      </c>
      <c r="E154" s="35" t="s">
        <v>294</v>
      </c>
      <c r="F154" s="107">
        <v>4200000</v>
      </c>
      <c r="G154" s="39">
        <f t="shared" si="2"/>
        <v>3780000</v>
      </c>
      <c r="H154" s="40"/>
      <c r="I154" s="12"/>
    </row>
    <row r="155" spans="1:9" ht="49.5" x14ac:dyDescent="0.25">
      <c r="A155" s="37">
        <v>115</v>
      </c>
      <c r="B155" s="124" t="s">
        <v>546</v>
      </c>
      <c r="C155" s="155"/>
      <c r="D155" s="35" t="s">
        <v>355</v>
      </c>
      <c r="E155" s="35" t="s">
        <v>295</v>
      </c>
      <c r="F155" s="107">
        <v>3078000</v>
      </c>
      <c r="G155" s="39">
        <f t="shared" si="2"/>
        <v>2770200</v>
      </c>
      <c r="H155" s="40"/>
      <c r="I155" s="12"/>
    </row>
    <row r="156" spans="1:9" ht="33" x14ac:dyDescent="0.25">
      <c r="A156" s="37">
        <v>116</v>
      </c>
      <c r="B156" s="123" t="s">
        <v>547</v>
      </c>
      <c r="C156" s="155"/>
      <c r="D156" s="35" t="s">
        <v>356</v>
      </c>
      <c r="E156" s="35" t="s">
        <v>296</v>
      </c>
      <c r="F156" s="107">
        <v>3420000</v>
      </c>
      <c r="G156" s="39">
        <f t="shared" si="2"/>
        <v>3078000</v>
      </c>
      <c r="H156" s="40"/>
      <c r="I156" s="12"/>
    </row>
    <row r="157" spans="1:9" ht="33" x14ac:dyDescent="0.25">
      <c r="A157" s="37">
        <v>117</v>
      </c>
      <c r="B157" s="124" t="s">
        <v>548</v>
      </c>
      <c r="C157" s="155"/>
      <c r="D157" s="35" t="s">
        <v>357</v>
      </c>
      <c r="E157" s="35" t="s">
        <v>297</v>
      </c>
      <c r="F157" s="107">
        <v>3420000</v>
      </c>
      <c r="G157" s="39">
        <f t="shared" si="2"/>
        <v>3078000</v>
      </c>
      <c r="H157" s="40"/>
      <c r="I157" s="12"/>
    </row>
    <row r="158" spans="1:9" ht="33" x14ac:dyDescent="0.25">
      <c r="A158" s="37">
        <v>118</v>
      </c>
      <c r="B158" s="123" t="s">
        <v>549</v>
      </c>
      <c r="C158" s="155"/>
      <c r="D158" s="35" t="s">
        <v>358</v>
      </c>
      <c r="E158" s="35" t="s">
        <v>298</v>
      </c>
      <c r="F158" s="107">
        <v>3420000</v>
      </c>
      <c r="G158" s="39">
        <f t="shared" si="2"/>
        <v>3078000</v>
      </c>
      <c r="H158" s="40"/>
      <c r="I158" s="12"/>
    </row>
    <row r="159" spans="1:9" ht="33" x14ac:dyDescent="0.25">
      <c r="A159" s="37">
        <v>119</v>
      </c>
      <c r="B159" s="124" t="s">
        <v>550</v>
      </c>
      <c r="C159" s="155"/>
      <c r="D159" s="35" t="s">
        <v>359</v>
      </c>
      <c r="E159" s="35" t="s">
        <v>305</v>
      </c>
      <c r="F159" s="107">
        <v>3420000</v>
      </c>
      <c r="G159" s="39">
        <f t="shared" si="2"/>
        <v>3078000</v>
      </c>
      <c r="H159" s="40"/>
      <c r="I159" s="12"/>
    </row>
    <row r="160" spans="1:9" ht="33" x14ac:dyDescent="0.25">
      <c r="A160" s="37">
        <v>120</v>
      </c>
      <c r="B160" s="123" t="s">
        <v>551</v>
      </c>
      <c r="C160" s="155"/>
      <c r="D160" s="35" t="s">
        <v>360</v>
      </c>
      <c r="E160" s="35" t="s">
        <v>299</v>
      </c>
      <c r="F160" s="107">
        <v>7740000</v>
      </c>
      <c r="G160" s="39">
        <f t="shared" si="2"/>
        <v>6966000</v>
      </c>
      <c r="H160" s="40"/>
      <c r="I160" s="12"/>
    </row>
    <row r="161" spans="1:10" ht="33" x14ac:dyDescent="0.25">
      <c r="A161" s="37">
        <v>121</v>
      </c>
      <c r="B161" s="124" t="s">
        <v>552</v>
      </c>
      <c r="C161" s="155"/>
      <c r="D161" s="35" t="s">
        <v>361</v>
      </c>
      <c r="E161" s="35" t="s">
        <v>306</v>
      </c>
      <c r="F161" s="107">
        <v>3420000</v>
      </c>
      <c r="G161" s="39">
        <f t="shared" si="2"/>
        <v>3078000</v>
      </c>
      <c r="H161" s="40"/>
      <c r="I161" s="12"/>
    </row>
    <row r="162" spans="1:10" ht="66" x14ac:dyDescent="0.25">
      <c r="A162" s="37">
        <v>122</v>
      </c>
      <c r="B162" s="124" t="s">
        <v>553</v>
      </c>
      <c r="C162" s="155"/>
      <c r="D162" s="35" t="s">
        <v>362</v>
      </c>
      <c r="E162" s="35" t="s">
        <v>307</v>
      </c>
      <c r="F162" s="107">
        <v>4740000</v>
      </c>
      <c r="G162" s="39">
        <f t="shared" si="2"/>
        <v>4266000</v>
      </c>
      <c r="H162" s="40"/>
      <c r="I162" s="12"/>
    </row>
    <row r="163" spans="1:10" ht="33" x14ac:dyDescent="0.25">
      <c r="A163" s="37">
        <v>123</v>
      </c>
      <c r="B163" s="123" t="s">
        <v>554</v>
      </c>
      <c r="C163" s="155"/>
      <c r="D163" s="35" t="s">
        <v>363</v>
      </c>
      <c r="E163" s="35" t="s">
        <v>308</v>
      </c>
      <c r="F163" s="72">
        <v>3720000</v>
      </c>
      <c r="G163" s="39">
        <f t="shared" si="2"/>
        <v>3348000</v>
      </c>
      <c r="H163" s="40"/>
      <c r="I163" s="12"/>
    </row>
    <row r="164" spans="1:10" ht="33" x14ac:dyDescent="0.25">
      <c r="A164" s="37">
        <v>124</v>
      </c>
      <c r="B164" s="124" t="s">
        <v>555</v>
      </c>
      <c r="C164" s="155"/>
      <c r="D164" s="35" t="s">
        <v>364</v>
      </c>
      <c r="E164" s="35"/>
      <c r="F164" s="107">
        <v>6060000</v>
      </c>
      <c r="G164" s="39">
        <f t="shared" si="2"/>
        <v>5454000</v>
      </c>
      <c r="H164" s="40"/>
      <c r="I164" s="12"/>
    </row>
    <row r="165" spans="1:10" ht="33" x14ac:dyDescent="0.25">
      <c r="A165" s="37">
        <v>125</v>
      </c>
      <c r="B165" s="123" t="s">
        <v>556</v>
      </c>
      <c r="C165" s="155"/>
      <c r="D165" s="35" t="s">
        <v>365</v>
      </c>
      <c r="E165" s="35"/>
      <c r="F165" s="107">
        <v>6060000</v>
      </c>
      <c r="G165" s="39">
        <f t="shared" si="2"/>
        <v>5454000</v>
      </c>
      <c r="H165" s="40"/>
      <c r="I165" s="12"/>
    </row>
    <row r="166" spans="1:10" ht="33" x14ac:dyDescent="0.25">
      <c r="A166" s="37">
        <v>126</v>
      </c>
      <c r="B166" s="124" t="s">
        <v>557</v>
      </c>
      <c r="C166" s="155"/>
      <c r="D166" s="35" t="s">
        <v>366</v>
      </c>
      <c r="E166" s="35" t="s">
        <v>301</v>
      </c>
      <c r="F166" s="107">
        <v>5520000</v>
      </c>
      <c r="G166" s="39">
        <f t="shared" ref="G166:G210" si="3">F166*90%</f>
        <v>4968000</v>
      </c>
      <c r="H166" s="40"/>
      <c r="I166" s="12"/>
    </row>
    <row r="167" spans="1:10" ht="33" x14ac:dyDescent="0.25">
      <c r="A167" s="37">
        <v>127</v>
      </c>
      <c r="B167" s="123" t="s">
        <v>558</v>
      </c>
      <c r="C167" s="155"/>
      <c r="D167" s="35" t="s">
        <v>367</v>
      </c>
      <c r="E167" s="35" t="s">
        <v>302</v>
      </c>
      <c r="F167" s="107">
        <v>9930000</v>
      </c>
      <c r="G167" s="39">
        <f t="shared" si="3"/>
        <v>8937000</v>
      </c>
      <c r="H167" s="40"/>
      <c r="I167" s="12"/>
    </row>
    <row r="168" spans="1:10" ht="33" x14ac:dyDescent="0.25">
      <c r="A168" s="37">
        <v>128</v>
      </c>
      <c r="B168" s="124" t="s">
        <v>559</v>
      </c>
      <c r="C168" s="155"/>
      <c r="D168" s="35" t="s">
        <v>368</v>
      </c>
      <c r="E168" s="35" t="s">
        <v>303</v>
      </c>
      <c r="F168" s="107">
        <v>7740000</v>
      </c>
      <c r="G168" s="39">
        <f t="shared" si="3"/>
        <v>6966000</v>
      </c>
      <c r="H168" s="40"/>
      <c r="I168" s="12"/>
    </row>
    <row r="169" spans="1:10" ht="49.5" x14ac:dyDescent="0.25">
      <c r="A169" s="37">
        <v>129</v>
      </c>
      <c r="B169" s="123" t="s">
        <v>560</v>
      </c>
      <c r="C169" s="155"/>
      <c r="D169" s="35" t="s">
        <v>369</v>
      </c>
      <c r="E169" s="35" t="s">
        <v>300</v>
      </c>
      <c r="F169" s="107">
        <v>23160000</v>
      </c>
      <c r="G169" s="39">
        <f t="shared" si="3"/>
        <v>20844000</v>
      </c>
      <c r="H169" s="40"/>
      <c r="I169" s="12"/>
    </row>
    <row r="170" spans="1:10" ht="16.5" x14ac:dyDescent="0.25">
      <c r="A170" s="150" t="s">
        <v>206</v>
      </c>
      <c r="B170" s="150"/>
      <c r="C170" s="150"/>
      <c r="D170" s="150"/>
      <c r="E170" s="150"/>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6" t="s">
        <v>203</v>
      </c>
      <c r="D174" s="35" t="s">
        <v>222</v>
      </c>
      <c r="E174" s="35" t="s">
        <v>223</v>
      </c>
      <c r="F174" s="72">
        <v>178000</v>
      </c>
      <c r="G174" s="39">
        <f t="shared" si="3"/>
        <v>160200</v>
      </c>
      <c r="H174" s="40"/>
    </row>
    <row r="175" spans="1:10" s="15" customFormat="1" ht="33" x14ac:dyDescent="0.25">
      <c r="A175" s="37">
        <v>134</v>
      </c>
      <c r="B175" s="37" t="s">
        <v>565</v>
      </c>
      <c r="C175" s="157"/>
      <c r="D175" s="35" t="s">
        <v>224</v>
      </c>
      <c r="E175" s="35" t="s">
        <v>225</v>
      </c>
      <c r="F175" s="72">
        <v>127000</v>
      </c>
      <c r="G175" s="39">
        <f t="shared" si="3"/>
        <v>114300</v>
      </c>
      <c r="H175" s="40"/>
    </row>
    <row r="176" spans="1:10" s="16" customFormat="1" ht="16.5" x14ac:dyDescent="0.25">
      <c r="A176" s="146" t="s">
        <v>163</v>
      </c>
      <c r="B176" s="147"/>
      <c r="C176" s="147"/>
      <c r="D176" s="147"/>
      <c r="E176" s="148"/>
      <c r="F176" s="122"/>
      <c r="G176" s="122"/>
      <c r="H176" s="62"/>
    </row>
    <row r="177" spans="1:9" s="16" customFormat="1" ht="33" x14ac:dyDescent="0.25">
      <c r="A177" s="83">
        <v>135</v>
      </c>
      <c r="B177" s="83" t="s">
        <v>566</v>
      </c>
      <c r="C177" s="84"/>
      <c r="D177" s="85" t="s">
        <v>164</v>
      </c>
      <c r="E177" s="85" t="s">
        <v>165</v>
      </c>
      <c r="F177" s="83">
        <v>71000</v>
      </c>
      <c r="G177" s="39">
        <f t="shared" si="3"/>
        <v>63900</v>
      </c>
      <c r="H177" s="158" t="s">
        <v>384</v>
      </c>
    </row>
    <row r="178" spans="1:9" s="16" customFormat="1" ht="49.5" x14ac:dyDescent="0.25">
      <c r="A178" s="83">
        <v>136</v>
      </c>
      <c r="B178" s="83" t="s">
        <v>567</v>
      </c>
      <c r="C178" s="84"/>
      <c r="D178" s="85" t="s">
        <v>166</v>
      </c>
      <c r="E178" s="85" t="s">
        <v>167</v>
      </c>
      <c r="F178" s="83">
        <v>86000</v>
      </c>
      <c r="G178" s="39">
        <f t="shared" si="3"/>
        <v>77400</v>
      </c>
      <c r="H178" s="159"/>
    </row>
    <row r="179" spans="1:9" ht="16.5" x14ac:dyDescent="0.25">
      <c r="A179" s="150" t="s">
        <v>168</v>
      </c>
      <c r="B179" s="150"/>
      <c r="C179" s="150"/>
      <c r="D179" s="150"/>
      <c r="E179" s="150"/>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1" t="s">
        <v>326</v>
      </c>
      <c r="I180" s="12"/>
    </row>
    <row r="181" spans="1:9" ht="33" x14ac:dyDescent="0.25">
      <c r="A181" s="86">
        <v>138</v>
      </c>
      <c r="B181" s="86" t="s">
        <v>569</v>
      </c>
      <c r="C181" s="38"/>
      <c r="D181" s="35" t="s">
        <v>171</v>
      </c>
      <c r="E181" s="35" t="s">
        <v>172</v>
      </c>
      <c r="F181" s="107">
        <v>2952000</v>
      </c>
      <c r="G181" s="39">
        <f t="shared" si="3"/>
        <v>2656800</v>
      </c>
      <c r="H181" s="152"/>
      <c r="I181" s="12"/>
    </row>
    <row r="182" spans="1:9" ht="66" x14ac:dyDescent="0.25">
      <c r="A182" s="86">
        <v>139</v>
      </c>
      <c r="B182" s="86" t="s">
        <v>570</v>
      </c>
      <c r="C182" s="38"/>
      <c r="D182" s="35" t="s">
        <v>173</v>
      </c>
      <c r="E182" s="35" t="s">
        <v>174</v>
      </c>
      <c r="F182" s="107">
        <v>4100000</v>
      </c>
      <c r="G182" s="39">
        <f t="shared" si="3"/>
        <v>3690000</v>
      </c>
      <c r="H182" s="153"/>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50" t="s">
        <v>263</v>
      </c>
      <c r="B188" s="150"/>
      <c r="C188" s="150"/>
      <c r="D188" s="150"/>
      <c r="E188" s="150"/>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50" t="s">
        <v>233</v>
      </c>
      <c r="B190" s="150"/>
      <c r="C190" s="150"/>
      <c r="D190" s="150"/>
      <c r="E190" s="150"/>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46" t="s">
        <v>322</v>
      </c>
      <c r="B201" s="147"/>
      <c r="C201" s="147"/>
      <c r="D201" s="147"/>
      <c r="E201" s="14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46" t="s">
        <v>221</v>
      </c>
      <c r="B207" s="147"/>
      <c r="C207" s="147"/>
      <c r="D207" s="147"/>
      <c r="E207" s="14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46" t="s">
        <v>210</v>
      </c>
      <c r="B211" s="147"/>
      <c r="C211" s="147"/>
      <c r="D211" s="147"/>
      <c r="E211" s="148"/>
      <c r="F211" s="66"/>
      <c r="G211" s="66"/>
      <c r="H211" s="67"/>
      <c r="I211" s="12"/>
    </row>
    <row r="212" spans="1:9" ht="16.5" x14ac:dyDescent="0.25">
      <c r="A212" s="37">
        <v>164</v>
      </c>
      <c r="B212" s="37" t="s">
        <v>595</v>
      </c>
      <c r="C212" s="78"/>
      <c r="D212" s="35" t="s">
        <v>211</v>
      </c>
      <c r="E212" s="35"/>
      <c r="F212" s="140">
        <v>183000</v>
      </c>
      <c r="G212" s="140">
        <f>F212*90%</f>
        <v>164700</v>
      </c>
      <c r="H212" s="40"/>
      <c r="I212" s="12"/>
    </row>
    <row r="213" spans="1:9" ht="16.5" x14ac:dyDescent="0.25">
      <c r="A213" s="37">
        <v>165</v>
      </c>
      <c r="B213" s="37" t="s">
        <v>596</v>
      </c>
      <c r="C213" s="78"/>
      <c r="D213" s="35" t="s">
        <v>212</v>
      </c>
      <c r="E213" s="35"/>
      <c r="F213" s="141"/>
      <c r="G213" s="141"/>
      <c r="H213" s="40"/>
      <c r="I213" s="12"/>
    </row>
    <row r="214" spans="1:9" ht="16.5" x14ac:dyDescent="0.25">
      <c r="A214" s="37">
        <v>166</v>
      </c>
      <c r="B214" s="37" t="s">
        <v>597</v>
      </c>
      <c r="C214" s="78"/>
      <c r="D214" s="35" t="s">
        <v>213</v>
      </c>
      <c r="E214" s="35"/>
      <c r="F214" s="141"/>
      <c r="G214" s="141"/>
      <c r="H214" s="40"/>
      <c r="I214" s="12"/>
    </row>
    <row r="215" spans="1:9" ht="16.5" x14ac:dyDescent="0.25">
      <c r="A215" s="37">
        <v>167</v>
      </c>
      <c r="B215" s="37" t="s">
        <v>598</v>
      </c>
      <c r="C215" s="78"/>
      <c r="D215" s="36" t="s">
        <v>214</v>
      </c>
      <c r="E215" s="35"/>
      <c r="F215" s="142"/>
      <c r="G215" s="142"/>
      <c r="H215" s="40"/>
      <c r="I215" s="12"/>
    </row>
    <row r="216" spans="1:9" ht="16.5" x14ac:dyDescent="0.25">
      <c r="A216" s="146" t="s">
        <v>413</v>
      </c>
      <c r="B216" s="147"/>
      <c r="C216" s="147"/>
      <c r="D216" s="147"/>
      <c r="E216" s="14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49" t="s">
        <v>27</v>
      </c>
      <c r="B222" s="149"/>
      <c r="C222" s="149"/>
      <c r="D222" s="149"/>
      <c r="E222" s="149"/>
      <c r="F222" s="26"/>
      <c r="G222" s="26"/>
      <c r="H222" s="95"/>
    </row>
    <row r="223" spans="1:9" s="1" customFormat="1" ht="16.5" x14ac:dyDescent="0.25">
      <c r="A223" s="96"/>
      <c r="B223" s="96"/>
      <c r="C223" s="138" t="s">
        <v>266</v>
      </c>
      <c r="D223" s="138"/>
      <c r="E223" s="138"/>
      <c r="F223" s="138"/>
      <c r="G223" s="138"/>
      <c r="H223" s="138"/>
    </row>
    <row r="224" spans="1:9" s="1" customFormat="1" ht="16.5" x14ac:dyDescent="0.25">
      <c r="A224" s="96"/>
      <c r="B224" s="96"/>
      <c r="C224" s="138" t="s">
        <v>418</v>
      </c>
      <c r="D224" s="138"/>
      <c r="E224" s="138"/>
      <c r="F224" s="138"/>
      <c r="G224" s="138"/>
      <c r="H224" s="138"/>
    </row>
    <row r="225" spans="1:8" s="2" customFormat="1" ht="38.25" customHeight="1" x14ac:dyDescent="0.25">
      <c r="A225" s="97"/>
      <c r="B225" s="97"/>
      <c r="C225" s="138" t="s">
        <v>28</v>
      </c>
      <c r="D225" s="138"/>
      <c r="E225" s="138"/>
      <c r="F225" s="138"/>
      <c r="G225" s="138"/>
      <c r="H225" s="138"/>
    </row>
    <row r="226" spans="1:8" s="17" customFormat="1" ht="32.25" customHeight="1" x14ac:dyDescent="0.25">
      <c r="A226" s="98"/>
      <c r="B226" s="98"/>
      <c r="C226" s="139" t="s">
        <v>29</v>
      </c>
      <c r="D226" s="139"/>
      <c r="E226" s="139"/>
      <c r="F226" s="139"/>
      <c r="G226" s="139"/>
      <c r="H226" s="139"/>
    </row>
    <row r="227" spans="1:8" s="3" customFormat="1" ht="17.25" customHeight="1" x14ac:dyDescent="0.25">
      <c r="A227" s="95"/>
      <c r="B227" s="95"/>
      <c r="C227" s="138" t="s">
        <v>30</v>
      </c>
      <c r="D227" s="138"/>
      <c r="E227" s="138"/>
      <c r="F227" s="138"/>
      <c r="G227" s="138"/>
      <c r="H227" s="138"/>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31" zoomScale="40" zoomScaleNormal="55" zoomScaleSheetLayoutView="40" workbookViewId="0">
      <selection activeCell="E174" sqref="E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22" t="s">
        <v>312</v>
      </c>
      <c r="E1" s="222"/>
      <c r="F1" s="222"/>
      <c r="G1" s="222"/>
    </row>
    <row r="2" spans="1:12" s="3" customFormat="1" ht="16.5" x14ac:dyDescent="0.25">
      <c r="A2" s="24"/>
      <c r="B2" s="24"/>
      <c r="C2" s="24"/>
      <c r="D2" s="223"/>
      <c r="E2" s="223"/>
      <c r="F2" s="223"/>
      <c r="G2" s="223"/>
    </row>
    <row r="3" spans="1:12" s="3" customFormat="1" ht="16.5" x14ac:dyDescent="0.25">
      <c r="A3" s="24"/>
      <c r="B3" s="24"/>
      <c r="C3" s="24"/>
      <c r="D3" s="223"/>
      <c r="E3" s="223"/>
      <c r="F3" s="223"/>
      <c r="G3" s="223"/>
    </row>
    <row r="4" spans="1:12" s="3" customFormat="1" ht="16.5" x14ac:dyDescent="0.25">
      <c r="A4" s="24"/>
      <c r="B4" s="24"/>
      <c r="C4" s="24"/>
      <c r="D4" s="223"/>
      <c r="E4" s="223"/>
      <c r="F4" s="223"/>
      <c r="G4" s="223"/>
    </row>
    <row r="5" spans="1:12" s="3" customFormat="1" ht="16.5" x14ac:dyDescent="0.25">
      <c r="A5" s="24"/>
      <c r="B5" s="24"/>
      <c r="C5" s="24"/>
      <c r="D5" s="223"/>
      <c r="E5" s="223"/>
      <c r="F5" s="223"/>
      <c r="G5" s="223"/>
    </row>
    <row r="6" spans="1:12" s="3" customFormat="1" ht="16.5" x14ac:dyDescent="0.25">
      <c r="A6" s="23"/>
      <c r="B6" s="25"/>
      <c r="C6" s="25"/>
      <c r="D6" s="25"/>
      <c r="E6" s="26"/>
      <c r="F6" s="26"/>
      <c r="G6" s="23"/>
    </row>
    <row r="7" spans="1:12" s="3" customFormat="1" ht="18.75" x14ac:dyDescent="0.25">
      <c r="A7" s="215" t="s">
        <v>419</v>
      </c>
      <c r="B7" s="215"/>
      <c r="C7" s="215"/>
      <c r="D7" s="215"/>
      <c r="E7" s="215"/>
      <c r="F7" s="215"/>
      <c r="G7" s="21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6" t="s">
        <v>38</v>
      </c>
      <c r="C9" s="216"/>
      <c r="D9" s="216"/>
      <c r="E9" s="216"/>
      <c r="F9" s="216"/>
      <c r="G9" s="216"/>
      <c r="H9" s="7"/>
      <c r="I9" s="7"/>
      <c r="J9" s="7"/>
      <c r="K9" s="7"/>
    </row>
    <row r="10" spans="1:12" s="3" customFormat="1" x14ac:dyDescent="0.25">
      <c r="A10" s="196" t="s">
        <v>39</v>
      </c>
      <c r="B10" s="197"/>
      <c r="C10" s="197"/>
      <c r="D10" s="197"/>
      <c r="E10" s="197"/>
      <c r="F10" s="197"/>
      <c r="G10" s="198"/>
      <c r="H10" s="8"/>
      <c r="I10" s="8"/>
      <c r="J10" s="8"/>
      <c r="K10" s="8"/>
      <c r="L10" s="8"/>
    </row>
    <row r="11" spans="1:12" s="3" customFormat="1" x14ac:dyDescent="0.25">
      <c r="A11" s="199"/>
      <c r="B11" s="200"/>
      <c r="C11" s="200"/>
      <c r="D11" s="200"/>
      <c r="E11" s="200"/>
      <c r="F11" s="200"/>
      <c r="G11" s="201"/>
      <c r="H11" s="21"/>
      <c r="I11" s="21"/>
      <c r="J11" s="21"/>
      <c r="K11" s="21"/>
      <c r="L11" s="21"/>
    </row>
    <row r="12" spans="1:12" ht="16.5" x14ac:dyDescent="0.25">
      <c r="A12" s="29"/>
      <c r="B12" s="30"/>
      <c r="C12" s="29"/>
      <c r="D12" s="29"/>
      <c r="E12" s="31"/>
      <c r="F12" s="31"/>
      <c r="G12" s="32"/>
    </row>
    <row r="13" spans="1:12" ht="16.5" x14ac:dyDescent="0.25">
      <c r="A13" s="33" t="s">
        <v>259</v>
      </c>
      <c r="B13" s="224" t="s">
        <v>2</v>
      </c>
      <c r="C13" s="224"/>
      <c r="D13" s="33" t="s">
        <v>3</v>
      </c>
      <c r="E13" s="116" t="s">
        <v>4</v>
      </c>
      <c r="F13" s="116" t="s">
        <v>4</v>
      </c>
      <c r="G13" s="34" t="s">
        <v>0</v>
      </c>
      <c r="H13" s="10"/>
    </row>
    <row r="14" spans="1:12" ht="49.5" x14ac:dyDescent="0.25">
      <c r="A14" s="217">
        <v>1</v>
      </c>
      <c r="B14" s="156" t="s">
        <v>1</v>
      </c>
      <c r="C14" s="217" t="s">
        <v>327</v>
      </c>
      <c r="D14" s="35" t="s">
        <v>5</v>
      </c>
      <c r="E14" s="140">
        <v>200000</v>
      </c>
      <c r="F14" s="140">
        <f>MROUND(E14*85%,1000)</f>
        <v>170000</v>
      </c>
      <c r="G14" s="225"/>
      <c r="H14" s="11"/>
    </row>
    <row r="15" spans="1:12" ht="49.5" x14ac:dyDescent="0.25">
      <c r="A15" s="218"/>
      <c r="B15" s="154"/>
      <c r="C15" s="218"/>
      <c r="D15" s="35" t="s">
        <v>6</v>
      </c>
      <c r="E15" s="141"/>
      <c r="F15" s="141"/>
      <c r="G15" s="226"/>
      <c r="H15" s="11"/>
    </row>
    <row r="16" spans="1:12" ht="33" x14ac:dyDescent="0.25">
      <c r="A16" s="218"/>
      <c r="B16" s="154"/>
      <c r="C16" s="218"/>
      <c r="D16" s="35" t="s">
        <v>7</v>
      </c>
      <c r="E16" s="141"/>
      <c r="F16" s="141"/>
      <c r="G16" s="226"/>
      <c r="H16" s="11"/>
    </row>
    <row r="17" spans="1:8" ht="33" x14ac:dyDescent="0.25">
      <c r="A17" s="218"/>
      <c r="B17" s="154"/>
      <c r="C17" s="218"/>
      <c r="D17" s="35" t="s">
        <v>8</v>
      </c>
      <c r="E17" s="141"/>
      <c r="F17" s="141"/>
      <c r="G17" s="226"/>
      <c r="H17" s="12"/>
    </row>
    <row r="18" spans="1:8" ht="33" x14ac:dyDescent="0.25">
      <c r="A18" s="218"/>
      <c r="B18" s="154"/>
      <c r="C18" s="218"/>
      <c r="D18" s="35" t="s">
        <v>412</v>
      </c>
      <c r="E18" s="141"/>
      <c r="F18" s="141"/>
      <c r="G18" s="226"/>
      <c r="H18" s="12"/>
    </row>
    <row r="19" spans="1:8" ht="16.5" x14ac:dyDescent="0.25">
      <c r="A19" s="219"/>
      <c r="B19" s="157"/>
      <c r="C19" s="219"/>
      <c r="D19" s="35" t="s">
        <v>22</v>
      </c>
      <c r="E19" s="142"/>
      <c r="F19" s="142"/>
      <c r="G19" s="227"/>
      <c r="H19" s="12"/>
    </row>
    <row r="20" spans="1:8" ht="33" x14ac:dyDescent="0.25">
      <c r="A20" s="37">
        <v>2</v>
      </c>
      <c r="B20" s="38" t="s">
        <v>9</v>
      </c>
      <c r="C20" s="36" t="s">
        <v>10</v>
      </c>
      <c r="D20" s="108" t="s">
        <v>334</v>
      </c>
      <c r="E20" s="39">
        <v>102000</v>
      </c>
      <c r="F20" s="39">
        <f>MROUND(E20*85%, 1000)</f>
        <v>87000</v>
      </c>
      <c r="G20" s="40"/>
      <c r="H20" s="12"/>
    </row>
    <row r="21" spans="1:8" ht="66" x14ac:dyDescent="0.25">
      <c r="A21" s="37">
        <v>3</v>
      </c>
      <c r="B21" s="38" t="s">
        <v>12</v>
      </c>
      <c r="C21" s="36" t="s">
        <v>13</v>
      </c>
      <c r="D21" s="36" t="s">
        <v>14</v>
      </c>
      <c r="E21" s="39">
        <v>59000</v>
      </c>
      <c r="F21" s="39">
        <f>MROUND(E21*85%, 1000)</f>
        <v>50000</v>
      </c>
      <c r="G21" s="40"/>
      <c r="H21" s="12"/>
    </row>
    <row r="22" spans="1:8" ht="66" x14ac:dyDescent="0.25">
      <c r="A22" s="37">
        <v>4</v>
      </c>
      <c r="B22" s="38" t="s">
        <v>15</v>
      </c>
      <c r="C22" s="36" t="s">
        <v>16</v>
      </c>
      <c r="D22" s="36" t="s">
        <v>17</v>
      </c>
      <c r="E22" s="39">
        <v>75000</v>
      </c>
      <c r="F22" s="39">
        <f>MROUND(E22*85%, 1000)</f>
        <v>64000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55" t="s">
        <v>40</v>
      </c>
      <c r="C24" s="41" t="s">
        <v>41</v>
      </c>
      <c r="D24" s="41" t="s">
        <v>42</v>
      </c>
      <c r="E24" s="228">
        <v>60000</v>
      </c>
      <c r="F24" s="228">
        <f>MROUND(E24*85%, 500)</f>
        <v>51000</v>
      </c>
      <c r="G24" s="177" t="s">
        <v>382</v>
      </c>
      <c r="H24" s="12"/>
    </row>
    <row r="25" spans="1:8" ht="33" x14ac:dyDescent="0.25">
      <c r="A25" s="37">
        <v>7</v>
      </c>
      <c r="B25" s="155"/>
      <c r="C25" s="41" t="s">
        <v>43</v>
      </c>
      <c r="D25" s="41" t="s">
        <v>42</v>
      </c>
      <c r="E25" s="229"/>
      <c r="F25" s="229">
        <f t="shared" ref="F25" si="0">E25*90%</f>
        <v>0</v>
      </c>
      <c r="G25" s="178"/>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82" t="s">
        <v>26</v>
      </c>
      <c r="B28" s="221"/>
      <c r="C28" s="221"/>
      <c r="D28" s="183"/>
      <c r="E28" s="130">
        <f>SUM(E14:E27)</f>
        <v>564000</v>
      </c>
      <c r="F28" s="130">
        <f>SUM(F14:F27)</f>
        <v>480000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2" t="s">
        <v>2</v>
      </c>
      <c r="C32" s="18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6" t="s">
        <v>44</v>
      </c>
      <c r="C38" s="41" t="s">
        <v>267</v>
      </c>
      <c r="D38" s="41" t="s">
        <v>268</v>
      </c>
      <c r="E38" s="69">
        <v>41000</v>
      </c>
      <c r="F38" s="39">
        <f t="shared" si="1"/>
        <v>35000</v>
      </c>
      <c r="G38" s="109" t="s">
        <v>377</v>
      </c>
      <c r="H38" s="12"/>
    </row>
    <row r="39" spans="1:8" ht="33" x14ac:dyDescent="0.25">
      <c r="A39" s="37">
        <v>6</v>
      </c>
      <c r="B39" s="157"/>
      <c r="C39" s="41" t="s">
        <v>274</v>
      </c>
      <c r="D39" s="41" t="s">
        <v>275</v>
      </c>
      <c r="E39" s="69">
        <v>41000</v>
      </c>
      <c r="F39" s="39">
        <f t="shared" si="1"/>
        <v>35000</v>
      </c>
      <c r="G39" s="109" t="s">
        <v>376</v>
      </c>
      <c r="H39" s="12"/>
    </row>
    <row r="40" spans="1:8" ht="33" customHeight="1" x14ac:dyDescent="0.25">
      <c r="A40" s="37">
        <v>7</v>
      </c>
      <c r="B40" s="176" t="s">
        <v>60</v>
      </c>
      <c r="C40" s="41" t="s">
        <v>61</v>
      </c>
      <c r="D40" s="70" t="s">
        <v>62</v>
      </c>
      <c r="E40" s="69">
        <v>41000</v>
      </c>
      <c r="F40" s="39">
        <f t="shared" si="1"/>
        <v>35000</v>
      </c>
      <c r="G40" s="151" t="s">
        <v>378</v>
      </c>
      <c r="H40" s="12"/>
    </row>
    <row r="41" spans="1:8" ht="33" x14ac:dyDescent="0.25">
      <c r="A41" s="37">
        <v>8</v>
      </c>
      <c r="B41" s="176"/>
      <c r="C41" s="41" t="s">
        <v>63</v>
      </c>
      <c r="D41" s="70" t="s">
        <v>64</v>
      </c>
      <c r="E41" s="69">
        <v>59000</v>
      </c>
      <c r="F41" s="39">
        <f t="shared" si="1"/>
        <v>50000</v>
      </c>
      <c r="G41" s="152"/>
      <c r="H41" s="12"/>
    </row>
    <row r="42" spans="1:8" ht="33" x14ac:dyDescent="0.25">
      <c r="A42" s="37">
        <v>9</v>
      </c>
      <c r="B42" s="176"/>
      <c r="C42" s="41" t="s">
        <v>65</v>
      </c>
      <c r="D42" s="70" t="s">
        <v>66</v>
      </c>
      <c r="E42" s="69">
        <v>59000</v>
      </c>
      <c r="F42" s="39">
        <f t="shared" si="1"/>
        <v>50000</v>
      </c>
      <c r="G42" s="152"/>
      <c r="H42" s="12"/>
    </row>
    <row r="43" spans="1:8" ht="33" x14ac:dyDescent="0.25">
      <c r="A43" s="37">
        <v>10</v>
      </c>
      <c r="B43" s="176"/>
      <c r="C43" s="41" t="s">
        <v>67</v>
      </c>
      <c r="D43" s="70" t="s">
        <v>68</v>
      </c>
      <c r="E43" s="69">
        <v>47000</v>
      </c>
      <c r="F43" s="39">
        <f t="shared" si="1"/>
        <v>40000</v>
      </c>
      <c r="G43" s="152"/>
      <c r="H43" s="12"/>
    </row>
    <row r="44" spans="1:8" ht="33" x14ac:dyDescent="0.25">
      <c r="A44" s="37">
        <v>11</v>
      </c>
      <c r="B44" s="176"/>
      <c r="C44" s="41" t="s">
        <v>69</v>
      </c>
      <c r="D44" s="70" t="s">
        <v>70</v>
      </c>
      <c r="E44" s="69">
        <v>41000</v>
      </c>
      <c r="F44" s="39">
        <f t="shared" si="1"/>
        <v>35000</v>
      </c>
      <c r="G44" s="153"/>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6" t="s">
        <v>277</v>
      </c>
      <c r="C46" s="35" t="s">
        <v>194</v>
      </c>
      <c r="D46" s="35" t="s">
        <v>195</v>
      </c>
      <c r="E46" s="72">
        <v>62000</v>
      </c>
      <c r="F46" s="39">
        <f t="shared" si="1"/>
        <v>53000</v>
      </c>
      <c r="G46" s="151" t="s">
        <v>379</v>
      </c>
      <c r="H46" s="12"/>
    </row>
    <row r="47" spans="1:8" ht="33" x14ac:dyDescent="0.25">
      <c r="A47" s="37">
        <v>14</v>
      </c>
      <c r="B47" s="154"/>
      <c r="C47" s="35" t="s">
        <v>196</v>
      </c>
      <c r="D47" s="35" t="s">
        <v>197</v>
      </c>
      <c r="E47" s="72">
        <v>165000</v>
      </c>
      <c r="F47" s="39">
        <f t="shared" si="1"/>
        <v>140000</v>
      </c>
      <c r="G47" s="152"/>
      <c r="H47" s="12"/>
    </row>
    <row r="48" spans="1:8" ht="16.5" x14ac:dyDescent="0.25">
      <c r="A48" s="37">
        <v>15</v>
      </c>
      <c r="B48" s="157"/>
      <c r="C48" s="35" t="s">
        <v>201</v>
      </c>
      <c r="D48" s="35" t="s">
        <v>202</v>
      </c>
      <c r="E48" s="72">
        <v>116000</v>
      </c>
      <c r="F48" s="39">
        <f t="shared" si="1"/>
        <v>99000</v>
      </c>
      <c r="G48" s="153"/>
      <c r="H48" s="12"/>
    </row>
    <row r="49" spans="1:8" ht="33" x14ac:dyDescent="0.25">
      <c r="A49" s="37">
        <v>16</v>
      </c>
      <c r="B49" s="156" t="s">
        <v>272</v>
      </c>
      <c r="C49" s="35" t="s">
        <v>198</v>
      </c>
      <c r="D49" s="35" t="s">
        <v>199</v>
      </c>
      <c r="E49" s="72">
        <v>83000</v>
      </c>
      <c r="F49" s="39">
        <f t="shared" si="1"/>
        <v>71000</v>
      </c>
      <c r="G49" s="40"/>
      <c r="H49" s="12"/>
    </row>
    <row r="50" spans="1:8" ht="33" x14ac:dyDescent="0.25">
      <c r="A50" s="37">
        <v>17</v>
      </c>
      <c r="B50" s="154"/>
      <c r="C50" s="35" t="s">
        <v>269</v>
      </c>
      <c r="D50" s="35" t="s">
        <v>199</v>
      </c>
      <c r="E50" s="72">
        <v>130000</v>
      </c>
      <c r="F50" s="39">
        <f t="shared" si="1"/>
        <v>111000</v>
      </c>
      <c r="G50" s="151" t="s">
        <v>379</v>
      </c>
      <c r="H50" s="12"/>
    </row>
    <row r="51" spans="1:8" ht="16.5" x14ac:dyDescent="0.25">
      <c r="A51" s="37">
        <v>18</v>
      </c>
      <c r="B51" s="154"/>
      <c r="C51" s="35" t="s">
        <v>270</v>
      </c>
      <c r="D51" s="35" t="s">
        <v>199</v>
      </c>
      <c r="E51" s="72">
        <v>120000</v>
      </c>
      <c r="F51" s="39">
        <f t="shared" si="1"/>
        <v>102000</v>
      </c>
      <c r="G51" s="152"/>
      <c r="H51" s="12"/>
    </row>
    <row r="52" spans="1:8" ht="16.5" x14ac:dyDescent="0.25">
      <c r="A52" s="37">
        <v>19</v>
      </c>
      <c r="B52" s="157"/>
      <c r="C52" s="35" t="s">
        <v>271</v>
      </c>
      <c r="D52" s="35" t="s">
        <v>200</v>
      </c>
      <c r="E52" s="72">
        <v>282000</v>
      </c>
      <c r="F52" s="39">
        <f t="shared" si="1"/>
        <v>240000</v>
      </c>
      <c r="G52" s="153"/>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60" t="s">
        <v>130</v>
      </c>
      <c r="C54" s="35" t="s">
        <v>131</v>
      </c>
      <c r="D54" s="35" t="s">
        <v>132</v>
      </c>
      <c r="E54" s="72">
        <v>71000</v>
      </c>
      <c r="F54" s="39">
        <f t="shared" si="1"/>
        <v>60000</v>
      </c>
      <c r="G54" s="177" t="s">
        <v>381</v>
      </c>
      <c r="H54" s="12"/>
    </row>
    <row r="55" spans="1:8" ht="16.5" x14ac:dyDescent="0.25">
      <c r="A55" s="37">
        <v>22</v>
      </c>
      <c r="B55" s="162"/>
      <c r="C55" s="35" t="s">
        <v>133</v>
      </c>
      <c r="D55" s="35" t="s">
        <v>134</v>
      </c>
      <c r="E55" s="68">
        <v>138000</v>
      </c>
      <c r="F55" s="39">
        <f t="shared" si="1"/>
        <v>117000</v>
      </c>
      <c r="G55" s="178"/>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9" t="s">
        <v>205</v>
      </c>
      <c r="C57" s="35" t="s">
        <v>161</v>
      </c>
      <c r="D57" s="35" t="s">
        <v>162</v>
      </c>
      <c r="E57" s="72">
        <v>30000</v>
      </c>
      <c r="F57" s="39">
        <f t="shared" si="1"/>
        <v>26000</v>
      </c>
      <c r="G57" s="180" t="s">
        <v>383</v>
      </c>
      <c r="H57" s="13"/>
    </row>
    <row r="58" spans="1:8" s="14" customFormat="1" ht="16.5" x14ac:dyDescent="0.25">
      <c r="A58" s="37">
        <v>25</v>
      </c>
      <c r="B58" s="179"/>
      <c r="C58" s="35" t="s">
        <v>278</v>
      </c>
      <c r="D58" s="35" t="s">
        <v>162</v>
      </c>
      <c r="E58" s="72">
        <v>20000</v>
      </c>
      <c r="F58" s="39">
        <f t="shared" si="1"/>
        <v>17000</v>
      </c>
      <c r="G58" s="181"/>
      <c r="H58" s="13"/>
    </row>
    <row r="59" spans="1:8" ht="16.5" x14ac:dyDescent="0.25">
      <c r="A59" s="146" t="s">
        <v>208</v>
      </c>
      <c r="B59" s="147"/>
      <c r="C59" s="147"/>
      <c r="D59" s="148"/>
      <c r="E59" s="66"/>
      <c r="F59" s="66"/>
      <c r="G59" s="67"/>
      <c r="H59" s="12"/>
    </row>
    <row r="60" spans="1:8" s="14" customFormat="1" ht="33" x14ac:dyDescent="0.25">
      <c r="A60" s="37">
        <v>26</v>
      </c>
      <c r="B60" s="168" t="s">
        <v>260</v>
      </c>
      <c r="C60" s="73" t="s">
        <v>71</v>
      </c>
      <c r="D60" s="74" t="s">
        <v>72</v>
      </c>
      <c r="E60" s="39">
        <v>174000</v>
      </c>
      <c r="F60" s="39">
        <f t="shared" si="1"/>
        <v>148000</v>
      </c>
      <c r="G60" s="40"/>
      <c r="H60" s="13"/>
    </row>
    <row r="61" spans="1:8" s="14" customFormat="1" ht="33" x14ac:dyDescent="0.25">
      <c r="A61" s="37">
        <v>27</v>
      </c>
      <c r="B61" s="169"/>
      <c r="C61" s="73" t="s">
        <v>83</v>
      </c>
      <c r="D61" s="74" t="s">
        <v>84</v>
      </c>
      <c r="E61" s="107">
        <v>231000</v>
      </c>
      <c r="F61" s="39">
        <f t="shared" si="1"/>
        <v>196000</v>
      </c>
      <c r="G61" s="40"/>
      <c r="H61" s="13"/>
    </row>
    <row r="62" spans="1:8" s="14" customFormat="1" ht="33" x14ac:dyDescent="0.25">
      <c r="A62" s="37">
        <v>28</v>
      </c>
      <c r="B62" s="169"/>
      <c r="C62" s="73" t="s">
        <v>85</v>
      </c>
      <c r="D62" s="74" t="s">
        <v>86</v>
      </c>
      <c r="E62" s="39">
        <v>732000</v>
      </c>
      <c r="F62" s="39">
        <f t="shared" si="1"/>
        <v>622000</v>
      </c>
      <c r="G62" s="40"/>
      <c r="H62" s="13"/>
    </row>
    <row r="63" spans="1:8" s="14" customFormat="1" ht="33" x14ac:dyDescent="0.25">
      <c r="A63" s="37">
        <v>29</v>
      </c>
      <c r="B63" s="169"/>
      <c r="C63" s="73" t="s">
        <v>79</v>
      </c>
      <c r="D63" s="74" t="s">
        <v>279</v>
      </c>
      <c r="E63" s="119">
        <v>121000</v>
      </c>
      <c r="F63" s="39">
        <f t="shared" si="1"/>
        <v>103000</v>
      </c>
      <c r="G63" s="40"/>
      <c r="H63" s="13"/>
    </row>
    <row r="64" spans="1:8" s="14" customFormat="1" ht="33" x14ac:dyDescent="0.25">
      <c r="A64" s="37">
        <v>30</v>
      </c>
      <c r="B64" s="169"/>
      <c r="C64" s="73" t="s">
        <v>93</v>
      </c>
      <c r="D64" s="74" t="s">
        <v>94</v>
      </c>
      <c r="E64" s="39">
        <v>192000</v>
      </c>
      <c r="F64" s="39">
        <f t="shared" si="1"/>
        <v>163000</v>
      </c>
      <c r="G64" s="40"/>
      <c r="H64" s="13"/>
    </row>
    <row r="65" spans="1:8" s="14" customFormat="1" ht="33" x14ac:dyDescent="0.25">
      <c r="A65" s="37">
        <v>31</v>
      </c>
      <c r="B65" s="169"/>
      <c r="C65" s="73" t="s">
        <v>80</v>
      </c>
      <c r="D65" s="74" t="s">
        <v>81</v>
      </c>
      <c r="E65" s="39">
        <v>173000</v>
      </c>
      <c r="F65" s="39">
        <f t="shared" si="1"/>
        <v>147000</v>
      </c>
      <c r="G65" s="40"/>
      <c r="H65" s="13"/>
    </row>
    <row r="66" spans="1:8" s="14" customFormat="1" ht="33" x14ac:dyDescent="0.25">
      <c r="A66" s="37">
        <v>32</v>
      </c>
      <c r="B66" s="169"/>
      <c r="C66" s="73" t="s">
        <v>82</v>
      </c>
      <c r="D66" s="74" t="s">
        <v>281</v>
      </c>
      <c r="E66" s="107">
        <v>231000</v>
      </c>
      <c r="F66" s="39">
        <f t="shared" si="1"/>
        <v>196000</v>
      </c>
      <c r="G66" s="109" t="s">
        <v>396</v>
      </c>
      <c r="H66" s="13"/>
    </row>
    <row r="67" spans="1:8" s="14" customFormat="1" ht="16.5" x14ac:dyDescent="0.25">
      <c r="A67" s="37">
        <v>33</v>
      </c>
      <c r="B67" s="169"/>
      <c r="C67" s="75" t="s">
        <v>234</v>
      </c>
      <c r="D67" s="76" t="s">
        <v>235</v>
      </c>
      <c r="E67" s="120">
        <v>500000</v>
      </c>
      <c r="F67" s="39">
        <f t="shared" si="1"/>
        <v>425000</v>
      </c>
      <c r="G67" s="40"/>
      <c r="H67" s="13"/>
    </row>
    <row r="68" spans="1:8" s="14" customFormat="1" ht="33" x14ac:dyDescent="0.25">
      <c r="A68" s="37">
        <v>34</v>
      </c>
      <c r="B68" s="169"/>
      <c r="C68" s="73" t="s">
        <v>73</v>
      </c>
      <c r="D68" s="74" t="s">
        <v>280</v>
      </c>
      <c r="E68" s="39">
        <v>290000</v>
      </c>
      <c r="F68" s="39">
        <f t="shared" si="1"/>
        <v>247000</v>
      </c>
      <c r="G68" s="40" t="s">
        <v>74</v>
      </c>
      <c r="H68" s="12"/>
    </row>
    <row r="69" spans="1:8" s="14" customFormat="1" ht="33" x14ac:dyDescent="0.25">
      <c r="A69" s="37">
        <v>35</v>
      </c>
      <c r="B69" s="169"/>
      <c r="C69" s="73" t="s">
        <v>75</v>
      </c>
      <c r="D69" s="74" t="s">
        <v>76</v>
      </c>
      <c r="E69" s="39">
        <v>231000</v>
      </c>
      <c r="F69" s="39">
        <f t="shared" si="1"/>
        <v>196000</v>
      </c>
      <c r="G69" s="40"/>
      <c r="H69" s="13"/>
    </row>
    <row r="70" spans="1:8" s="14" customFormat="1" ht="49.5" x14ac:dyDescent="0.25">
      <c r="A70" s="37">
        <v>36</v>
      </c>
      <c r="B70" s="169"/>
      <c r="C70" s="73" t="s">
        <v>77</v>
      </c>
      <c r="D70" s="74" t="s">
        <v>78</v>
      </c>
      <c r="E70" s="39">
        <v>616000</v>
      </c>
      <c r="F70" s="39">
        <f t="shared" si="1"/>
        <v>524000</v>
      </c>
      <c r="G70" s="40"/>
      <c r="H70" s="13"/>
    </row>
    <row r="71" spans="1:8" s="14" customFormat="1" ht="33" x14ac:dyDescent="0.25">
      <c r="A71" s="37">
        <v>37</v>
      </c>
      <c r="B71" s="169"/>
      <c r="C71" s="73" t="s">
        <v>87</v>
      </c>
      <c r="D71" s="74" t="s">
        <v>88</v>
      </c>
      <c r="E71" s="107">
        <v>231000</v>
      </c>
      <c r="F71" s="39">
        <f t="shared" si="1"/>
        <v>196000</v>
      </c>
      <c r="G71" s="40"/>
      <c r="H71" s="13"/>
    </row>
    <row r="72" spans="1:8" s="14" customFormat="1" ht="16.5" x14ac:dyDescent="0.25">
      <c r="A72" s="37">
        <v>38</v>
      </c>
      <c r="B72" s="170"/>
      <c r="C72" s="73" t="s">
        <v>95</v>
      </c>
      <c r="D72" s="74" t="s">
        <v>96</v>
      </c>
      <c r="E72" s="39">
        <v>412000</v>
      </c>
      <c r="F72" s="39">
        <f t="shared" si="1"/>
        <v>350000</v>
      </c>
      <c r="G72" s="40"/>
      <c r="H72" s="13"/>
    </row>
    <row r="73" spans="1:8" s="14" customFormat="1" ht="33" customHeight="1" x14ac:dyDescent="0.25">
      <c r="A73" s="37">
        <v>39</v>
      </c>
      <c r="B73" s="168" t="s">
        <v>90</v>
      </c>
      <c r="C73" s="73" t="s">
        <v>89</v>
      </c>
      <c r="D73" s="171" t="s">
        <v>397</v>
      </c>
      <c r="E73" s="39">
        <v>137000</v>
      </c>
      <c r="F73" s="39">
        <f t="shared" si="1"/>
        <v>116000</v>
      </c>
      <c r="G73" s="151" t="s">
        <v>380</v>
      </c>
      <c r="H73" s="13"/>
    </row>
    <row r="74" spans="1:8" s="14" customFormat="1" ht="33" x14ac:dyDescent="0.25">
      <c r="A74" s="37">
        <v>40</v>
      </c>
      <c r="B74" s="169"/>
      <c r="C74" s="73" t="s">
        <v>91</v>
      </c>
      <c r="D74" s="172"/>
      <c r="E74" s="39">
        <v>137000</v>
      </c>
      <c r="F74" s="39">
        <f t="shared" si="1"/>
        <v>116000</v>
      </c>
      <c r="G74" s="152"/>
      <c r="H74" s="13"/>
    </row>
    <row r="75" spans="1:8" s="14" customFormat="1" ht="33" x14ac:dyDescent="0.25">
      <c r="A75" s="37">
        <v>41</v>
      </c>
      <c r="B75" s="170"/>
      <c r="C75" s="73" t="s">
        <v>92</v>
      </c>
      <c r="D75" s="173"/>
      <c r="E75" s="39">
        <v>208000</v>
      </c>
      <c r="F75" s="39">
        <f t="shared" si="1"/>
        <v>177000</v>
      </c>
      <c r="G75" s="153"/>
      <c r="H75" s="13"/>
    </row>
    <row r="76" spans="1:8" s="14" customFormat="1" ht="16.5" x14ac:dyDescent="0.25">
      <c r="A76" s="37">
        <v>42</v>
      </c>
      <c r="B76" s="168" t="s">
        <v>398</v>
      </c>
      <c r="C76" s="73" t="s">
        <v>399</v>
      </c>
      <c r="D76" s="174" t="s">
        <v>401</v>
      </c>
      <c r="E76" s="39">
        <v>215000</v>
      </c>
      <c r="F76" s="39">
        <f t="shared" si="1"/>
        <v>183000</v>
      </c>
      <c r="G76" s="105"/>
      <c r="H76" s="13"/>
    </row>
    <row r="77" spans="1:8" s="14" customFormat="1" ht="16.5" x14ac:dyDescent="0.25">
      <c r="A77" s="37">
        <v>43</v>
      </c>
      <c r="B77" s="169"/>
      <c r="C77" s="73" t="s">
        <v>400</v>
      </c>
      <c r="D77" s="175"/>
      <c r="E77" s="39">
        <v>323000</v>
      </c>
      <c r="F77" s="39">
        <f t="shared" si="1"/>
        <v>275000</v>
      </c>
      <c r="G77" s="105"/>
      <c r="H77" s="13"/>
    </row>
    <row r="78" spans="1:8" s="14" customFormat="1" ht="82.5" x14ac:dyDescent="0.25">
      <c r="A78" s="37">
        <v>44</v>
      </c>
      <c r="B78" s="169"/>
      <c r="C78" s="73" t="s">
        <v>403</v>
      </c>
      <c r="D78" s="112" t="s">
        <v>402</v>
      </c>
      <c r="E78" s="39">
        <v>269000</v>
      </c>
      <c r="F78" s="39">
        <f t="shared" si="1"/>
        <v>229000</v>
      </c>
      <c r="G78" s="105"/>
      <c r="H78" s="13"/>
    </row>
    <row r="79" spans="1:8" s="14" customFormat="1" ht="82.5" x14ac:dyDescent="0.25">
      <c r="A79" s="37">
        <v>45</v>
      </c>
      <c r="B79" s="170"/>
      <c r="C79" s="73" t="s">
        <v>404</v>
      </c>
      <c r="D79" s="112" t="s">
        <v>405</v>
      </c>
      <c r="E79" s="39">
        <v>588000</v>
      </c>
      <c r="F79" s="39">
        <f t="shared" si="1"/>
        <v>500000</v>
      </c>
      <c r="G79" s="105"/>
      <c r="H79" s="13"/>
    </row>
    <row r="80" spans="1:8" s="14" customFormat="1" ht="16.5" x14ac:dyDescent="0.25">
      <c r="A80" s="146" t="s">
        <v>207</v>
      </c>
      <c r="B80" s="147"/>
      <c r="C80" s="147"/>
      <c r="D80" s="148"/>
      <c r="E80" s="66"/>
      <c r="F80" s="66"/>
      <c r="G80" s="67"/>
      <c r="H80" s="13"/>
    </row>
    <row r="81" spans="1:8" ht="49.5" x14ac:dyDescent="0.25">
      <c r="A81" s="37">
        <v>46</v>
      </c>
      <c r="B81" s="176" t="s">
        <v>97</v>
      </c>
      <c r="C81" s="35" t="s">
        <v>98</v>
      </c>
      <c r="D81" s="35" t="s">
        <v>99</v>
      </c>
      <c r="E81" s="72">
        <v>123000</v>
      </c>
      <c r="F81" s="39">
        <f t="shared" si="1"/>
        <v>105000</v>
      </c>
      <c r="G81" s="40"/>
      <c r="H81" s="12"/>
    </row>
    <row r="82" spans="1:8" ht="33" x14ac:dyDescent="0.25">
      <c r="A82" s="37">
        <v>47</v>
      </c>
      <c r="B82" s="176"/>
      <c r="C82" s="35" t="s">
        <v>100</v>
      </c>
      <c r="D82" s="35" t="s">
        <v>101</v>
      </c>
      <c r="E82" s="72">
        <v>66000</v>
      </c>
      <c r="F82" s="39">
        <f t="shared" si="1"/>
        <v>56000</v>
      </c>
      <c r="G82" s="40"/>
      <c r="H82" s="12"/>
    </row>
    <row r="83" spans="1:8" ht="132" x14ac:dyDescent="0.25">
      <c r="A83" s="37">
        <v>48</v>
      </c>
      <c r="B83" s="176"/>
      <c r="C83" s="35" t="s">
        <v>102</v>
      </c>
      <c r="D83" s="35" t="s">
        <v>103</v>
      </c>
      <c r="E83" s="72">
        <v>139000</v>
      </c>
      <c r="F83" s="39">
        <f t="shared" si="1"/>
        <v>118000</v>
      </c>
      <c r="G83" s="40" t="s">
        <v>104</v>
      </c>
      <c r="H83" s="12"/>
    </row>
    <row r="84" spans="1:8" ht="132" x14ac:dyDescent="0.25">
      <c r="A84" s="37">
        <v>49</v>
      </c>
      <c r="B84" s="176"/>
      <c r="C84" s="35" t="s">
        <v>105</v>
      </c>
      <c r="D84" s="35" t="s">
        <v>106</v>
      </c>
      <c r="E84" s="72">
        <v>66000</v>
      </c>
      <c r="F84" s="39">
        <f t="shared" si="1"/>
        <v>56000</v>
      </c>
      <c r="G84" s="40" t="s">
        <v>104</v>
      </c>
      <c r="H84" s="12"/>
    </row>
    <row r="85" spans="1:8" ht="148.5" x14ac:dyDescent="0.25">
      <c r="A85" s="37">
        <v>50</v>
      </c>
      <c r="B85" s="176"/>
      <c r="C85" s="35" t="s">
        <v>406</v>
      </c>
      <c r="D85" s="35" t="s">
        <v>407</v>
      </c>
      <c r="E85" s="72">
        <v>212000</v>
      </c>
      <c r="F85" s="39">
        <f t="shared" si="1"/>
        <v>180000</v>
      </c>
      <c r="G85" s="40"/>
      <c r="H85" s="12"/>
    </row>
    <row r="86" spans="1:8" ht="33" x14ac:dyDescent="0.25">
      <c r="A86" s="37">
        <v>51</v>
      </c>
      <c r="B86" s="176"/>
      <c r="C86" s="35" t="s">
        <v>107</v>
      </c>
      <c r="D86" s="35" t="s">
        <v>108</v>
      </c>
      <c r="E86" s="72">
        <v>868000</v>
      </c>
      <c r="F86" s="39">
        <f t="shared" si="1"/>
        <v>738000</v>
      </c>
      <c r="G86" s="109" t="s">
        <v>109</v>
      </c>
      <c r="H86" s="12"/>
    </row>
    <row r="87" spans="1:8" ht="49.5" x14ac:dyDescent="0.25">
      <c r="A87" s="37">
        <v>52</v>
      </c>
      <c r="B87" s="176"/>
      <c r="C87" s="35" t="s">
        <v>110</v>
      </c>
      <c r="D87" s="35" t="s">
        <v>111</v>
      </c>
      <c r="E87" s="72">
        <v>139000</v>
      </c>
      <c r="F87" s="39">
        <f t="shared" si="1"/>
        <v>118000</v>
      </c>
      <c r="G87" s="109" t="s">
        <v>112</v>
      </c>
      <c r="H87" s="12"/>
    </row>
    <row r="88" spans="1:8" ht="49.5" x14ac:dyDescent="0.25">
      <c r="A88" s="37">
        <v>53</v>
      </c>
      <c r="B88" s="176"/>
      <c r="C88" s="35" t="s">
        <v>113</v>
      </c>
      <c r="D88" s="35" t="s">
        <v>114</v>
      </c>
      <c r="E88" s="72">
        <v>72000</v>
      </c>
      <c r="F88" s="39">
        <f t="shared" si="1"/>
        <v>61000</v>
      </c>
      <c r="G88" s="109" t="s">
        <v>115</v>
      </c>
      <c r="H88" s="12"/>
    </row>
    <row r="89" spans="1:8" ht="33" x14ac:dyDescent="0.25">
      <c r="A89" s="37">
        <v>54</v>
      </c>
      <c r="B89" s="176" t="s">
        <v>116</v>
      </c>
      <c r="C89" s="35" t="s">
        <v>117</v>
      </c>
      <c r="D89" s="35" t="s">
        <v>118</v>
      </c>
      <c r="E89" s="72">
        <v>174000</v>
      </c>
      <c r="F89" s="39">
        <f t="shared" si="1"/>
        <v>148000</v>
      </c>
      <c r="G89" s="40"/>
      <c r="H89" s="12"/>
    </row>
    <row r="90" spans="1:8" ht="33" x14ac:dyDescent="0.25">
      <c r="A90" s="37">
        <v>55</v>
      </c>
      <c r="B90" s="176"/>
      <c r="C90" s="35" t="s">
        <v>119</v>
      </c>
      <c r="D90" s="35" t="s">
        <v>120</v>
      </c>
      <c r="E90" s="72">
        <v>88000</v>
      </c>
      <c r="F90" s="39">
        <f t="shared" si="1"/>
        <v>75000</v>
      </c>
      <c r="G90" s="40"/>
      <c r="H90" s="12"/>
    </row>
    <row r="91" spans="1:8" ht="49.5" x14ac:dyDescent="0.25">
      <c r="A91" s="37">
        <v>56</v>
      </c>
      <c r="B91" s="160" t="s">
        <v>121</v>
      </c>
      <c r="C91" s="35" t="s">
        <v>122</v>
      </c>
      <c r="D91" s="35" t="s">
        <v>123</v>
      </c>
      <c r="E91" s="68">
        <v>168000</v>
      </c>
      <c r="F91" s="39">
        <f t="shared" si="1"/>
        <v>143000</v>
      </c>
      <c r="G91" s="40"/>
      <c r="H91" s="12"/>
    </row>
    <row r="92" spans="1:8" ht="49.5" x14ac:dyDescent="0.25">
      <c r="A92" s="37">
        <v>57</v>
      </c>
      <c r="B92" s="161"/>
      <c r="C92" s="35" t="s">
        <v>389</v>
      </c>
      <c r="D92" s="35" t="s">
        <v>124</v>
      </c>
      <c r="E92" s="68">
        <v>168000</v>
      </c>
      <c r="F92" s="39">
        <f t="shared" si="1"/>
        <v>143000</v>
      </c>
      <c r="G92" s="40"/>
      <c r="H92" s="12"/>
    </row>
    <row r="93" spans="1:8" ht="16.5" x14ac:dyDescent="0.25">
      <c r="A93" s="37">
        <v>58</v>
      </c>
      <c r="B93" s="162"/>
      <c r="C93" s="35" t="s">
        <v>125</v>
      </c>
      <c r="D93" s="35" t="s">
        <v>126</v>
      </c>
      <c r="E93" s="68">
        <v>253000</v>
      </c>
      <c r="F93" s="39">
        <f t="shared" si="1"/>
        <v>215000</v>
      </c>
      <c r="G93" s="40"/>
      <c r="H93" s="12"/>
    </row>
    <row r="94" spans="1:8" ht="16.5" x14ac:dyDescent="0.25">
      <c r="A94" s="146" t="s">
        <v>261</v>
      </c>
      <c r="B94" s="147"/>
      <c r="C94" s="147"/>
      <c r="D94" s="148"/>
      <c r="E94" s="77"/>
      <c r="F94" s="77"/>
      <c r="G94" s="67"/>
      <c r="H94" s="12"/>
    </row>
    <row r="95" spans="1:8" ht="16.5" x14ac:dyDescent="0.25">
      <c r="A95" s="37">
        <v>59</v>
      </c>
      <c r="B95" s="156" t="s">
        <v>240</v>
      </c>
      <c r="C95" s="35" t="s">
        <v>236</v>
      </c>
      <c r="D95" s="35" t="s">
        <v>237</v>
      </c>
      <c r="E95" s="68">
        <v>250000</v>
      </c>
      <c r="F95" s="39">
        <f t="shared" si="1"/>
        <v>213000</v>
      </c>
      <c r="G95" s="40"/>
      <c r="H95" s="12"/>
    </row>
    <row r="96" spans="1:8" ht="49.5" x14ac:dyDescent="0.25">
      <c r="A96" s="37">
        <v>60</v>
      </c>
      <c r="B96" s="157"/>
      <c r="C96" s="35" t="s">
        <v>239</v>
      </c>
      <c r="D96" s="35" t="s">
        <v>238</v>
      </c>
      <c r="E96" s="68">
        <v>399000</v>
      </c>
      <c r="F96" s="39">
        <f t="shared" si="1"/>
        <v>339000</v>
      </c>
      <c r="G96" s="40"/>
      <c r="H96" s="12"/>
    </row>
    <row r="97" spans="1:8" ht="16.5" x14ac:dyDescent="0.25">
      <c r="A97" s="37">
        <v>61</v>
      </c>
      <c r="B97" s="160" t="s">
        <v>243</v>
      </c>
      <c r="C97" s="35" t="s">
        <v>241</v>
      </c>
      <c r="D97" s="35"/>
      <c r="E97" s="68">
        <v>2500000</v>
      </c>
      <c r="F97" s="39">
        <f t="shared" si="1"/>
        <v>2125000</v>
      </c>
      <c r="G97" s="40"/>
      <c r="H97" s="12"/>
    </row>
    <row r="98" spans="1:8" ht="16.5" x14ac:dyDescent="0.25">
      <c r="A98" s="37">
        <v>62</v>
      </c>
      <c r="B98" s="162"/>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60" t="s">
        <v>258</v>
      </c>
      <c r="C100" s="35" t="s">
        <v>244</v>
      </c>
      <c r="D100" s="35"/>
      <c r="E100" s="68">
        <v>275000</v>
      </c>
      <c r="F100" s="39">
        <f t="shared" si="2"/>
        <v>234000</v>
      </c>
      <c r="G100" s="40"/>
      <c r="H100" s="12"/>
    </row>
    <row r="101" spans="1:8" ht="16.5" x14ac:dyDescent="0.25">
      <c r="A101" s="37">
        <v>65</v>
      </c>
      <c r="B101" s="161"/>
      <c r="C101" s="35" t="s">
        <v>245</v>
      </c>
      <c r="D101" s="35"/>
      <c r="E101" s="68">
        <v>187000</v>
      </c>
      <c r="F101" s="39">
        <f t="shared" si="2"/>
        <v>159000</v>
      </c>
      <c r="G101" s="40"/>
      <c r="H101" s="12"/>
    </row>
    <row r="102" spans="1:8" ht="16.5" x14ac:dyDescent="0.25">
      <c r="A102" s="37">
        <v>66</v>
      </c>
      <c r="B102" s="161"/>
      <c r="C102" s="35" t="s">
        <v>246</v>
      </c>
      <c r="D102" s="35"/>
      <c r="E102" s="68">
        <v>187000</v>
      </c>
      <c r="F102" s="39">
        <f t="shared" si="2"/>
        <v>159000</v>
      </c>
      <c r="G102" s="40"/>
      <c r="H102" s="12"/>
    </row>
    <row r="103" spans="1:8" ht="16.5" x14ac:dyDescent="0.25">
      <c r="A103" s="37">
        <v>67</v>
      </c>
      <c r="B103" s="161"/>
      <c r="C103" s="35" t="s">
        <v>247</v>
      </c>
      <c r="D103" s="35"/>
      <c r="E103" s="68">
        <v>189000</v>
      </c>
      <c r="F103" s="39">
        <f t="shared" si="2"/>
        <v>161000</v>
      </c>
      <c r="G103" s="40"/>
      <c r="H103" s="12"/>
    </row>
    <row r="104" spans="1:8" ht="16.5" x14ac:dyDescent="0.25">
      <c r="A104" s="37">
        <v>68</v>
      </c>
      <c r="B104" s="161"/>
      <c r="C104" s="35" t="s">
        <v>248</v>
      </c>
      <c r="D104" s="35"/>
      <c r="E104" s="68">
        <v>150000</v>
      </c>
      <c r="F104" s="39">
        <f t="shared" si="2"/>
        <v>128000</v>
      </c>
      <c r="G104" s="40"/>
      <c r="H104" s="12"/>
    </row>
    <row r="105" spans="1:8" ht="16.5" x14ac:dyDescent="0.25">
      <c r="A105" s="37">
        <v>69</v>
      </c>
      <c r="B105" s="161"/>
      <c r="C105" s="35" t="s">
        <v>249</v>
      </c>
      <c r="D105" s="35"/>
      <c r="E105" s="68">
        <v>189000</v>
      </c>
      <c r="F105" s="39">
        <f t="shared" si="2"/>
        <v>161000</v>
      </c>
      <c r="G105" s="40"/>
      <c r="H105" s="12"/>
    </row>
    <row r="106" spans="1:8" ht="16.5" x14ac:dyDescent="0.25">
      <c r="A106" s="37">
        <v>70</v>
      </c>
      <c r="B106" s="161"/>
      <c r="C106" s="35" t="s">
        <v>250</v>
      </c>
      <c r="D106" s="35"/>
      <c r="E106" s="68">
        <v>189000</v>
      </c>
      <c r="F106" s="39">
        <f t="shared" si="2"/>
        <v>161000</v>
      </c>
      <c r="G106" s="40"/>
      <c r="H106" s="12"/>
    </row>
    <row r="107" spans="1:8" ht="16.5" x14ac:dyDescent="0.25">
      <c r="A107" s="37">
        <v>71</v>
      </c>
      <c r="B107" s="161"/>
      <c r="C107" s="35" t="s">
        <v>251</v>
      </c>
      <c r="D107" s="35"/>
      <c r="E107" s="68">
        <v>187000</v>
      </c>
      <c r="F107" s="39">
        <f t="shared" si="2"/>
        <v>159000</v>
      </c>
      <c r="G107" s="40"/>
      <c r="H107" s="12"/>
    </row>
    <row r="108" spans="1:8" ht="16.5" x14ac:dyDescent="0.25">
      <c r="A108" s="37">
        <v>72</v>
      </c>
      <c r="B108" s="161"/>
      <c r="C108" s="35" t="s">
        <v>252</v>
      </c>
      <c r="D108" s="35"/>
      <c r="E108" s="68">
        <v>201000</v>
      </c>
      <c r="F108" s="39">
        <f t="shared" si="2"/>
        <v>171000</v>
      </c>
      <c r="G108" s="40"/>
      <c r="H108" s="12"/>
    </row>
    <row r="109" spans="1:8" ht="16.5" x14ac:dyDescent="0.25">
      <c r="A109" s="37">
        <v>73</v>
      </c>
      <c r="B109" s="161"/>
      <c r="C109" s="35" t="s">
        <v>253</v>
      </c>
      <c r="D109" s="35"/>
      <c r="E109" s="68">
        <v>187000</v>
      </c>
      <c r="F109" s="39">
        <f t="shared" si="2"/>
        <v>159000</v>
      </c>
      <c r="G109" s="40"/>
      <c r="H109" s="12"/>
    </row>
    <row r="110" spans="1:8" ht="16.5" x14ac:dyDescent="0.25">
      <c r="A110" s="37">
        <v>74</v>
      </c>
      <c r="B110" s="161"/>
      <c r="C110" s="35" t="s">
        <v>254</v>
      </c>
      <c r="D110" s="35"/>
      <c r="E110" s="68">
        <v>187000</v>
      </c>
      <c r="F110" s="39">
        <f t="shared" si="2"/>
        <v>159000</v>
      </c>
      <c r="G110" s="40"/>
      <c r="H110" s="12"/>
    </row>
    <row r="111" spans="1:8" ht="16.5" x14ac:dyDescent="0.25">
      <c r="A111" s="37">
        <v>75</v>
      </c>
      <c r="B111" s="161"/>
      <c r="C111" s="35" t="s">
        <v>255</v>
      </c>
      <c r="D111" s="35"/>
      <c r="E111" s="68">
        <v>132000</v>
      </c>
      <c r="F111" s="39">
        <f t="shared" si="2"/>
        <v>112000</v>
      </c>
      <c r="G111" s="40"/>
      <c r="H111" s="12"/>
    </row>
    <row r="112" spans="1:8" ht="16.5" x14ac:dyDescent="0.25">
      <c r="A112" s="37">
        <v>76</v>
      </c>
      <c r="B112" s="161"/>
      <c r="C112" s="35" t="s">
        <v>256</v>
      </c>
      <c r="D112" s="35"/>
      <c r="E112" s="68">
        <v>187000</v>
      </c>
      <c r="F112" s="39">
        <f t="shared" si="2"/>
        <v>159000</v>
      </c>
      <c r="G112" s="40"/>
      <c r="H112" s="12"/>
    </row>
    <row r="113" spans="1:8" ht="16.5" x14ac:dyDescent="0.25">
      <c r="A113" s="37">
        <v>77</v>
      </c>
      <c r="B113" s="162"/>
      <c r="C113" s="35" t="s">
        <v>257</v>
      </c>
      <c r="D113" s="35"/>
      <c r="E113" s="68">
        <v>1073000</v>
      </c>
      <c r="F113" s="39">
        <f t="shared" si="2"/>
        <v>912000</v>
      </c>
      <c r="G113" s="40"/>
      <c r="H113" s="12"/>
    </row>
    <row r="114" spans="1:8" ht="16.5" x14ac:dyDescent="0.25">
      <c r="A114" s="146" t="s">
        <v>226</v>
      </c>
      <c r="B114" s="147"/>
      <c r="C114" s="147"/>
      <c r="D114" s="14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50" t="s">
        <v>262</v>
      </c>
      <c r="B117" s="150"/>
      <c r="C117" s="150"/>
      <c r="D117" s="150"/>
      <c r="E117" s="77"/>
      <c r="F117" s="77"/>
      <c r="G117" s="67"/>
      <c r="H117" s="12"/>
    </row>
    <row r="118" spans="1:8" ht="49.5" x14ac:dyDescent="0.25">
      <c r="A118" s="37">
        <v>80</v>
      </c>
      <c r="B118" s="220" t="s">
        <v>204</v>
      </c>
      <c r="C118" s="36" t="s">
        <v>324</v>
      </c>
      <c r="D118" s="36" t="s">
        <v>11</v>
      </c>
      <c r="E118" s="106">
        <v>230000</v>
      </c>
      <c r="F118" s="39">
        <f t="shared" si="2"/>
        <v>196000</v>
      </c>
      <c r="G118" s="40"/>
      <c r="H118" s="12"/>
    </row>
    <row r="119" spans="1:8" ht="49.5" x14ac:dyDescent="0.25">
      <c r="A119" s="37">
        <v>81</v>
      </c>
      <c r="B119" s="163"/>
      <c r="C119" s="36" t="s">
        <v>34</v>
      </c>
      <c r="D119" s="36" t="s">
        <v>35</v>
      </c>
      <c r="E119" s="106">
        <v>220000</v>
      </c>
      <c r="F119" s="39">
        <f t="shared" si="2"/>
        <v>187000</v>
      </c>
      <c r="G119" s="40"/>
      <c r="H119" s="12"/>
    </row>
    <row r="120" spans="1:8" ht="33" x14ac:dyDescent="0.25">
      <c r="A120" s="37">
        <v>82</v>
      </c>
      <c r="B120" s="163"/>
      <c r="C120" s="36" t="s">
        <v>325</v>
      </c>
      <c r="D120" s="108" t="s">
        <v>329</v>
      </c>
      <c r="E120" s="106">
        <v>230000</v>
      </c>
      <c r="F120" s="39">
        <f t="shared" si="2"/>
        <v>196000</v>
      </c>
      <c r="G120" s="40"/>
      <c r="H120" s="12"/>
    </row>
    <row r="121" spans="1:8" ht="33" x14ac:dyDescent="0.25">
      <c r="A121" s="165">
        <v>83</v>
      </c>
      <c r="B121" s="163"/>
      <c r="C121" s="35" t="s">
        <v>408</v>
      </c>
      <c r="D121" s="35"/>
      <c r="E121" s="72">
        <v>250000</v>
      </c>
      <c r="F121" s="39">
        <f t="shared" si="2"/>
        <v>213000</v>
      </c>
      <c r="G121" s="40"/>
      <c r="H121" s="12"/>
    </row>
    <row r="122" spans="1:8" ht="16.5" x14ac:dyDescent="0.25">
      <c r="A122" s="166"/>
      <c r="B122" s="163"/>
      <c r="C122" s="35" t="s">
        <v>409</v>
      </c>
      <c r="D122" s="35"/>
      <c r="E122" s="72">
        <v>375000</v>
      </c>
      <c r="F122" s="39">
        <f t="shared" si="2"/>
        <v>319000</v>
      </c>
      <c r="G122" s="40"/>
      <c r="H122" s="12"/>
    </row>
    <row r="123" spans="1:8" ht="33" x14ac:dyDescent="0.25">
      <c r="A123" s="167"/>
      <c r="B123" s="163"/>
      <c r="C123" s="35" t="s">
        <v>410</v>
      </c>
      <c r="D123" s="35"/>
      <c r="E123" s="72">
        <v>500000</v>
      </c>
      <c r="F123" s="39">
        <f t="shared" si="2"/>
        <v>425000</v>
      </c>
      <c r="G123" s="40"/>
      <c r="H123" s="12"/>
    </row>
    <row r="124" spans="1:8" ht="33" x14ac:dyDescent="0.25">
      <c r="A124" s="37">
        <v>84</v>
      </c>
      <c r="B124" s="163"/>
      <c r="C124" s="36" t="s">
        <v>411</v>
      </c>
      <c r="D124" s="36" t="s">
        <v>137</v>
      </c>
      <c r="E124" s="68">
        <v>700000</v>
      </c>
      <c r="F124" s="39">
        <f t="shared" si="2"/>
        <v>595000</v>
      </c>
      <c r="G124" s="40"/>
      <c r="H124" s="12"/>
    </row>
    <row r="125" spans="1:8" ht="49.5" x14ac:dyDescent="0.25">
      <c r="A125" s="37">
        <v>85</v>
      </c>
      <c r="B125" s="163"/>
      <c r="C125" s="36" t="s">
        <v>138</v>
      </c>
      <c r="D125" s="108" t="s">
        <v>330</v>
      </c>
      <c r="E125" s="68">
        <v>770000</v>
      </c>
      <c r="F125" s="39">
        <f t="shared" si="2"/>
        <v>655000</v>
      </c>
      <c r="G125" s="40"/>
      <c r="H125" s="12"/>
    </row>
    <row r="126" spans="1:8" ht="49.5" x14ac:dyDescent="0.25">
      <c r="A126" s="37">
        <v>86</v>
      </c>
      <c r="B126" s="164"/>
      <c r="C126" s="36" t="s">
        <v>139</v>
      </c>
      <c r="D126" s="36" t="s">
        <v>140</v>
      </c>
      <c r="E126" s="68">
        <v>249000</v>
      </c>
      <c r="F126" s="39">
        <f t="shared" si="2"/>
        <v>212000</v>
      </c>
      <c r="G126" s="40"/>
      <c r="H126" s="12"/>
    </row>
    <row r="127" spans="1:8" ht="33" x14ac:dyDescent="0.25">
      <c r="A127" s="37">
        <v>87</v>
      </c>
      <c r="B127" s="156" t="s">
        <v>282</v>
      </c>
      <c r="C127" s="35" t="s">
        <v>141</v>
      </c>
      <c r="D127" s="35" t="s">
        <v>142</v>
      </c>
      <c r="E127" s="72">
        <v>157000</v>
      </c>
      <c r="F127" s="39">
        <f t="shared" si="2"/>
        <v>133000</v>
      </c>
      <c r="G127" s="40"/>
      <c r="H127" s="12"/>
    </row>
    <row r="128" spans="1:8" ht="33" x14ac:dyDescent="0.25">
      <c r="A128" s="37">
        <v>88</v>
      </c>
      <c r="B128" s="154"/>
      <c r="C128" s="35" t="s">
        <v>143</v>
      </c>
      <c r="D128" s="35" t="s">
        <v>144</v>
      </c>
      <c r="E128" s="72">
        <v>157000</v>
      </c>
      <c r="F128" s="39">
        <f t="shared" si="2"/>
        <v>133000</v>
      </c>
      <c r="G128" s="40"/>
      <c r="H128" s="12"/>
    </row>
    <row r="129" spans="1:8" ht="16.5" x14ac:dyDescent="0.25">
      <c r="A129" s="37">
        <v>89</v>
      </c>
      <c r="B129" s="154"/>
      <c r="C129" s="35" t="s">
        <v>393</v>
      </c>
      <c r="D129" s="35" t="s">
        <v>394</v>
      </c>
      <c r="E129" s="72">
        <v>143000</v>
      </c>
      <c r="F129" s="39">
        <f t="shared" si="2"/>
        <v>122000</v>
      </c>
      <c r="G129" s="40"/>
      <c r="H129" s="12"/>
    </row>
    <row r="130" spans="1:8" ht="16.5" x14ac:dyDescent="0.25">
      <c r="A130" s="37">
        <v>90</v>
      </c>
      <c r="B130" s="154"/>
      <c r="C130" s="35" t="s">
        <v>395</v>
      </c>
      <c r="D130" s="35" t="s">
        <v>394</v>
      </c>
      <c r="E130" s="72">
        <v>185000</v>
      </c>
      <c r="F130" s="39">
        <f t="shared" si="2"/>
        <v>157000</v>
      </c>
      <c r="G130" s="40"/>
      <c r="H130" s="12"/>
    </row>
    <row r="131" spans="1:8" ht="49.5" x14ac:dyDescent="0.25">
      <c r="A131" s="37">
        <v>91</v>
      </c>
      <c r="B131" s="154"/>
      <c r="C131" s="35" t="s">
        <v>370</v>
      </c>
      <c r="D131" s="35" t="s">
        <v>371</v>
      </c>
      <c r="E131" s="72">
        <v>1200000</v>
      </c>
      <c r="F131" s="39">
        <f t="shared" si="2"/>
        <v>1020000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54" t="s">
        <v>283</v>
      </c>
      <c r="C133" s="35" t="s">
        <v>149</v>
      </c>
      <c r="D133" s="35" t="s">
        <v>150</v>
      </c>
      <c r="E133" s="72"/>
      <c r="F133" s="39">
        <f t="shared" si="2"/>
        <v>0</v>
      </c>
      <c r="G133" s="40"/>
      <c r="H133" s="12"/>
    </row>
    <row r="134" spans="1:8" ht="33" x14ac:dyDescent="0.25">
      <c r="A134" s="37">
        <v>94</v>
      </c>
      <c r="B134" s="154"/>
      <c r="C134" s="35" t="s">
        <v>331</v>
      </c>
      <c r="D134" s="108" t="s">
        <v>332</v>
      </c>
      <c r="E134" s="72">
        <v>700000</v>
      </c>
      <c r="F134" s="39">
        <f t="shared" si="2"/>
        <v>595000</v>
      </c>
      <c r="G134" s="40"/>
      <c r="H134" s="12"/>
    </row>
    <row r="135" spans="1:8" ht="33" x14ac:dyDescent="0.25">
      <c r="A135" s="37">
        <v>95</v>
      </c>
      <c r="B135" s="154"/>
      <c r="C135" s="35" t="s">
        <v>151</v>
      </c>
      <c r="D135" s="35" t="s">
        <v>152</v>
      </c>
      <c r="E135" s="68">
        <v>847000</v>
      </c>
      <c r="F135" s="39">
        <f t="shared" si="2"/>
        <v>720000</v>
      </c>
      <c r="G135" s="40"/>
      <c r="H135" s="12"/>
    </row>
    <row r="136" spans="1:8" ht="33" x14ac:dyDescent="0.25">
      <c r="A136" s="37">
        <v>96</v>
      </c>
      <c r="B136" s="154"/>
      <c r="C136" s="35" t="s">
        <v>153</v>
      </c>
      <c r="D136" s="35" t="s">
        <v>154</v>
      </c>
      <c r="E136" s="68">
        <v>2178000</v>
      </c>
      <c r="F136" s="39">
        <f t="shared" si="2"/>
        <v>1851000</v>
      </c>
      <c r="G136" s="40"/>
      <c r="H136" s="12"/>
    </row>
    <row r="137" spans="1:8" ht="33" x14ac:dyDescent="0.25">
      <c r="A137" s="37">
        <v>97</v>
      </c>
      <c r="B137" s="154"/>
      <c r="C137" s="35" t="s">
        <v>155</v>
      </c>
      <c r="D137" s="35" t="s">
        <v>156</v>
      </c>
      <c r="E137" s="68">
        <v>847000</v>
      </c>
      <c r="F137" s="39">
        <f t="shared" si="2"/>
        <v>720000</v>
      </c>
      <c r="G137" s="40"/>
      <c r="H137" s="12"/>
    </row>
    <row r="138" spans="1:8" ht="33" x14ac:dyDescent="0.25">
      <c r="A138" s="37">
        <v>98</v>
      </c>
      <c r="B138" s="154"/>
      <c r="C138" s="35" t="s">
        <v>157</v>
      </c>
      <c r="D138" s="108" t="s">
        <v>333</v>
      </c>
      <c r="E138" s="68">
        <v>1700000</v>
      </c>
      <c r="F138" s="39">
        <f t="shared" si="2"/>
        <v>1445000</v>
      </c>
      <c r="G138" s="40"/>
      <c r="H138" s="12"/>
    </row>
    <row r="139" spans="1:8" ht="33" x14ac:dyDescent="0.25">
      <c r="A139" s="37">
        <v>99</v>
      </c>
      <c r="B139" s="15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2907000</v>
      </c>
      <c r="G140" s="113" t="s">
        <v>335</v>
      </c>
      <c r="H140" s="114"/>
    </row>
    <row r="141" spans="1:8" ht="49.5" x14ac:dyDescent="0.25">
      <c r="A141" s="37">
        <v>101</v>
      </c>
      <c r="B141" s="155"/>
      <c r="C141" s="35" t="s">
        <v>343</v>
      </c>
      <c r="D141" s="35" t="s">
        <v>285</v>
      </c>
      <c r="E141" s="107">
        <v>3420000</v>
      </c>
      <c r="F141" s="39">
        <f t="shared" si="2"/>
        <v>2907000</v>
      </c>
      <c r="G141" s="40"/>
      <c r="H141" s="12"/>
    </row>
    <row r="142" spans="1:8" ht="75" x14ac:dyDescent="0.25">
      <c r="A142" s="37">
        <v>102</v>
      </c>
      <c r="B142" s="155"/>
      <c r="C142" s="35" t="s">
        <v>344</v>
      </c>
      <c r="D142" s="35" t="s">
        <v>309</v>
      </c>
      <c r="E142" s="107">
        <v>3420000</v>
      </c>
      <c r="F142" s="39">
        <f t="shared" si="2"/>
        <v>2907000</v>
      </c>
      <c r="G142" s="113" t="s">
        <v>335</v>
      </c>
      <c r="H142" s="114"/>
    </row>
    <row r="143" spans="1:8" ht="49.5" x14ac:dyDescent="0.25">
      <c r="A143" s="37">
        <v>103</v>
      </c>
      <c r="B143" s="155"/>
      <c r="C143" s="35" t="s">
        <v>345</v>
      </c>
      <c r="D143" s="35" t="s">
        <v>310</v>
      </c>
      <c r="E143" s="107">
        <v>3420000</v>
      </c>
      <c r="F143" s="39">
        <f t="shared" si="2"/>
        <v>2907000</v>
      </c>
      <c r="G143" s="40"/>
      <c r="H143" s="12"/>
    </row>
    <row r="144" spans="1:8" ht="33" x14ac:dyDescent="0.25">
      <c r="A144" s="37">
        <v>104</v>
      </c>
      <c r="B144" s="155"/>
      <c r="C144" s="35" t="s">
        <v>346</v>
      </c>
      <c r="D144" s="35" t="s">
        <v>286</v>
      </c>
      <c r="E144" s="107">
        <v>3420000</v>
      </c>
      <c r="F144" s="39">
        <f t="shared" si="2"/>
        <v>2907000</v>
      </c>
      <c r="G144" s="40"/>
      <c r="H144" s="12"/>
    </row>
    <row r="145" spans="1:8" ht="49.5" x14ac:dyDescent="0.25">
      <c r="A145" s="37">
        <v>105</v>
      </c>
      <c r="B145" s="155"/>
      <c r="C145" s="108" t="s">
        <v>373</v>
      </c>
      <c r="D145" s="35" t="s">
        <v>287</v>
      </c>
      <c r="E145" s="107">
        <v>5730000</v>
      </c>
      <c r="F145" s="39">
        <f t="shared" si="2"/>
        <v>4871000</v>
      </c>
      <c r="G145" s="40"/>
      <c r="H145" s="12"/>
    </row>
    <row r="146" spans="1:8" ht="49.5" x14ac:dyDescent="0.25">
      <c r="A146" s="37">
        <v>106</v>
      </c>
      <c r="B146" s="155"/>
      <c r="C146" s="35" t="s">
        <v>347</v>
      </c>
      <c r="D146" s="35" t="s">
        <v>288</v>
      </c>
      <c r="E146" s="107">
        <v>3420000</v>
      </c>
      <c r="F146" s="39">
        <f t="shared" si="2"/>
        <v>2907000</v>
      </c>
      <c r="G146" s="40"/>
      <c r="H146" s="12"/>
    </row>
    <row r="147" spans="1:8" ht="49.5" x14ac:dyDescent="0.25">
      <c r="A147" s="37">
        <v>107</v>
      </c>
      <c r="B147" s="155"/>
      <c r="C147" s="35" t="s">
        <v>348</v>
      </c>
      <c r="D147" s="35" t="s">
        <v>288</v>
      </c>
      <c r="E147" s="107">
        <v>4530000</v>
      </c>
      <c r="F147" s="39">
        <f t="shared" si="2"/>
        <v>3851000</v>
      </c>
      <c r="G147" s="40"/>
      <c r="H147" s="12"/>
    </row>
    <row r="148" spans="1:8" ht="49.5" x14ac:dyDescent="0.25">
      <c r="A148" s="37">
        <v>108</v>
      </c>
      <c r="B148" s="155"/>
      <c r="C148" s="35" t="s">
        <v>349</v>
      </c>
      <c r="D148" s="35" t="s">
        <v>289</v>
      </c>
      <c r="E148" s="107">
        <v>3420000</v>
      </c>
      <c r="F148" s="39">
        <f t="shared" si="2"/>
        <v>2907000</v>
      </c>
      <c r="G148" s="40"/>
      <c r="H148" s="12"/>
    </row>
    <row r="149" spans="1:8" ht="49.5" x14ac:dyDescent="0.25">
      <c r="A149" s="37">
        <v>109</v>
      </c>
      <c r="B149" s="155"/>
      <c r="C149" s="108" t="s">
        <v>372</v>
      </c>
      <c r="D149" s="35" t="s">
        <v>290</v>
      </c>
      <c r="E149" s="107">
        <v>5515200</v>
      </c>
      <c r="F149" s="39">
        <f t="shared" si="2"/>
        <v>4688000</v>
      </c>
      <c r="G149" s="40"/>
      <c r="H149" s="12"/>
    </row>
    <row r="150" spans="1:8" ht="33" x14ac:dyDescent="0.25">
      <c r="A150" s="37">
        <v>110</v>
      </c>
      <c r="B150" s="155"/>
      <c r="C150" s="35" t="s">
        <v>350</v>
      </c>
      <c r="D150" s="35" t="s">
        <v>292</v>
      </c>
      <c r="E150" s="72">
        <v>2790000</v>
      </c>
      <c r="F150" s="39">
        <f t="shared" si="2"/>
        <v>2372000</v>
      </c>
      <c r="G150" s="115" t="s">
        <v>291</v>
      </c>
      <c r="H150" s="12"/>
    </row>
    <row r="151" spans="1:8" ht="49.5" x14ac:dyDescent="0.25">
      <c r="A151" s="37">
        <v>111</v>
      </c>
      <c r="B151" s="155"/>
      <c r="C151" s="35" t="s">
        <v>351</v>
      </c>
      <c r="D151" s="35" t="s">
        <v>293</v>
      </c>
      <c r="E151" s="107">
        <v>3078000</v>
      </c>
      <c r="F151" s="39">
        <f t="shared" si="2"/>
        <v>2616000</v>
      </c>
      <c r="G151" s="40"/>
      <c r="H151" s="12"/>
    </row>
    <row r="152" spans="1:8" ht="49.5" x14ac:dyDescent="0.25">
      <c r="A152" s="37">
        <v>112</v>
      </c>
      <c r="B152" s="155"/>
      <c r="C152" s="35" t="s">
        <v>352</v>
      </c>
      <c r="D152" s="35" t="s">
        <v>293</v>
      </c>
      <c r="E152" s="107">
        <v>4200000</v>
      </c>
      <c r="F152" s="39">
        <f t="shared" si="2"/>
        <v>3570000</v>
      </c>
      <c r="G152" s="40"/>
      <c r="H152" s="12"/>
    </row>
    <row r="153" spans="1:8" ht="49.5" x14ac:dyDescent="0.25">
      <c r="A153" s="37">
        <v>113</v>
      </c>
      <c r="B153" s="155"/>
      <c r="C153" s="35" t="s">
        <v>353</v>
      </c>
      <c r="D153" s="35" t="s">
        <v>294</v>
      </c>
      <c r="E153" s="107">
        <v>3078000</v>
      </c>
      <c r="F153" s="39">
        <f t="shared" si="2"/>
        <v>2616000</v>
      </c>
      <c r="G153" s="40"/>
      <c r="H153" s="12"/>
    </row>
    <row r="154" spans="1:8" ht="49.5" x14ac:dyDescent="0.25">
      <c r="A154" s="37">
        <v>114</v>
      </c>
      <c r="B154" s="155"/>
      <c r="C154" s="35" t="s">
        <v>354</v>
      </c>
      <c r="D154" s="35" t="s">
        <v>294</v>
      </c>
      <c r="E154" s="107">
        <v>4200000</v>
      </c>
      <c r="F154" s="39">
        <f t="shared" si="2"/>
        <v>3570000</v>
      </c>
      <c r="G154" s="40"/>
      <c r="H154" s="12"/>
    </row>
    <row r="155" spans="1:8" ht="49.5" x14ac:dyDescent="0.25">
      <c r="A155" s="37">
        <v>115</v>
      </c>
      <c r="B155" s="155"/>
      <c r="C155" s="35" t="s">
        <v>355</v>
      </c>
      <c r="D155" s="35" t="s">
        <v>295</v>
      </c>
      <c r="E155" s="107">
        <v>3078000</v>
      </c>
      <c r="F155" s="39">
        <f t="shared" si="2"/>
        <v>2616000</v>
      </c>
      <c r="G155" s="40"/>
      <c r="H155" s="12"/>
    </row>
    <row r="156" spans="1:8" ht="49.5" x14ac:dyDescent="0.25">
      <c r="A156" s="37">
        <v>116</v>
      </c>
      <c r="B156" s="155"/>
      <c r="C156" s="35" t="s">
        <v>356</v>
      </c>
      <c r="D156" s="35" t="s">
        <v>296</v>
      </c>
      <c r="E156" s="107">
        <v>3420000</v>
      </c>
      <c r="F156" s="39">
        <f t="shared" si="2"/>
        <v>2907000</v>
      </c>
      <c r="G156" s="40"/>
      <c r="H156" s="12"/>
    </row>
    <row r="157" spans="1:8" ht="49.5" x14ac:dyDescent="0.25">
      <c r="A157" s="37">
        <v>117</v>
      </c>
      <c r="B157" s="155"/>
      <c r="C157" s="35" t="s">
        <v>357</v>
      </c>
      <c r="D157" s="35" t="s">
        <v>297</v>
      </c>
      <c r="E157" s="107">
        <v>3420000</v>
      </c>
      <c r="F157" s="39">
        <f t="shared" si="2"/>
        <v>2907000</v>
      </c>
      <c r="G157" s="40"/>
      <c r="H157" s="12"/>
    </row>
    <row r="158" spans="1:8" ht="49.5" x14ac:dyDescent="0.25">
      <c r="A158" s="37">
        <v>118</v>
      </c>
      <c r="B158" s="155"/>
      <c r="C158" s="35" t="s">
        <v>358</v>
      </c>
      <c r="D158" s="35" t="s">
        <v>298</v>
      </c>
      <c r="E158" s="107">
        <v>3420000</v>
      </c>
      <c r="F158" s="39">
        <f t="shared" si="2"/>
        <v>2907000</v>
      </c>
      <c r="G158" s="40"/>
      <c r="H158" s="12"/>
    </row>
    <row r="159" spans="1:8" ht="33" x14ac:dyDescent="0.25">
      <c r="A159" s="37">
        <v>119</v>
      </c>
      <c r="B159" s="155"/>
      <c r="C159" s="35" t="s">
        <v>359</v>
      </c>
      <c r="D159" s="35" t="s">
        <v>305</v>
      </c>
      <c r="E159" s="107">
        <v>3420000</v>
      </c>
      <c r="F159" s="39">
        <f t="shared" si="2"/>
        <v>2907000</v>
      </c>
      <c r="G159" s="40"/>
      <c r="H159" s="12"/>
    </row>
    <row r="160" spans="1:8" ht="33" x14ac:dyDescent="0.25">
      <c r="A160" s="37">
        <v>120</v>
      </c>
      <c r="B160" s="155"/>
      <c r="C160" s="35" t="s">
        <v>360</v>
      </c>
      <c r="D160" s="35" t="s">
        <v>299</v>
      </c>
      <c r="E160" s="107">
        <v>7740000</v>
      </c>
      <c r="F160" s="39">
        <f t="shared" si="2"/>
        <v>6579000</v>
      </c>
      <c r="G160" s="40"/>
      <c r="H160" s="12"/>
    </row>
    <row r="161" spans="1:9" ht="33" x14ac:dyDescent="0.25">
      <c r="A161" s="37">
        <v>121</v>
      </c>
      <c r="B161" s="155"/>
      <c r="C161" s="35" t="s">
        <v>361</v>
      </c>
      <c r="D161" s="35" t="s">
        <v>306</v>
      </c>
      <c r="E161" s="107">
        <v>3420000</v>
      </c>
      <c r="F161" s="39">
        <f t="shared" si="2"/>
        <v>2907000</v>
      </c>
      <c r="G161" s="40"/>
      <c r="H161" s="12"/>
    </row>
    <row r="162" spans="1:9" ht="66" x14ac:dyDescent="0.25">
      <c r="A162" s="37">
        <v>122</v>
      </c>
      <c r="B162" s="155"/>
      <c r="C162" s="35" t="s">
        <v>362</v>
      </c>
      <c r="D162" s="35" t="s">
        <v>307</v>
      </c>
      <c r="E162" s="107">
        <v>4740000</v>
      </c>
      <c r="F162" s="39">
        <f t="shared" si="2"/>
        <v>4029000</v>
      </c>
      <c r="G162" s="40"/>
      <c r="H162" s="12"/>
    </row>
    <row r="163" spans="1:9" ht="33" x14ac:dyDescent="0.25">
      <c r="A163" s="37">
        <v>123</v>
      </c>
      <c r="B163" s="155"/>
      <c r="C163" s="35" t="s">
        <v>363</v>
      </c>
      <c r="D163" s="35" t="s">
        <v>308</v>
      </c>
      <c r="E163" s="72">
        <v>3720000</v>
      </c>
      <c r="F163" s="39">
        <f t="shared" ref="F163:F206" si="3">MROUND(E163*85%, 1000)</f>
        <v>3162000</v>
      </c>
      <c r="G163" s="40"/>
      <c r="H163" s="12"/>
    </row>
    <row r="164" spans="1:9" ht="33" x14ac:dyDescent="0.25">
      <c r="A164" s="37">
        <v>124</v>
      </c>
      <c r="B164" s="155"/>
      <c r="C164" s="35" t="s">
        <v>364</v>
      </c>
      <c r="D164" s="35"/>
      <c r="E164" s="107">
        <v>6060000</v>
      </c>
      <c r="F164" s="39">
        <f t="shared" si="3"/>
        <v>5151000</v>
      </c>
      <c r="G164" s="40"/>
      <c r="H164" s="12"/>
    </row>
    <row r="165" spans="1:9" ht="33" x14ac:dyDescent="0.25">
      <c r="A165" s="37">
        <v>125</v>
      </c>
      <c r="B165" s="155"/>
      <c r="C165" s="35" t="s">
        <v>365</v>
      </c>
      <c r="D165" s="35"/>
      <c r="E165" s="107">
        <v>6060000</v>
      </c>
      <c r="F165" s="39">
        <f t="shared" si="3"/>
        <v>5151000</v>
      </c>
      <c r="G165" s="40"/>
      <c r="H165" s="12"/>
    </row>
    <row r="166" spans="1:9" ht="33" x14ac:dyDescent="0.25">
      <c r="A166" s="37">
        <v>126</v>
      </c>
      <c r="B166" s="155"/>
      <c r="C166" s="35" t="s">
        <v>366</v>
      </c>
      <c r="D166" s="35" t="s">
        <v>301</v>
      </c>
      <c r="E166" s="107">
        <v>5520000</v>
      </c>
      <c r="F166" s="39">
        <f t="shared" si="3"/>
        <v>4692000</v>
      </c>
      <c r="G166" s="40"/>
      <c r="H166" s="12"/>
    </row>
    <row r="167" spans="1:9" ht="49.5" x14ac:dyDescent="0.25">
      <c r="A167" s="37">
        <v>127</v>
      </c>
      <c r="B167" s="155"/>
      <c r="C167" s="35" t="s">
        <v>367</v>
      </c>
      <c r="D167" s="35" t="s">
        <v>302</v>
      </c>
      <c r="E167" s="107">
        <v>9930000</v>
      </c>
      <c r="F167" s="39">
        <f t="shared" si="3"/>
        <v>8441000</v>
      </c>
      <c r="G167" s="40"/>
      <c r="H167" s="12"/>
    </row>
    <row r="168" spans="1:9" ht="49.5" x14ac:dyDescent="0.25">
      <c r="A168" s="37">
        <v>128</v>
      </c>
      <c r="B168" s="155"/>
      <c r="C168" s="35" t="s">
        <v>368</v>
      </c>
      <c r="D168" s="35" t="s">
        <v>303</v>
      </c>
      <c r="E168" s="107">
        <v>7740000</v>
      </c>
      <c r="F168" s="39">
        <f t="shared" si="3"/>
        <v>6579000</v>
      </c>
      <c r="G168" s="40"/>
      <c r="H168" s="12"/>
    </row>
    <row r="169" spans="1:9" ht="49.5" x14ac:dyDescent="0.25">
      <c r="A169" s="37">
        <v>129</v>
      </c>
      <c r="B169" s="155"/>
      <c r="C169" s="35" t="s">
        <v>369</v>
      </c>
      <c r="D169" s="35" t="s">
        <v>300</v>
      </c>
      <c r="E169" s="107">
        <v>23160000</v>
      </c>
      <c r="F169" s="39">
        <f t="shared" si="3"/>
        <v>19686000</v>
      </c>
      <c r="G169" s="40"/>
      <c r="H169" s="12"/>
    </row>
    <row r="170" spans="1:9" ht="16.5" x14ac:dyDescent="0.25">
      <c r="A170" s="150" t="s">
        <v>206</v>
      </c>
      <c r="B170" s="150"/>
      <c r="C170" s="150"/>
      <c r="D170" s="150"/>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6" t="s">
        <v>203</v>
      </c>
      <c r="C174" s="35" t="s">
        <v>222</v>
      </c>
      <c r="D174" s="35" t="s">
        <v>223</v>
      </c>
      <c r="E174" s="72">
        <v>178000</v>
      </c>
      <c r="F174" s="39">
        <f t="shared" si="3"/>
        <v>151000</v>
      </c>
      <c r="G174" s="40"/>
    </row>
    <row r="175" spans="1:9" s="15" customFormat="1" ht="33" x14ac:dyDescent="0.25">
      <c r="A175" s="37">
        <v>134</v>
      </c>
      <c r="B175" s="157"/>
      <c r="C175" s="35" t="s">
        <v>224</v>
      </c>
      <c r="D175" s="35" t="s">
        <v>225</v>
      </c>
      <c r="E175" s="72">
        <v>127000</v>
      </c>
      <c r="F175" s="39">
        <f t="shared" si="3"/>
        <v>108000</v>
      </c>
      <c r="G175" s="40"/>
    </row>
    <row r="176" spans="1:9" s="16" customFormat="1" ht="16.5" x14ac:dyDescent="0.25">
      <c r="A176" s="146" t="s">
        <v>163</v>
      </c>
      <c r="B176" s="147"/>
      <c r="C176" s="147"/>
      <c r="D176" s="148"/>
      <c r="E176" s="122"/>
      <c r="F176" s="122"/>
      <c r="G176" s="62"/>
    </row>
    <row r="177" spans="1:8" s="16" customFormat="1" ht="33" x14ac:dyDescent="0.25">
      <c r="A177" s="83">
        <v>135</v>
      </c>
      <c r="B177" s="84"/>
      <c r="C177" s="85" t="s">
        <v>164</v>
      </c>
      <c r="D177" s="85" t="s">
        <v>165</v>
      </c>
      <c r="E177" s="83">
        <v>71000</v>
      </c>
      <c r="F177" s="39">
        <f t="shared" si="3"/>
        <v>60000</v>
      </c>
      <c r="G177" s="158" t="s">
        <v>384</v>
      </c>
    </row>
    <row r="178" spans="1:8" s="16" customFormat="1" ht="49.5" x14ac:dyDescent="0.25">
      <c r="A178" s="83">
        <v>136</v>
      </c>
      <c r="B178" s="84"/>
      <c r="C178" s="85" t="s">
        <v>166</v>
      </c>
      <c r="D178" s="85" t="s">
        <v>167</v>
      </c>
      <c r="E178" s="83">
        <v>86000</v>
      </c>
      <c r="F178" s="39">
        <f t="shared" si="3"/>
        <v>73000</v>
      </c>
      <c r="G178" s="159"/>
    </row>
    <row r="179" spans="1:8" ht="16.5" x14ac:dyDescent="0.25">
      <c r="A179" s="150" t="s">
        <v>168</v>
      </c>
      <c r="B179" s="150"/>
      <c r="C179" s="150"/>
      <c r="D179" s="150"/>
      <c r="E179" s="77"/>
      <c r="F179" s="77"/>
      <c r="G179" s="67"/>
      <c r="H179" s="12"/>
    </row>
    <row r="180" spans="1:8" ht="33" customHeight="1" x14ac:dyDescent="0.25">
      <c r="A180" s="86">
        <v>137</v>
      </c>
      <c r="B180" s="38"/>
      <c r="C180" s="35" t="s">
        <v>169</v>
      </c>
      <c r="D180" s="35" t="s">
        <v>170</v>
      </c>
      <c r="E180" s="107">
        <v>1968000</v>
      </c>
      <c r="F180" s="39">
        <f t="shared" si="3"/>
        <v>1673000</v>
      </c>
      <c r="G180" s="151" t="s">
        <v>326</v>
      </c>
      <c r="H180" s="12"/>
    </row>
    <row r="181" spans="1:8" ht="33" x14ac:dyDescent="0.25">
      <c r="A181" s="86">
        <v>138</v>
      </c>
      <c r="B181" s="38"/>
      <c r="C181" s="35" t="s">
        <v>171</v>
      </c>
      <c r="D181" s="35" t="s">
        <v>172</v>
      </c>
      <c r="E181" s="107">
        <v>2952000</v>
      </c>
      <c r="F181" s="39">
        <f t="shared" si="3"/>
        <v>2509000</v>
      </c>
      <c r="G181" s="152"/>
      <c r="H181" s="12"/>
    </row>
    <row r="182" spans="1:8" ht="66" x14ac:dyDescent="0.25">
      <c r="A182" s="86">
        <v>139</v>
      </c>
      <c r="B182" s="38"/>
      <c r="C182" s="35" t="s">
        <v>173</v>
      </c>
      <c r="D182" s="35" t="s">
        <v>174</v>
      </c>
      <c r="E182" s="107">
        <v>4100000</v>
      </c>
      <c r="F182" s="39">
        <f t="shared" si="3"/>
        <v>3485000</v>
      </c>
      <c r="G182" s="153"/>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50" t="s">
        <v>263</v>
      </c>
      <c r="B188" s="150"/>
      <c r="C188" s="150"/>
      <c r="D188" s="150"/>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50" t="s">
        <v>233</v>
      </c>
      <c r="B190" s="150"/>
      <c r="C190" s="150"/>
      <c r="D190" s="150"/>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46" t="s">
        <v>322</v>
      </c>
      <c r="B201" s="147"/>
      <c r="C201" s="147"/>
      <c r="D201" s="14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46" t="s">
        <v>221</v>
      </c>
      <c r="B207" s="147"/>
      <c r="C207" s="147"/>
      <c r="D207" s="14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46" t="s">
        <v>210</v>
      </c>
      <c r="B211" s="147"/>
      <c r="C211" s="147"/>
      <c r="D211" s="148"/>
      <c r="E211" s="66"/>
      <c r="F211" s="66"/>
      <c r="G211" s="67"/>
      <c r="H211" s="12"/>
    </row>
    <row r="212" spans="1:8" ht="16.5" x14ac:dyDescent="0.25">
      <c r="A212" s="37">
        <v>164</v>
      </c>
      <c r="B212" s="78"/>
      <c r="C212" s="35" t="s">
        <v>211</v>
      </c>
      <c r="D212" s="35"/>
      <c r="E212" s="140">
        <v>183000</v>
      </c>
      <c r="F212" s="140">
        <f>MROUND(E212*85%, 1000)</f>
        <v>156000</v>
      </c>
      <c r="G212" s="40"/>
      <c r="H212" s="12"/>
    </row>
    <row r="213" spans="1:8" ht="16.5" x14ac:dyDescent="0.25">
      <c r="A213" s="37">
        <v>165</v>
      </c>
      <c r="B213" s="78"/>
      <c r="C213" s="35" t="s">
        <v>212</v>
      </c>
      <c r="D213" s="35"/>
      <c r="E213" s="141"/>
      <c r="F213" s="141"/>
      <c r="G213" s="40"/>
      <c r="H213" s="12"/>
    </row>
    <row r="214" spans="1:8" ht="16.5" x14ac:dyDescent="0.25">
      <c r="A214" s="37">
        <v>166</v>
      </c>
      <c r="B214" s="78"/>
      <c r="C214" s="35" t="s">
        <v>213</v>
      </c>
      <c r="D214" s="35"/>
      <c r="E214" s="141"/>
      <c r="F214" s="141"/>
      <c r="G214" s="40"/>
      <c r="H214" s="12"/>
    </row>
    <row r="215" spans="1:8" ht="16.5" x14ac:dyDescent="0.25">
      <c r="A215" s="37">
        <v>167</v>
      </c>
      <c r="B215" s="78"/>
      <c r="C215" s="36" t="s">
        <v>214</v>
      </c>
      <c r="D215" s="35"/>
      <c r="E215" s="142"/>
      <c r="F215" s="142"/>
      <c r="G215" s="40"/>
      <c r="H215" s="12"/>
    </row>
    <row r="216" spans="1:8" ht="16.5" x14ac:dyDescent="0.25">
      <c r="A216" s="146" t="s">
        <v>413</v>
      </c>
      <c r="B216" s="147"/>
      <c r="C216" s="147"/>
      <c r="D216" s="14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49" t="s">
        <v>27</v>
      </c>
      <c r="B222" s="149"/>
      <c r="C222" s="149"/>
      <c r="D222" s="149"/>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landscape"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22" t="s">
        <v>312</v>
      </c>
      <c r="E1" s="222"/>
      <c r="F1" s="222"/>
      <c r="G1" s="222"/>
    </row>
    <row r="2" spans="1:12" s="3" customFormat="1" ht="16.5" x14ac:dyDescent="0.25">
      <c r="A2" s="24"/>
      <c r="B2" s="24"/>
      <c r="C2" s="24"/>
      <c r="D2" s="223"/>
      <c r="E2" s="223"/>
      <c r="F2" s="223"/>
      <c r="G2" s="223"/>
    </row>
    <row r="3" spans="1:12" s="3" customFormat="1" ht="16.5" x14ac:dyDescent="0.25">
      <c r="A3" s="24"/>
      <c r="B3" s="24"/>
      <c r="C3" s="24"/>
      <c r="D3" s="223"/>
      <c r="E3" s="223"/>
      <c r="F3" s="223"/>
      <c r="G3" s="223"/>
    </row>
    <row r="4" spans="1:12" s="3" customFormat="1" ht="16.5" x14ac:dyDescent="0.25">
      <c r="A4" s="24"/>
      <c r="B4" s="24"/>
      <c r="C4" s="24"/>
      <c r="D4" s="223"/>
      <c r="E4" s="223"/>
      <c r="F4" s="223"/>
      <c r="G4" s="223"/>
    </row>
    <row r="5" spans="1:12" s="3" customFormat="1" ht="16.5" x14ac:dyDescent="0.25">
      <c r="A5" s="24"/>
      <c r="B5" s="24"/>
      <c r="C5" s="24"/>
      <c r="D5" s="223"/>
      <c r="E5" s="223"/>
      <c r="F5" s="223"/>
      <c r="G5" s="223"/>
    </row>
    <row r="6" spans="1:12" s="3" customFormat="1" ht="16.5" x14ac:dyDescent="0.25">
      <c r="A6" s="23"/>
      <c r="B6" s="25"/>
      <c r="C6" s="25"/>
      <c r="D6" s="25"/>
      <c r="E6" s="26"/>
      <c r="F6" s="26"/>
      <c r="G6" s="23"/>
    </row>
    <row r="7" spans="1:12" s="3" customFormat="1" ht="18.75" x14ac:dyDescent="0.25">
      <c r="A7" s="215" t="s">
        <v>419</v>
      </c>
      <c r="B7" s="215"/>
      <c r="C7" s="215"/>
      <c r="D7" s="215"/>
      <c r="E7" s="215"/>
      <c r="F7" s="215"/>
      <c r="G7" s="21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6" t="s">
        <v>38</v>
      </c>
      <c r="C9" s="216"/>
      <c r="D9" s="216"/>
      <c r="E9" s="216"/>
      <c r="F9" s="216"/>
      <c r="G9" s="216"/>
      <c r="H9" s="7"/>
      <c r="I9" s="7"/>
      <c r="J9" s="7"/>
      <c r="K9" s="7"/>
    </row>
    <row r="10" spans="1:12" s="3" customFormat="1" x14ac:dyDescent="0.25">
      <c r="A10" s="196" t="s">
        <v>39</v>
      </c>
      <c r="B10" s="197"/>
      <c r="C10" s="197"/>
      <c r="D10" s="197"/>
      <c r="E10" s="197"/>
      <c r="F10" s="197"/>
      <c r="G10" s="198"/>
      <c r="H10" s="8"/>
      <c r="I10" s="8"/>
      <c r="J10" s="8"/>
      <c r="K10" s="8"/>
      <c r="L10" s="8"/>
    </row>
    <row r="11" spans="1:12" s="3" customFormat="1" x14ac:dyDescent="0.25">
      <c r="A11" s="199"/>
      <c r="B11" s="200"/>
      <c r="C11" s="200"/>
      <c r="D11" s="200"/>
      <c r="E11" s="200"/>
      <c r="F11" s="200"/>
      <c r="G11" s="201"/>
      <c r="H11" s="21"/>
      <c r="I11" s="21"/>
      <c r="J11" s="21"/>
      <c r="K11" s="21"/>
      <c r="L11" s="21"/>
    </row>
    <row r="12" spans="1:12" ht="16.5" x14ac:dyDescent="0.25">
      <c r="A12" s="29"/>
      <c r="B12" s="30"/>
      <c r="C12" s="29"/>
      <c r="D12" s="29"/>
      <c r="E12" s="31"/>
      <c r="F12" s="31"/>
      <c r="G12" s="32"/>
    </row>
    <row r="13" spans="1:12" ht="16.5" x14ac:dyDescent="0.25">
      <c r="A13" s="33" t="s">
        <v>259</v>
      </c>
      <c r="B13" s="224" t="s">
        <v>2</v>
      </c>
      <c r="C13" s="224"/>
      <c r="D13" s="33" t="s">
        <v>3</v>
      </c>
      <c r="E13" s="116" t="s">
        <v>4</v>
      </c>
      <c r="F13" s="116" t="s">
        <v>4</v>
      </c>
      <c r="G13" s="34" t="s">
        <v>0</v>
      </c>
      <c r="H13" s="10"/>
    </row>
    <row r="14" spans="1:12" ht="49.5" x14ac:dyDescent="0.25">
      <c r="A14" s="217">
        <v>1</v>
      </c>
      <c r="B14" s="156" t="s">
        <v>1</v>
      </c>
      <c r="C14" s="217" t="s">
        <v>327</v>
      </c>
      <c r="D14" s="35" t="s">
        <v>5</v>
      </c>
      <c r="E14" s="140">
        <v>200000</v>
      </c>
      <c r="F14" s="140">
        <f>MROUND(E14*90%,1000)</f>
        <v>180000</v>
      </c>
      <c r="G14" s="225"/>
      <c r="H14" s="11"/>
    </row>
    <row r="15" spans="1:12" ht="49.5" x14ac:dyDescent="0.25">
      <c r="A15" s="218"/>
      <c r="B15" s="154"/>
      <c r="C15" s="218"/>
      <c r="D15" s="35" t="s">
        <v>6</v>
      </c>
      <c r="E15" s="141"/>
      <c r="F15" s="141"/>
      <c r="G15" s="226"/>
      <c r="H15" s="11"/>
    </row>
    <row r="16" spans="1:12" ht="33" x14ac:dyDescent="0.25">
      <c r="A16" s="218"/>
      <c r="B16" s="154"/>
      <c r="C16" s="218"/>
      <c r="D16" s="35" t="s">
        <v>7</v>
      </c>
      <c r="E16" s="141"/>
      <c r="F16" s="141"/>
      <c r="G16" s="226"/>
      <c r="H16" s="11"/>
    </row>
    <row r="17" spans="1:8" ht="16.5" x14ac:dyDescent="0.25">
      <c r="A17" s="218"/>
      <c r="B17" s="154"/>
      <c r="C17" s="218"/>
      <c r="D17" s="35" t="s">
        <v>8</v>
      </c>
      <c r="E17" s="141"/>
      <c r="F17" s="141"/>
      <c r="G17" s="226"/>
      <c r="H17" s="12"/>
    </row>
    <row r="18" spans="1:8" ht="16.5" x14ac:dyDescent="0.25">
      <c r="A18" s="218"/>
      <c r="B18" s="154"/>
      <c r="C18" s="218"/>
      <c r="D18" s="35" t="s">
        <v>412</v>
      </c>
      <c r="E18" s="141"/>
      <c r="F18" s="141"/>
      <c r="G18" s="226"/>
      <c r="H18" s="12"/>
    </row>
    <row r="19" spans="1:8" ht="16.5" x14ac:dyDescent="0.25">
      <c r="A19" s="219"/>
      <c r="B19" s="157"/>
      <c r="C19" s="219"/>
      <c r="D19" s="35" t="s">
        <v>22</v>
      </c>
      <c r="E19" s="142"/>
      <c r="F19" s="142"/>
      <c r="G19" s="227"/>
      <c r="H19" s="12"/>
    </row>
    <row r="20" spans="1:8" ht="33" x14ac:dyDescent="0.25">
      <c r="A20" s="37">
        <v>2</v>
      </c>
      <c r="B20" s="38" t="s">
        <v>9</v>
      </c>
      <c r="C20" s="36" t="s">
        <v>10</v>
      </c>
      <c r="D20" s="108" t="s">
        <v>334</v>
      </c>
      <c r="E20" s="39">
        <v>102000</v>
      </c>
      <c r="F20" s="39">
        <f>MROUND(E20*90%, 1000)</f>
        <v>92000</v>
      </c>
      <c r="G20" s="40"/>
      <c r="H20" s="12"/>
    </row>
    <row r="21" spans="1:8" ht="49.5" x14ac:dyDescent="0.25">
      <c r="A21" s="37">
        <v>3</v>
      </c>
      <c r="B21" s="38" t="s">
        <v>12</v>
      </c>
      <c r="C21" s="36" t="s">
        <v>13</v>
      </c>
      <c r="D21" s="36" t="s">
        <v>14</v>
      </c>
      <c r="E21" s="39">
        <v>59000</v>
      </c>
      <c r="F21" s="39">
        <f>MROUND(E21*90%, 1000)</f>
        <v>53000</v>
      </c>
      <c r="G21" s="40"/>
      <c r="H21" s="12"/>
    </row>
    <row r="22" spans="1:8" ht="66" x14ac:dyDescent="0.25">
      <c r="A22" s="37">
        <v>4</v>
      </c>
      <c r="B22" s="38" t="s">
        <v>15</v>
      </c>
      <c r="C22" s="36" t="s">
        <v>16</v>
      </c>
      <c r="D22" s="36" t="s">
        <v>17</v>
      </c>
      <c r="E22" s="39">
        <v>75000</v>
      </c>
      <c r="F22" s="39">
        <f>MROUND(E22*90%, 1000)</f>
        <v>68000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55" t="s">
        <v>40</v>
      </c>
      <c r="C24" s="41" t="s">
        <v>41</v>
      </c>
      <c r="D24" s="41" t="s">
        <v>42</v>
      </c>
      <c r="E24" s="228">
        <v>60000</v>
      </c>
      <c r="F24" s="228">
        <f>MROUND(E24*90%, 500)</f>
        <v>54000</v>
      </c>
      <c r="G24" s="177" t="s">
        <v>382</v>
      </c>
      <c r="H24" s="12"/>
    </row>
    <row r="25" spans="1:8" ht="33" x14ac:dyDescent="0.25">
      <c r="A25" s="37">
        <v>7</v>
      </c>
      <c r="B25" s="155"/>
      <c r="C25" s="41" t="s">
        <v>43</v>
      </c>
      <c r="D25" s="41" t="s">
        <v>42</v>
      </c>
      <c r="E25" s="229"/>
      <c r="F25" s="229">
        <f t="shared" ref="F25" si="0">E25*90%</f>
        <v>0</v>
      </c>
      <c r="G25" s="178"/>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82" t="s">
        <v>26</v>
      </c>
      <c r="B28" s="221"/>
      <c r="C28" s="221"/>
      <c r="D28" s="183"/>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2" t="s">
        <v>2</v>
      </c>
      <c r="C32" s="18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6" t="s">
        <v>44</v>
      </c>
      <c r="C38" s="41" t="s">
        <v>267</v>
      </c>
      <c r="D38" s="41" t="s">
        <v>268</v>
      </c>
      <c r="E38" s="69">
        <v>41000</v>
      </c>
      <c r="F38" s="39">
        <f t="shared" si="1"/>
        <v>37000</v>
      </c>
      <c r="G38" s="109" t="s">
        <v>377</v>
      </c>
      <c r="H38" s="12"/>
    </row>
    <row r="39" spans="1:8" ht="33" x14ac:dyDescent="0.25">
      <c r="A39" s="37">
        <v>6</v>
      </c>
      <c r="B39" s="157"/>
      <c r="C39" s="41" t="s">
        <v>274</v>
      </c>
      <c r="D39" s="41" t="s">
        <v>275</v>
      </c>
      <c r="E39" s="69">
        <v>41000</v>
      </c>
      <c r="F39" s="39">
        <f t="shared" si="1"/>
        <v>37000</v>
      </c>
      <c r="G39" s="109" t="s">
        <v>376</v>
      </c>
      <c r="H39" s="12"/>
    </row>
    <row r="40" spans="1:8" ht="33" customHeight="1" x14ac:dyDescent="0.25">
      <c r="A40" s="37">
        <v>7</v>
      </c>
      <c r="B40" s="176" t="s">
        <v>60</v>
      </c>
      <c r="C40" s="41" t="s">
        <v>61</v>
      </c>
      <c r="D40" s="70" t="s">
        <v>62</v>
      </c>
      <c r="E40" s="69">
        <v>41000</v>
      </c>
      <c r="F40" s="39">
        <f t="shared" si="1"/>
        <v>37000</v>
      </c>
      <c r="G40" s="151" t="s">
        <v>378</v>
      </c>
      <c r="H40" s="12"/>
    </row>
    <row r="41" spans="1:8" ht="33" x14ac:dyDescent="0.25">
      <c r="A41" s="37">
        <v>8</v>
      </c>
      <c r="B41" s="176"/>
      <c r="C41" s="41" t="s">
        <v>63</v>
      </c>
      <c r="D41" s="70" t="s">
        <v>64</v>
      </c>
      <c r="E41" s="69">
        <v>59000</v>
      </c>
      <c r="F41" s="39">
        <f t="shared" si="1"/>
        <v>53000</v>
      </c>
      <c r="G41" s="152"/>
      <c r="H41" s="12"/>
    </row>
    <row r="42" spans="1:8" ht="33" x14ac:dyDescent="0.25">
      <c r="A42" s="37">
        <v>9</v>
      </c>
      <c r="B42" s="176"/>
      <c r="C42" s="41" t="s">
        <v>65</v>
      </c>
      <c r="D42" s="70" t="s">
        <v>66</v>
      </c>
      <c r="E42" s="69">
        <v>59000</v>
      </c>
      <c r="F42" s="39">
        <f t="shared" si="1"/>
        <v>53000</v>
      </c>
      <c r="G42" s="152"/>
      <c r="H42" s="12"/>
    </row>
    <row r="43" spans="1:8" ht="33" x14ac:dyDescent="0.25">
      <c r="A43" s="37">
        <v>10</v>
      </c>
      <c r="B43" s="176"/>
      <c r="C43" s="41" t="s">
        <v>67</v>
      </c>
      <c r="D43" s="70" t="s">
        <v>68</v>
      </c>
      <c r="E43" s="69">
        <v>47000</v>
      </c>
      <c r="F43" s="39">
        <f t="shared" si="1"/>
        <v>42000</v>
      </c>
      <c r="G43" s="152"/>
      <c r="H43" s="12"/>
    </row>
    <row r="44" spans="1:8" ht="33" x14ac:dyDescent="0.25">
      <c r="A44" s="37">
        <v>11</v>
      </c>
      <c r="B44" s="176"/>
      <c r="C44" s="41" t="s">
        <v>69</v>
      </c>
      <c r="D44" s="70" t="s">
        <v>70</v>
      </c>
      <c r="E44" s="69">
        <v>41000</v>
      </c>
      <c r="F44" s="39">
        <f t="shared" si="1"/>
        <v>37000</v>
      </c>
      <c r="G44" s="153"/>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6" t="s">
        <v>277</v>
      </c>
      <c r="C46" s="35" t="s">
        <v>194</v>
      </c>
      <c r="D46" s="35" t="s">
        <v>195</v>
      </c>
      <c r="E46" s="72">
        <v>62000</v>
      </c>
      <c r="F46" s="39">
        <f t="shared" si="1"/>
        <v>56000</v>
      </c>
      <c r="G46" s="151" t="s">
        <v>379</v>
      </c>
      <c r="H46" s="12"/>
    </row>
    <row r="47" spans="1:8" ht="16.5" x14ac:dyDescent="0.25">
      <c r="A47" s="37">
        <v>14</v>
      </c>
      <c r="B47" s="154"/>
      <c r="C47" s="35" t="s">
        <v>196</v>
      </c>
      <c r="D47" s="35" t="s">
        <v>197</v>
      </c>
      <c r="E47" s="72">
        <v>165000</v>
      </c>
      <c r="F47" s="39">
        <f t="shared" si="1"/>
        <v>149000</v>
      </c>
      <c r="G47" s="152"/>
      <c r="H47" s="12"/>
    </row>
    <row r="48" spans="1:8" ht="16.5" x14ac:dyDescent="0.25">
      <c r="A48" s="37">
        <v>15</v>
      </c>
      <c r="B48" s="157"/>
      <c r="C48" s="35" t="s">
        <v>201</v>
      </c>
      <c r="D48" s="35" t="s">
        <v>202</v>
      </c>
      <c r="E48" s="72">
        <v>116000</v>
      </c>
      <c r="F48" s="39">
        <f t="shared" si="1"/>
        <v>104000</v>
      </c>
      <c r="G48" s="153"/>
      <c r="H48" s="12"/>
    </row>
    <row r="49" spans="1:8" ht="16.5" x14ac:dyDescent="0.25">
      <c r="A49" s="37">
        <v>16</v>
      </c>
      <c r="B49" s="156" t="s">
        <v>272</v>
      </c>
      <c r="C49" s="35" t="s">
        <v>198</v>
      </c>
      <c r="D49" s="35" t="s">
        <v>199</v>
      </c>
      <c r="E49" s="72">
        <v>83000</v>
      </c>
      <c r="F49" s="39">
        <f t="shared" si="1"/>
        <v>75000</v>
      </c>
      <c r="G49" s="40"/>
      <c r="H49" s="12"/>
    </row>
    <row r="50" spans="1:8" ht="33" x14ac:dyDescent="0.25">
      <c r="A50" s="37">
        <v>17</v>
      </c>
      <c r="B50" s="154"/>
      <c r="C50" s="35" t="s">
        <v>269</v>
      </c>
      <c r="D50" s="35" t="s">
        <v>199</v>
      </c>
      <c r="E50" s="72">
        <v>130000</v>
      </c>
      <c r="F50" s="39">
        <f t="shared" si="1"/>
        <v>117000</v>
      </c>
      <c r="G50" s="151" t="s">
        <v>379</v>
      </c>
      <c r="H50" s="12"/>
    </row>
    <row r="51" spans="1:8" ht="16.5" x14ac:dyDescent="0.25">
      <c r="A51" s="37">
        <v>18</v>
      </c>
      <c r="B51" s="154"/>
      <c r="C51" s="35" t="s">
        <v>270</v>
      </c>
      <c r="D51" s="35" t="s">
        <v>199</v>
      </c>
      <c r="E51" s="72">
        <v>120000</v>
      </c>
      <c r="F51" s="39">
        <f t="shared" si="1"/>
        <v>108000</v>
      </c>
      <c r="G51" s="152"/>
      <c r="H51" s="12"/>
    </row>
    <row r="52" spans="1:8" ht="16.5" x14ac:dyDescent="0.25">
      <c r="A52" s="37">
        <v>19</v>
      </c>
      <c r="B52" s="157"/>
      <c r="C52" s="35" t="s">
        <v>271</v>
      </c>
      <c r="D52" s="35" t="s">
        <v>200</v>
      </c>
      <c r="E52" s="72">
        <v>282000</v>
      </c>
      <c r="F52" s="39">
        <f t="shared" si="1"/>
        <v>254000</v>
      </c>
      <c r="G52" s="153"/>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60" t="s">
        <v>130</v>
      </c>
      <c r="C54" s="35" t="s">
        <v>131</v>
      </c>
      <c r="D54" s="35" t="s">
        <v>132</v>
      </c>
      <c r="E54" s="72">
        <v>71000</v>
      </c>
      <c r="F54" s="39">
        <f t="shared" si="1"/>
        <v>64000</v>
      </c>
      <c r="G54" s="177" t="s">
        <v>381</v>
      </c>
      <c r="H54" s="12"/>
    </row>
    <row r="55" spans="1:8" ht="16.5" x14ac:dyDescent="0.25">
      <c r="A55" s="37">
        <v>22</v>
      </c>
      <c r="B55" s="162"/>
      <c r="C55" s="35" t="s">
        <v>133</v>
      </c>
      <c r="D55" s="35" t="s">
        <v>134</v>
      </c>
      <c r="E55" s="68">
        <v>138000</v>
      </c>
      <c r="F55" s="39">
        <f t="shared" si="1"/>
        <v>124000</v>
      </c>
      <c r="G55" s="178"/>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9" t="s">
        <v>205</v>
      </c>
      <c r="C57" s="35" t="s">
        <v>161</v>
      </c>
      <c r="D57" s="35" t="s">
        <v>162</v>
      </c>
      <c r="E57" s="72">
        <v>30000</v>
      </c>
      <c r="F57" s="39">
        <f t="shared" si="1"/>
        <v>27000</v>
      </c>
      <c r="G57" s="180" t="s">
        <v>383</v>
      </c>
      <c r="H57" s="13"/>
    </row>
    <row r="58" spans="1:8" s="14" customFormat="1" ht="16.5" x14ac:dyDescent="0.25">
      <c r="A58" s="37">
        <v>25</v>
      </c>
      <c r="B58" s="179"/>
      <c r="C58" s="35" t="s">
        <v>278</v>
      </c>
      <c r="D58" s="35" t="s">
        <v>162</v>
      </c>
      <c r="E58" s="72">
        <v>20000</v>
      </c>
      <c r="F58" s="39">
        <f t="shared" si="1"/>
        <v>18000</v>
      </c>
      <c r="G58" s="181"/>
      <c r="H58" s="13"/>
    </row>
    <row r="59" spans="1:8" ht="16.5" x14ac:dyDescent="0.25">
      <c r="A59" s="146" t="s">
        <v>208</v>
      </c>
      <c r="B59" s="147"/>
      <c r="C59" s="147"/>
      <c r="D59" s="148"/>
      <c r="E59" s="66"/>
      <c r="F59" s="66"/>
      <c r="G59" s="67"/>
      <c r="H59" s="12"/>
    </row>
    <row r="60" spans="1:8" s="14" customFormat="1" ht="33" x14ac:dyDescent="0.25">
      <c r="A60" s="37">
        <v>26</v>
      </c>
      <c r="B60" s="168" t="s">
        <v>260</v>
      </c>
      <c r="C60" s="73" t="s">
        <v>71</v>
      </c>
      <c r="D60" s="74" t="s">
        <v>72</v>
      </c>
      <c r="E60" s="39">
        <v>174000</v>
      </c>
      <c r="F60" s="39">
        <f t="shared" si="1"/>
        <v>157000</v>
      </c>
      <c r="G60" s="40"/>
      <c r="H60" s="13"/>
    </row>
    <row r="61" spans="1:8" s="14" customFormat="1" ht="33" x14ac:dyDescent="0.25">
      <c r="A61" s="37">
        <v>27</v>
      </c>
      <c r="B61" s="169"/>
      <c r="C61" s="73" t="s">
        <v>83</v>
      </c>
      <c r="D61" s="74" t="s">
        <v>84</v>
      </c>
      <c r="E61" s="107">
        <v>231000</v>
      </c>
      <c r="F61" s="39">
        <f t="shared" si="1"/>
        <v>208000</v>
      </c>
      <c r="G61" s="40"/>
      <c r="H61" s="13"/>
    </row>
    <row r="62" spans="1:8" s="14" customFormat="1" ht="33" x14ac:dyDescent="0.25">
      <c r="A62" s="37">
        <v>28</v>
      </c>
      <c r="B62" s="169"/>
      <c r="C62" s="73" t="s">
        <v>85</v>
      </c>
      <c r="D62" s="74" t="s">
        <v>86</v>
      </c>
      <c r="E62" s="39">
        <v>732000</v>
      </c>
      <c r="F62" s="39">
        <f t="shared" si="1"/>
        <v>659000</v>
      </c>
      <c r="G62" s="40"/>
      <c r="H62" s="13"/>
    </row>
    <row r="63" spans="1:8" s="14" customFormat="1" ht="33" x14ac:dyDescent="0.25">
      <c r="A63" s="37">
        <v>29</v>
      </c>
      <c r="B63" s="169"/>
      <c r="C63" s="73" t="s">
        <v>79</v>
      </c>
      <c r="D63" s="74" t="s">
        <v>279</v>
      </c>
      <c r="E63" s="119">
        <v>121000</v>
      </c>
      <c r="F63" s="39">
        <f t="shared" si="1"/>
        <v>109000</v>
      </c>
      <c r="G63" s="40"/>
      <c r="H63" s="13"/>
    </row>
    <row r="64" spans="1:8" s="14" customFormat="1" ht="33" x14ac:dyDescent="0.25">
      <c r="A64" s="37">
        <v>30</v>
      </c>
      <c r="B64" s="169"/>
      <c r="C64" s="73" t="s">
        <v>93</v>
      </c>
      <c r="D64" s="74" t="s">
        <v>94</v>
      </c>
      <c r="E64" s="39">
        <v>192000</v>
      </c>
      <c r="F64" s="39">
        <f t="shared" si="1"/>
        <v>173000</v>
      </c>
      <c r="G64" s="40"/>
      <c r="H64" s="13"/>
    </row>
    <row r="65" spans="1:8" s="14" customFormat="1" ht="33" x14ac:dyDescent="0.25">
      <c r="A65" s="37">
        <v>31</v>
      </c>
      <c r="B65" s="169"/>
      <c r="C65" s="73" t="s">
        <v>80</v>
      </c>
      <c r="D65" s="74" t="s">
        <v>81</v>
      </c>
      <c r="E65" s="39">
        <v>173000</v>
      </c>
      <c r="F65" s="39">
        <f t="shared" si="1"/>
        <v>156000</v>
      </c>
      <c r="G65" s="40"/>
      <c r="H65" s="13"/>
    </row>
    <row r="66" spans="1:8" s="14" customFormat="1" ht="33" x14ac:dyDescent="0.25">
      <c r="A66" s="37">
        <v>32</v>
      </c>
      <c r="B66" s="169"/>
      <c r="C66" s="73" t="s">
        <v>82</v>
      </c>
      <c r="D66" s="74" t="s">
        <v>281</v>
      </c>
      <c r="E66" s="107">
        <v>231000</v>
      </c>
      <c r="F66" s="39">
        <f t="shared" si="1"/>
        <v>208000</v>
      </c>
      <c r="G66" s="109" t="s">
        <v>396</v>
      </c>
      <c r="H66" s="13"/>
    </row>
    <row r="67" spans="1:8" s="14" customFormat="1" ht="16.5" x14ac:dyDescent="0.25">
      <c r="A67" s="37">
        <v>33</v>
      </c>
      <c r="B67" s="169"/>
      <c r="C67" s="75" t="s">
        <v>234</v>
      </c>
      <c r="D67" s="76" t="s">
        <v>235</v>
      </c>
      <c r="E67" s="120">
        <v>500000</v>
      </c>
      <c r="F67" s="39">
        <f t="shared" si="1"/>
        <v>450000</v>
      </c>
      <c r="G67" s="40"/>
      <c r="H67" s="13"/>
    </row>
    <row r="68" spans="1:8" s="14" customFormat="1" ht="33" x14ac:dyDescent="0.25">
      <c r="A68" s="37">
        <v>34</v>
      </c>
      <c r="B68" s="169"/>
      <c r="C68" s="73" t="s">
        <v>73</v>
      </c>
      <c r="D68" s="74" t="s">
        <v>280</v>
      </c>
      <c r="E68" s="39">
        <v>290000</v>
      </c>
      <c r="F68" s="39">
        <f t="shared" si="1"/>
        <v>261000</v>
      </c>
      <c r="G68" s="40" t="s">
        <v>74</v>
      </c>
      <c r="H68" s="12"/>
    </row>
    <row r="69" spans="1:8" s="14" customFormat="1" ht="33" x14ac:dyDescent="0.25">
      <c r="A69" s="37">
        <v>35</v>
      </c>
      <c r="B69" s="169"/>
      <c r="C69" s="73" t="s">
        <v>75</v>
      </c>
      <c r="D69" s="74" t="s">
        <v>76</v>
      </c>
      <c r="E69" s="39">
        <v>231000</v>
      </c>
      <c r="F69" s="39">
        <f t="shared" si="1"/>
        <v>208000</v>
      </c>
      <c r="G69" s="40"/>
      <c r="H69" s="13"/>
    </row>
    <row r="70" spans="1:8" s="14" customFormat="1" ht="49.5" x14ac:dyDescent="0.25">
      <c r="A70" s="37">
        <v>36</v>
      </c>
      <c r="B70" s="169"/>
      <c r="C70" s="73" t="s">
        <v>77</v>
      </c>
      <c r="D70" s="74" t="s">
        <v>78</v>
      </c>
      <c r="E70" s="39">
        <v>616000</v>
      </c>
      <c r="F70" s="39">
        <f t="shared" si="1"/>
        <v>554000</v>
      </c>
      <c r="G70" s="40"/>
      <c r="H70" s="13"/>
    </row>
    <row r="71" spans="1:8" s="14" customFormat="1" ht="33" x14ac:dyDescent="0.25">
      <c r="A71" s="37">
        <v>37</v>
      </c>
      <c r="B71" s="169"/>
      <c r="C71" s="73" t="s">
        <v>87</v>
      </c>
      <c r="D71" s="74" t="s">
        <v>88</v>
      </c>
      <c r="E71" s="107">
        <v>231000</v>
      </c>
      <c r="F71" s="39">
        <f t="shared" si="1"/>
        <v>208000</v>
      </c>
      <c r="G71" s="40"/>
      <c r="H71" s="13"/>
    </row>
    <row r="72" spans="1:8" s="14" customFormat="1" ht="16.5" x14ac:dyDescent="0.25">
      <c r="A72" s="37">
        <v>38</v>
      </c>
      <c r="B72" s="170"/>
      <c r="C72" s="73" t="s">
        <v>95</v>
      </c>
      <c r="D72" s="74" t="s">
        <v>96</v>
      </c>
      <c r="E72" s="39">
        <v>412000</v>
      </c>
      <c r="F72" s="39">
        <f t="shared" si="1"/>
        <v>371000</v>
      </c>
      <c r="G72" s="40"/>
      <c r="H72" s="13"/>
    </row>
    <row r="73" spans="1:8" s="14" customFormat="1" ht="33" customHeight="1" x14ac:dyDescent="0.25">
      <c r="A73" s="37">
        <v>39</v>
      </c>
      <c r="B73" s="168" t="s">
        <v>90</v>
      </c>
      <c r="C73" s="73" t="s">
        <v>89</v>
      </c>
      <c r="D73" s="171" t="s">
        <v>397</v>
      </c>
      <c r="E73" s="39">
        <v>137000</v>
      </c>
      <c r="F73" s="39">
        <f t="shared" si="1"/>
        <v>123000</v>
      </c>
      <c r="G73" s="151" t="s">
        <v>380</v>
      </c>
      <c r="H73" s="13"/>
    </row>
    <row r="74" spans="1:8" s="14" customFormat="1" ht="33" x14ac:dyDescent="0.25">
      <c r="A74" s="37">
        <v>40</v>
      </c>
      <c r="B74" s="169"/>
      <c r="C74" s="73" t="s">
        <v>91</v>
      </c>
      <c r="D74" s="172"/>
      <c r="E74" s="39">
        <v>137000</v>
      </c>
      <c r="F74" s="39">
        <f t="shared" si="1"/>
        <v>123000</v>
      </c>
      <c r="G74" s="152"/>
      <c r="H74" s="13"/>
    </row>
    <row r="75" spans="1:8" s="14" customFormat="1" ht="33" x14ac:dyDescent="0.25">
      <c r="A75" s="37">
        <v>41</v>
      </c>
      <c r="B75" s="170"/>
      <c r="C75" s="73" t="s">
        <v>92</v>
      </c>
      <c r="D75" s="173"/>
      <c r="E75" s="39">
        <v>208000</v>
      </c>
      <c r="F75" s="39">
        <f t="shared" si="1"/>
        <v>187000</v>
      </c>
      <c r="G75" s="153"/>
      <c r="H75" s="13"/>
    </row>
    <row r="76" spans="1:8" s="14" customFormat="1" ht="16.5" x14ac:dyDescent="0.25">
      <c r="A76" s="37">
        <v>42</v>
      </c>
      <c r="B76" s="168" t="s">
        <v>398</v>
      </c>
      <c r="C76" s="73" t="s">
        <v>399</v>
      </c>
      <c r="D76" s="174" t="s">
        <v>401</v>
      </c>
      <c r="E76" s="39">
        <v>215000</v>
      </c>
      <c r="F76" s="39">
        <f t="shared" si="1"/>
        <v>194000</v>
      </c>
      <c r="G76" s="105"/>
      <c r="H76" s="13"/>
    </row>
    <row r="77" spans="1:8" s="14" customFormat="1" ht="16.5" x14ac:dyDescent="0.25">
      <c r="A77" s="37">
        <v>43</v>
      </c>
      <c r="B77" s="169"/>
      <c r="C77" s="73" t="s">
        <v>400</v>
      </c>
      <c r="D77" s="175"/>
      <c r="E77" s="39">
        <v>323000</v>
      </c>
      <c r="F77" s="39">
        <f t="shared" si="1"/>
        <v>291000</v>
      </c>
      <c r="G77" s="105"/>
      <c r="H77" s="13"/>
    </row>
    <row r="78" spans="1:8" s="14" customFormat="1" ht="82.5" x14ac:dyDescent="0.25">
      <c r="A78" s="37">
        <v>44</v>
      </c>
      <c r="B78" s="169"/>
      <c r="C78" s="73" t="s">
        <v>403</v>
      </c>
      <c r="D78" s="112" t="s">
        <v>402</v>
      </c>
      <c r="E78" s="39">
        <v>269000</v>
      </c>
      <c r="F78" s="39">
        <f t="shared" si="1"/>
        <v>242000</v>
      </c>
      <c r="G78" s="105"/>
      <c r="H78" s="13"/>
    </row>
    <row r="79" spans="1:8" s="14" customFormat="1" ht="82.5" x14ac:dyDescent="0.25">
      <c r="A79" s="37">
        <v>45</v>
      </c>
      <c r="B79" s="170"/>
      <c r="C79" s="73" t="s">
        <v>404</v>
      </c>
      <c r="D79" s="112" t="s">
        <v>405</v>
      </c>
      <c r="E79" s="39">
        <v>588000</v>
      </c>
      <c r="F79" s="39">
        <f t="shared" si="1"/>
        <v>529000</v>
      </c>
      <c r="G79" s="105"/>
      <c r="H79" s="13"/>
    </row>
    <row r="80" spans="1:8" s="14" customFormat="1" ht="16.5" x14ac:dyDescent="0.25">
      <c r="A80" s="146" t="s">
        <v>207</v>
      </c>
      <c r="B80" s="147"/>
      <c r="C80" s="147"/>
      <c r="D80" s="148"/>
      <c r="E80" s="66"/>
      <c r="F80" s="66"/>
      <c r="G80" s="67"/>
      <c r="H80" s="13"/>
    </row>
    <row r="81" spans="1:8" ht="49.5" x14ac:dyDescent="0.25">
      <c r="A81" s="37">
        <v>46</v>
      </c>
      <c r="B81" s="176" t="s">
        <v>97</v>
      </c>
      <c r="C81" s="35" t="s">
        <v>98</v>
      </c>
      <c r="D81" s="35" t="s">
        <v>99</v>
      </c>
      <c r="E81" s="72">
        <v>123000</v>
      </c>
      <c r="F81" s="39">
        <f t="shared" si="1"/>
        <v>111000</v>
      </c>
      <c r="G81" s="40"/>
      <c r="H81" s="12"/>
    </row>
    <row r="82" spans="1:8" ht="33" x14ac:dyDescent="0.25">
      <c r="A82" s="37">
        <v>47</v>
      </c>
      <c r="B82" s="176"/>
      <c r="C82" s="35" t="s">
        <v>100</v>
      </c>
      <c r="D82" s="35" t="s">
        <v>101</v>
      </c>
      <c r="E82" s="72">
        <v>66000</v>
      </c>
      <c r="F82" s="39">
        <f t="shared" si="1"/>
        <v>59000</v>
      </c>
      <c r="G82" s="40"/>
      <c r="H82" s="12"/>
    </row>
    <row r="83" spans="1:8" ht="115.5" x14ac:dyDescent="0.25">
      <c r="A83" s="37">
        <v>48</v>
      </c>
      <c r="B83" s="176"/>
      <c r="C83" s="35" t="s">
        <v>102</v>
      </c>
      <c r="D83" s="35" t="s">
        <v>103</v>
      </c>
      <c r="E83" s="72">
        <v>139000</v>
      </c>
      <c r="F83" s="39">
        <f t="shared" si="1"/>
        <v>125000</v>
      </c>
      <c r="G83" s="40" t="s">
        <v>104</v>
      </c>
      <c r="H83" s="12"/>
    </row>
    <row r="84" spans="1:8" ht="115.5" x14ac:dyDescent="0.25">
      <c r="A84" s="37">
        <v>49</v>
      </c>
      <c r="B84" s="176"/>
      <c r="C84" s="35" t="s">
        <v>105</v>
      </c>
      <c r="D84" s="35" t="s">
        <v>106</v>
      </c>
      <c r="E84" s="72">
        <v>66000</v>
      </c>
      <c r="F84" s="39">
        <f t="shared" si="1"/>
        <v>59000</v>
      </c>
      <c r="G84" s="40" t="s">
        <v>104</v>
      </c>
      <c r="H84" s="12"/>
    </row>
    <row r="85" spans="1:8" ht="148.5" x14ac:dyDescent="0.25">
      <c r="A85" s="37">
        <v>50</v>
      </c>
      <c r="B85" s="176"/>
      <c r="C85" s="35" t="s">
        <v>406</v>
      </c>
      <c r="D85" s="35" t="s">
        <v>407</v>
      </c>
      <c r="E85" s="72">
        <v>212000</v>
      </c>
      <c r="F85" s="39">
        <f t="shared" si="1"/>
        <v>191000</v>
      </c>
      <c r="G85" s="40"/>
      <c r="H85" s="12"/>
    </row>
    <row r="86" spans="1:8" ht="33" x14ac:dyDescent="0.25">
      <c r="A86" s="37">
        <v>51</v>
      </c>
      <c r="B86" s="176"/>
      <c r="C86" s="35" t="s">
        <v>107</v>
      </c>
      <c r="D86" s="35" t="s">
        <v>108</v>
      </c>
      <c r="E86" s="72">
        <v>868000</v>
      </c>
      <c r="F86" s="39">
        <f t="shared" si="1"/>
        <v>781000</v>
      </c>
      <c r="G86" s="109" t="s">
        <v>109</v>
      </c>
      <c r="H86" s="12"/>
    </row>
    <row r="87" spans="1:8" ht="49.5" x14ac:dyDescent="0.25">
      <c r="A87" s="37">
        <v>52</v>
      </c>
      <c r="B87" s="176"/>
      <c r="C87" s="35" t="s">
        <v>110</v>
      </c>
      <c r="D87" s="35" t="s">
        <v>111</v>
      </c>
      <c r="E87" s="72">
        <v>139000</v>
      </c>
      <c r="F87" s="39">
        <f t="shared" si="1"/>
        <v>125000</v>
      </c>
      <c r="G87" s="109" t="s">
        <v>112</v>
      </c>
      <c r="H87" s="12"/>
    </row>
    <row r="88" spans="1:8" ht="49.5" x14ac:dyDescent="0.25">
      <c r="A88" s="37">
        <v>53</v>
      </c>
      <c r="B88" s="176"/>
      <c r="C88" s="35" t="s">
        <v>113</v>
      </c>
      <c r="D88" s="35" t="s">
        <v>114</v>
      </c>
      <c r="E88" s="72">
        <v>72000</v>
      </c>
      <c r="F88" s="39">
        <f t="shared" si="1"/>
        <v>65000</v>
      </c>
      <c r="G88" s="109" t="s">
        <v>115</v>
      </c>
      <c r="H88" s="12"/>
    </row>
    <row r="89" spans="1:8" ht="33" x14ac:dyDescent="0.25">
      <c r="A89" s="37">
        <v>54</v>
      </c>
      <c r="B89" s="176" t="s">
        <v>116</v>
      </c>
      <c r="C89" s="35" t="s">
        <v>117</v>
      </c>
      <c r="D89" s="35" t="s">
        <v>118</v>
      </c>
      <c r="E89" s="72">
        <v>174000</v>
      </c>
      <c r="F89" s="39">
        <f t="shared" si="1"/>
        <v>157000</v>
      </c>
      <c r="G89" s="40"/>
      <c r="H89" s="12"/>
    </row>
    <row r="90" spans="1:8" ht="33" x14ac:dyDescent="0.25">
      <c r="A90" s="37">
        <v>55</v>
      </c>
      <c r="B90" s="176"/>
      <c r="C90" s="35" t="s">
        <v>119</v>
      </c>
      <c r="D90" s="35" t="s">
        <v>120</v>
      </c>
      <c r="E90" s="72">
        <v>88000</v>
      </c>
      <c r="F90" s="39">
        <f t="shared" si="1"/>
        <v>79000</v>
      </c>
      <c r="G90" s="40"/>
      <c r="H90" s="12"/>
    </row>
    <row r="91" spans="1:8" ht="49.5" x14ac:dyDescent="0.25">
      <c r="A91" s="37">
        <v>56</v>
      </c>
      <c r="B91" s="160" t="s">
        <v>121</v>
      </c>
      <c r="C91" s="35" t="s">
        <v>122</v>
      </c>
      <c r="D91" s="35" t="s">
        <v>123</v>
      </c>
      <c r="E91" s="68">
        <v>168000</v>
      </c>
      <c r="F91" s="39">
        <f t="shared" si="1"/>
        <v>151000</v>
      </c>
      <c r="G91" s="40"/>
      <c r="H91" s="12"/>
    </row>
    <row r="92" spans="1:8" ht="49.5" x14ac:dyDescent="0.25">
      <c r="A92" s="37">
        <v>57</v>
      </c>
      <c r="B92" s="161"/>
      <c r="C92" s="35" t="s">
        <v>389</v>
      </c>
      <c r="D92" s="35" t="s">
        <v>124</v>
      </c>
      <c r="E92" s="68">
        <v>168000</v>
      </c>
      <c r="F92" s="39">
        <f t="shared" si="1"/>
        <v>151000</v>
      </c>
      <c r="G92" s="40"/>
      <c r="H92" s="12"/>
    </row>
    <row r="93" spans="1:8" ht="16.5" x14ac:dyDescent="0.25">
      <c r="A93" s="37">
        <v>58</v>
      </c>
      <c r="B93" s="162"/>
      <c r="C93" s="35" t="s">
        <v>125</v>
      </c>
      <c r="D93" s="35" t="s">
        <v>126</v>
      </c>
      <c r="E93" s="68">
        <v>253000</v>
      </c>
      <c r="F93" s="39">
        <f t="shared" si="1"/>
        <v>228000</v>
      </c>
      <c r="G93" s="40"/>
      <c r="H93" s="12"/>
    </row>
    <row r="94" spans="1:8" ht="16.5" x14ac:dyDescent="0.25">
      <c r="A94" s="146" t="s">
        <v>261</v>
      </c>
      <c r="B94" s="147"/>
      <c r="C94" s="147"/>
      <c r="D94" s="148"/>
      <c r="E94" s="77"/>
      <c r="F94" s="77"/>
      <c r="G94" s="67"/>
      <c r="H94" s="12"/>
    </row>
    <row r="95" spans="1:8" ht="16.5" x14ac:dyDescent="0.25">
      <c r="A95" s="37">
        <v>59</v>
      </c>
      <c r="B95" s="156" t="s">
        <v>240</v>
      </c>
      <c r="C95" s="35" t="s">
        <v>236</v>
      </c>
      <c r="D95" s="35" t="s">
        <v>237</v>
      </c>
      <c r="E95" s="68">
        <v>250000</v>
      </c>
      <c r="F95" s="39">
        <f t="shared" si="1"/>
        <v>225000</v>
      </c>
      <c r="G95" s="40"/>
      <c r="H95" s="12"/>
    </row>
    <row r="96" spans="1:8" ht="49.5" x14ac:dyDescent="0.25">
      <c r="A96" s="37">
        <v>60</v>
      </c>
      <c r="B96" s="157"/>
      <c r="C96" s="35" t="s">
        <v>239</v>
      </c>
      <c r="D96" s="35" t="s">
        <v>238</v>
      </c>
      <c r="E96" s="68">
        <v>399000</v>
      </c>
      <c r="F96" s="39">
        <f t="shared" si="1"/>
        <v>359000</v>
      </c>
      <c r="G96" s="40"/>
      <c r="H96" s="12"/>
    </row>
    <row r="97" spans="1:8" ht="16.5" x14ac:dyDescent="0.25">
      <c r="A97" s="37">
        <v>61</v>
      </c>
      <c r="B97" s="160" t="s">
        <v>243</v>
      </c>
      <c r="C97" s="35" t="s">
        <v>241</v>
      </c>
      <c r="D97" s="35"/>
      <c r="E97" s="68">
        <v>2500000</v>
      </c>
      <c r="F97" s="39">
        <f t="shared" si="1"/>
        <v>2250000</v>
      </c>
      <c r="G97" s="40"/>
      <c r="H97" s="12"/>
    </row>
    <row r="98" spans="1:8" ht="16.5" x14ac:dyDescent="0.25">
      <c r="A98" s="37">
        <v>62</v>
      </c>
      <c r="B98" s="162"/>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60" t="s">
        <v>258</v>
      </c>
      <c r="C100" s="35" t="s">
        <v>244</v>
      </c>
      <c r="D100" s="35"/>
      <c r="E100" s="68">
        <v>275000</v>
      </c>
      <c r="F100" s="39">
        <f t="shared" ref="F100:F163" si="2">MROUND(E100*90%, 1000)</f>
        <v>248000</v>
      </c>
      <c r="G100" s="40"/>
      <c r="H100" s="12"/>
    </row>
    <row r="101" spans="1:8" ht="16.5" x14ac:dyDescent="0.25">
      <c r="A101" s="37">
        <v>65</v>
      </c>
      <c r="B101" s="161"/>
      <c r="C101" s="35" t="s">
        <v>245</v>
      </c>
      <c r="D101" s="35"/>
      <c r="E101" s="68">
        <v>187000</v>
      </c>
      <c r="F101" s="39">
        <f t="shared" si="2"/>
        <v>168000</v>
      </c>
      <c r="G101" s="40"/>
      <c r="H101" s="12"/>
    </row>
    <row r="102" spans="1:8" ht="16.5" x14ac:dyDescent="0.25">
      <c r="A102" s="37">
        <v>66</v>
      </c>
      <c r="B102" s="161"/>
      <c r="C102" s="35" t="s">
        <v>246</v>
      </c>
      <c r="D102" s="35"/>
      <c r="E102" s="68">
        <v>187000</v>
      </c>
      <c r="F102" s="39">
        <f t="shared" si="2"/>
        <v>168000</v>
      </c>
      <c r="G102" s="40"/>
      <c r="H102" s="12"/>
    </row>
    <row r="103" spans="1:8" ht="16.5" x14ac:dyDescent="0.25">
      <c r="A103" s="37">
        <v>67</v>
      </c>
      <c r="B103" s="161"/>
      <c r="C103" s="35" t="s">
        <v>247</v>
      </c>
      <c r="D103" s="35"/>
      <c r="E103" s="68">
        <v>189000</v>
      </c>
      <c r="F103" s="39">
        <f t="shared" si="2"/>
        <v>170000</v>
      </c>
      <c r="G103" s="40"/>
      <c r="H103" s="12"/>
    </row>
    <row r="104" spans="1:8" ht="16.5" x14ac:dyDescent="0.25">
      <c r="A104" s="37">
        <v>68</v>
      </c>
      <c r="B104" s="161"/>
      <c r="C104" s="35" t="s">
        <v>248</v>
      </c>
      <c r="D104" s="35"/>
      <c r="E104" s="68">
        <v>150000</v>
      </c>
      <c r="F104" s="39">
        <f t="shared" si="2"/>
        <v>135000</v>
      </c>
      <c r="G104" s="40"/>
      <c r="H104" s="12"/>
    </row>
    <row r="105" spans="1:8" ht="16.5" x14ac:dyDescent="0.25">
      <c r="A105" s="37">
        <v>69</v>
      </c>
      <c r="B105" s="161"/>
      <c r="C105" s="35" t="s">
        <v>249</v>
      </c>
      <c r="D105" s="35"/>
      <c r="E105" s="68">
        <v>189000</v>
      </c>
      <c r="F105" s="39">
        <f t="shared" si="2"/>
        <v>170000</v>
      </c>
      <c r="G105" s="40"/>
      <c r="H105" s="12"/>
    </row>
    <row r="106" spans="1:8" ht="16.5" x14ac:dyDescent="0.25">
      <c r="A106" s="37">
        <v>70</v>
      </c>
      <c r="B106" s="161"/>
      <c r="C106" s="35" t="s">
        <v>250</v>
      </c>
      <c r="D106" s="35"/>
      <c r="E106" s="68">
        <v>189000</v>
      </c>
      <c r="F106" s="39">
        <f t="shared" si="2"/>
        <v>170000</v>
      </c>
      <c r="G106" s="40"/>
      <c r="H106" s="12"/>
    </row>
    <row r="107" spans="1:8" ht="16.5" x14ac:dyDescent="0.25">
      <c r="A107" s="37">
        <v>71</v>
      </c>
      <c r="B107" s="161"/>
      <c r="C107" s="35" t="s">
        <v>251</v>
      </c>
      <c r="D107" s="35"/>
      <c r="E107" s="68">
        <v>187000</v>
      </c>
      <c r="F107" s="39">
        <f t="shared" si="2"/>
        <v>168000</v>
      </c>
      <c r="G107" s="40"/>
      <c r="H107" s="12"/>
    </row>
    <row r="108" spans="1:8" ht="16.5" x14ac:dyDescent="0.25">
      <c r="A108" s="37">
        <v>72</v>
      </c>
      <c r="B108" s="161"/>
      <c r="C108" s="35" t="s">
        <v>252</v>
      </c>
      <c r="D108" s="35"/>
      <c r="E108" s="68">
        <v>201000</v>
      </c>
      <c r="F108" s="39">
        <f t="shared" si="2"/>
        <v>181000</v>
      </c>
      <c r="G108" s="40"/>
      <c r="H108" s="12"/>
    </row>
    <row r="109" spans="1:8" ht="16.5" x14ac:dyDescent="0.25">
      <c r="A109" s="37">
        <v>73</v>
      </c>
      <c r="B109" s="161"/>
      <c r="C109" s="35" t="s">
        <v>253</v>
      </c>
      <c r="D109" s="35"/>
      <c r="E109" s="68">
        <v>187000</v>
      </c>
      <c r="F109" s="39">
        <f t="shared" si="2"/>
        <v>168000</v>
      </c>
      <c r="G109" s="40"/>
      <c r="H109" s="12"/>
    </row>
    <row r="110" spans="1:8" ht="16.5" x14ac:dyDescent="0.25">
      <c r="A110" s="37">
        <v>74</v>
      </c>
      <c r="B110" s="161"/>
      <c r="C110" s="35" t="s">
        <v>254</v>
      </c>
      <c r="D110" s="35"/>
      <c r="E110" s="68">
        <v>187000</v>
      </c>
      <c r="F110" s="39">
        <f t="shared" si="2"/>
        <v>168000</v>
      </c>
      <c r="G110" s="40"/>
      <c r="H110" s="12"/>
    </row>
    <row r="111" spans="1:8" ht="16.5" x14ac:dyDescent="0.25">
      <c r="A111" s="37">
        <v>75</v>
      </c>
      <c r="B111" s="161"/>
      <c r="C111" s="35" t="s">
        <v>255</v>
      </c>
      <c r="D111" s="35"/>
      <c r="E111" s="68">
        <v>132000</v>
      </c>
      <c r="F111" s="39">
        <f t="shared" si="2"/>
        <v>119000</v>
      </c>
      <c r="G111" s="40"/>
      <c r="H111" s="12"/>
    </row>
    <row r="112" spans="1:8" ht="16.5" x14ac:dyDescent="0.25">
      <c r="A112" s="37">
        <v>76</v>
      </c>
      <c r="B112" s="161"/>
      <c r="C112" s="35" t="s">
        <v>256</v>
      </c>
      <c r="D112" s="35"/>
      <c r="E112" s="68">
        <v>187000</v>
      </c>
      <c r="F112" s="39">
        <f t="shared" si="2"/>
        <v>168000</v>
      </c>
      <c r="G112" s="40"/>
      <c r="H112" s="12"/>
    </row>
    <row r="113" spans="1:8" ht="16.5" x14ac:dyDescent="0.25">
      <c r="A113" s="37">
        <v>77</v>
      </c>
      <c r="B113" s="162"/>
      <c r="C113" s="35" t="s">
        <v>257</v>
      </c>
      <c r="D113" s="35"/>
      <c r="E113" s="68">
        <v>1073000</v>
      </c>
      <c r="F113" s="39">
        <f t="shared" si="2"/>
        <v>966000</v>
      </c>
      <c r="G113" s="40"/>
      <c r="H113" s="12"/>
    </row>
    <row r="114" spans="1:8" ht="16.5" x14ac:dyDescent="0.25">
      <c r="A114" s="146" t="s">
        <v>226</v>
      </c>
      <c r="B114" s="147"/>
      <c r="C114" s="147"/>
      <c r="D114" s="14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50" t="s">
        <v>262</v>
      </c>
      <c r="B117" s="150"/>
      <c r="C117" s="150"/>
      <c r="D117" s="150"/>
      <c r="E117" s="77"/>
      <c r="F117" s="77"/>
      <c r="G117" s="67"/>
      <c r="H117" s="12"/>
    </row>
    <row r="118" spans="1:8" ht="49.5" x14ac:dyDescent="0.25">
      <c r="A118" s="37">
        <v>80</v>
      </c>
      <c r="B118" s="220" t="s">
        <v>204</v>
      </c>
      <c r="C118" s="36" t="s">
        <v>324</v>
      </c>
      <c r="D118" s="36" t="s">
        <v>11</v>
      </c>
      <c r="E118" s="106">
        <v>230000</v>
      </c>
      <c r="F118" s="39">
        <f t="shared" si="2"/>
        <v>207000</v>
      </c>
      <c r="G118" s="40"/>
      <c r="H118" s="12"/>
    </row>
    <row r="119" spans="1:8" ht="49.5" x14ac:dyDescent="0.25">
      <c r="A119" s="37">
        <v>81</v>
      </c>
      <c r="B119" s="163"/>
      <c r="C119" s="36" t="s">
        <v>34</v>
      </c>
      <c r="D119" s="36" t="s">
        <v>35</v>
      </c>
      <c r="E119" s="106">
        <v>220000</v>
      </c>
      <c r="F119" s="39">
        <f t="shared" si="2"/>
        <v>198000</v>
      </c>
      <c r="G119" s="40"/>
      <c r="H119" s="12"/>
    </row>
    <row r="120" spans="1:8" ht="33" x14ac:dyDescent="0.25">
      <c r="A120" s="37">
        <v>82</v>
      </c>
      <c r="B120" s="163"/>
      <c r="C120" s="36" t="s">
        <v>325</v>
      </c>
      <c r="D120" s="108" t="s">
        <v>329</v>
      </c>
      <c r="E120" s="106">
        <v>230000</v>
      </c>
      <c r="F120" s="39">
        <f t="shared" si="2"/>
        <v>207000</v>
      </c>
      <c r="G120" s="40"/>
      <c r="H120" s="12"/>
    </row>
    <row r="121" spans="1:8" ht="33" x14ac:dyDescent="0.25">
      <c r="A121" s="165">
        <v>83</v>
      </c>
      <c r="B121" s="163"/>
      <c r="C121" s="35" t="s">
        <v>408</v>
      </c>
      <c r="D121" s="35"/>
      <c r="E121" s="72">
        <v>250000</v>
      </c>
      <c r="F121" s="39">
        <f t="shared" si="2"/>
        <v>225000</v>
      </c>
      <c r="G121" s="40"/>
      <c r="H121" s="12"/>
    </row>
    <row r="122" spans="1:8" ht="16.5" x14ac:dyDescent="0.25">
      <c r="A122" s="166"/>
      <c r="B122" s="163"/>
      <c r="C122" s="35" t="s">
        <v>409</v>
      </c>
      <c r="D122" s="35"/>
      <c r="E122" s="72">
        <v>375000</v>
      </c>
      <c r="F122" s="39">
        <f t="shared" si="2"/>
        <v>338000</v>
      </c>
      <c r="G122" s="40"/>
      <c r="H122" s="12"/>
    </row>
    <row r="123" spans="1:8" ht="33" x14ac:dyDescent="0.25">
      <c r="A123" s="167"/>
      <c r="B123" s="163"/>
      <c r="C123" s="35" t="s">
        <v>410</v>
      </c>
      <c r="D123" s="35"/>
      <c r="E123" s="72">
        <v>500000</v>
      </c>
      <c r="F123" s="39">
        <f t="shared" si="2"/>
        <v>450000</v>
      </c>
      <c r="G123" s="40"/>
      <c r="H123" s="12"/>
    </row>
    <row r="124" spans="1:8" ht="33" x14ac:dyDescent="0.25">
      <c r="A124" s="37">
        <v>84</v>
      </c>
      <c r="B124" s="163"/>
      <c r="C124" s="36" t="s">
        <v>411</v>
      </c>
      <c r="D124" s="36" t="s">
        <v>137</v>
      </c>
      <c r="E124" s="68">
        <v>700000</v>
      </c>
      <c r="F124" s="39">
        <f t="shared" si="2"/>
        <v>630000</v>
      </c>
      <c r="G124" s="40"/>
      <c r="H124" s="12"/>
    </row>
    <row r="125" spans="1:8" ht="49.5" x14ac:dyDescent="0.25">
      <c r="A125" s="37">
        <v>85</v>
      </c>
      <c r="B125" s="163"/>
      <c r="C125" s="36" t="s">
        <v>138</v>
      </c>
      <c r="D125" s="108" t="s">
        <v>330</v>
      </c>
      <c r="E125" s="68">
        <v>770000</v>
      </c>
      <c r="F125" s="39">
        <f t="shared" si="2"/>
        <v>693000</v>
      </c>
      <c r="G125" s="40"/>
      <c r="H125" s="12"/>
    </row>
    <row r="126" spans="1:8" ht="49.5" x14ac:dyDescent="0.25">
      <c r="A126" s="37">
        <v>86</v>
      </c>
      <c r="B126" s="164"/>
      <c r="C126" s="36" t="s">
        <v>139</v>
      </c>
      <c r="D126" s="36" t="s">
        <v>140</v>
      </c>
      <c r="E126" s="68">
        <v>249000</v>
      </c>
      <c r="F126" s="39">
        <f t="shared" si="2"/>
        <v>224000</v>
      </c>
      <c r="G126" s="40"/>
      <c r="H126" s="12"/>
    </row>
    <row r="127" spans="1:8" ht="33" x14ac:dyDescent="0.25">
      <c r="A127" s="37">
        <v>87</v>
      </c>
      <c r="B127" s="156" t="s">
        <v>282</v>
      </c>
      <c r="C127" s="35" t="s">
        <v>141</v>
      </c>
      <c r="D127" s="35" t="s">
        <v>142</v>
      </c>
      <c r="E127" s="72">
        <v>157000</v>
      </c>
      <c r="F127" s="39">
        <f t="shared" si="2"/>
        <v>141000</v>
      </c>
      <c r="G127" s="40"/>
      <c r="H127" s="12"/>
    </row>
    <row r="128" spans="1:8" ht="33" x14ac:dyDescent="0.25">
      <c r="A128" s="37">
        <v>88</v>
      </c>
      <c r="B128" s="154"/>
      <c r="C128" s="35" t="s">
        <v>143</v>
      </c>
      <c r="D128" s="35" t="s">
        <v>144</v>
      </c>
      <c r="E128" s="72">
        <v>157000</v>
      </c>
      <c r="F128" s="39">
        <f t="shared" si="2"/>
        <v>141000</v>
      </c>
      <c r="G128" s="40"/>
      <c r="H128" s="12"/>
    </row>
    <row r="129" spans="1:8" ht="16.5" x14ac:dyDescent="0.25">
      <c r="A129" s="37">
        <v>89</v>
      </c>
      <c r="B129" s="154"/>
      <c r="C129" s="35" t="s">
        <v>393</v>
      </c>
      <c r="D129" s="35" t="s">
        <v>394</v>
      </c>
      <c r="E129" s="72">
        <v>143000</v>
      </c>
      <c r="F129" s="39">
        <f t="shared" si="2"/>
        <v>129000</v>
      </c>
      <c r="G129" s="40"/>
      <c r="H129" s="12"/>
    </row>
    <row r="130" spans="1:8" ht="16.5" x14ac:dyDescent="0.25">
      <c r="A130" s="37">
        <v>90</v>
      </c>
      <c r="B130" s="154"/>
      <c r="C130" s="35" t="s">
        <v>395</v>
      </c>
      <c r="D130" s="35" t="s">
        <v>394</v>
      </c>
      <c r="E130" s="72">
        <v>185000</v>
      </c>
      <c r="F130" s="39">
        <f t="shared" si="2"/>
        <v>167000</v>
      </c>
      <c r="G130" s="40"/>
      <c r="H130" s="12"/>
    </row>
    <row r="131" spans="1:8" ht="49.5" x14ac:dyDescent="0.25">
      <c r="A131" s="37">
        <v>91</v>
      </c>
      <c r="B131" s="154"/>
      <c r="C131" s="35" t="s">
        <v>370</v>
      </c>
      <c r="D131" s="35" t="s">
        <v>371</v>
      </c>
      <c r="E131" s="72">
        <v>1200000</v>
      </c>
      <c r="F131" s="39">
        <f t="shared" si="2"/>
        <v>1080000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54" t="s">
        <v>283</v>
      </c>
      <c r="C133" s="35" t="s">
        <v>149</v>
      </c>
      <c r="D133" s="35" t="s">
        <v>150</v>
      </c>
      <c r="E133" s="72"/>
      <c r="F133" s="39">
        <f t="shared" si="2"/>
        <v>0</v>
      </c>
      <c r="G133" s="40"/>
      <c r="H133" s="12"/>
    </row>
    <row r="134" spans="1:8" ht="33" x14ac:dyDescent="0.25">
      <c r="A134" s="37">
        <v>94</v>
      </c>
      <c r="B134" s="154"/>
      <c r="C134" s="35" t="s">
        <v>331</v>
      </c>
      <c r="D134" s="108" t="s">
        <v>332</v>
      </c>
      <c r="E134" s="72">
        <v>700000</v>
      </c>
      <c r="F134" s="39">
        <f t="shared" si="2"/>
        <v>630000</v>
      </c>
      <c r="G134" s="40"/>
      <c r="H134" s="12"/>
    </row>
    <row r="135" spans="1:8" ht="33" x14ac:dyDescent="0.25">
      <c r="A135" s="37">
        <v>95</v>
      </c>
      <c r="B135" s="154"/>
      <c r="C135" s="35" t="s">
        <v>151</v>
      </c>
      <c r="D135" s="35" t="s">
        <v>152</v>
      </c>
      <c r="E135" s="68">
        <v>847000</v>
      </c>
      <c r="F135" s="39">
        <f t="shared" si="2"/>
        <v>762000</v>
      </c>
      <c r="G135" s="40"/>
      <c r="H135" s="12"/>
    </row>
    <row r="136" spans="1:8" ht="33" x14ac:dyDescent="0.25">
      <c r="A136" s="37">
        <v>96</v>
      </c>
      <c r="B136" s="154"/>
      <c r="C136" s="35" t="s">
        <v>153</v>
      </c>
      <c r="D136" s="35" t="s">
        <v>154</v>
      </c>
      <c r="E136" s="68">
        <v>2178000</v>
      </c>
      <c r="F136" s="39">
        <f t="shared" si="2"/>
        <v>1960000</v>
      </c>
      <c r="G136" s="40"/>
      <c r="H136" s="12"/>
    </row>
    <row r="137" spans="1:8" ht="33" x14ac:dyDescent="0.25">
      <c r="A137" s="37">
        <v>97</v>
      </c>
      <c r="B137" s="154"/>
      <c r="C137" s="35" t="s">
        <v>155</v>
      </c>
      <c r="D137" s="35" t="s">
        <v>156</v>
      </c>
      <c r="E137" s="68">
        <v>847000</v>
      </c>
      <c r="F137" s="39">
        <f t="shared" si="2"/>
        <v>762000</v>
      </c>
      <c r="G137" s="40"/>
      <c r="H137" s="12"/>
    </row>
    <row r="138" spans="1:8" ht="33" x14ac:dyDescent="0.25">
      <c r="A138" s="37">
        <v>98</v>
      </c>
      <c r="B138" s="154"/>
      <c r="C138" s="35" t="s">
        <v>157</v>
      </c>
      <c r="D138" s="108" t="s">
        <v>333</v>
      </c>
      <c r="E138" s="68">
        <v>1700000</v>
      </c>
      <c r="F138" s="39">
        <f t="shared" si="2"/>
        <v>1530000</v>
      </c>
      <c r="G138" s="40"/>
      <c r="H138" s="12"/>
    </row>
    <row r="139" spans="1:8" ht="33" x14ac:dyDescent="0.25">
      <c r="A139" s="37">
        <v>99</v>
      </c>
      <c r="B139" s="15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3078000</v>
      </c>
      <c r="G140" s="113" t="s">
        <v>335</v>
      </c>
      <c r="H140" s="114"/>
    </row>
    <row r="141" spans="1:8" ht="49.5" x14ac:dyDescent="0.25">
      <c r="A141" s="37">
        <v>101</v>
      </c>
      <c r="B141" s="155"/>
      <c r="C141" s="35" t="s">
        <v>343</v>
      </c>
      <c r="D141" s="35" t="s">
        <v>285</v>
      </c>
      <c r="E141" s="107">
        <v>3420000</v>
      </c>
      <c r="F141" s="39">
        <f t="shared" si="2"/>
        <v>3078000</v>
      </c>
      <c r="G141" s="40"/>
      <c r="H141" s="12"/>
    </row>
    <row r="142" spans="1:8" ht="75" x14ac:dyDescent="0.25">
      <c r="A142" s="37">
        <v>102</v>
      </c>
      <c r="B142" s="155"/>
      <c r="C142" s="35" t="s">
        <v>344</v>
      </c>
      <c r="D142" s="35" t="s">
        <v>309</v>
      </c>
      <c r="E142" s="107">
        <v>3420000</v>
      </c>
      <c r="F142" s="39">
        <f t="shared" si="2"/>
        <v>3078000</v>
      </c>
      <c r="G142" s="113" t="s">
        <v>335</v>
      </c>
      <c r="H142" s="114"/>
    </row>
    <row r="143" spans="1:8" ht="49.5" x14ac:dyDescent="0.25">
      <c r="A143" s="37">
        <v>103</v>
      </c>
      <c r="B143" s="155"/>
      <c r="C143" s="35" t="s">
        <v>345</v>
      </c>
      <c r="D143" s="35" t="s">
        <v>310</v>
      </c>
      <c r="E143" s="107">
        <v>3420000</v>
      </c>
      <c r="F143" s="39">
        <f t="shared" si="2"/>
        <v>3078000</v>
      </c>
      <c r="G143" s="40"/>
      <c r="H143" s="12"/>
    </row>
    <row r="144" spans="1:8" ht="33" x14ac:dyDescent="0.25">
      <c r="A144" s="37">
        <v>104</v>
      </c>
      <c r="B144" s="155"/>
      <c r="C144" s="35" t="s">
        <v>346</v>
      </c>
      <c r="D144" s="35" t="s">
        <v>286</v>
      </c>
      <c r="E144" s="107">
        <v>3420000</v>
      </c>
      <c r="F144" s="39">
        <f t="shared" si="2"/>
        <v>3078000</v>
      </c>
      <c r="G144" s="40"/>
      <c r="H144" s="12"/>
    </row>
    <row r="145" spans="1:8" ht="49.5" x14ac:dyDescent="0.25">
      <c r="A145" s="37">
        <v>105</v>
      </c>
      <c r="B145" s="155"/>
      <c r="C145" s="108" t="s">
        <v>373</v>
      </c>
      <c r="D145" s="35" t="s">
        <v>287</v>
      </c>
      <c r="E145" s="107">
        <v>5730000</v>
      </c>
      <c r="F145" s="39">
        <f t="shared" si="2"/>
        <v>5157000</v>
      </c>
      <c r="G145" s="40"/>
      <c r="H145" s="12"/>
    </row>
    <row r="146" spans="1:8" ht="49.5" x14ac:dyDescent="0.25">
      <c r="A146" s="37">
        <v>106</v>
      </c>
      <c r="B146" s="155"/>
      <c r="C146" s="35" t="s">
        <v>347</v>
      </c>
      <c r="D146" s="35" t="s">
        <v>288</v>
      </c>
      <c r="E146" s="107">
        <v>3420000</v>
      </c>
      <c r="F146" s="39">
        <f t="shared" si="2"/>
        <v>3078000</v>
      </c>
      <c r="G146" s="40"/>
      <c r="H146" s="12"/>
    </row>
    <row r="147" spans="1:8" ht="49.5" x14ac:dyDescent="0.25">
      <c r="A147" s="37">
        <v>107</v>
      </c>
      <c r="B147" s="155"/>
      <c r="C147" s="35" t="s">
        <v>348</v>
      </c>
      <c r="D147" s="35" t="s">
        <v>288</v>
      </c>
      <c r="E147" s="107">
        <v>4530000</v>
      </c>
      <c r="F147" s="39">
        <f t="shared" si="2"/>
        <v>4077000</v>
      </c>
      <c r="G147" s="40"/>
      <c r="H147" s="12"/>
    </row>
    <row r="148" spans="1:8" ht="49.5" x14ac:dyDescent="0.25">
      <c r="A148" s="37">
        <v>108</v>
      </c>
      <c r="B148" s="155"/>
      <c r="C148" s="35" t="s">
        <v>349</v>
      </c>
      <c r="D148" s="35" t="s">
        <v>289</v>
      </c>
      <c r="E148" s="107">
        <v>3420000</v>
      </c>
      <c r="F148" s="39">
        <f t="shared" si="2"/>
        <v>3078000</v>
      </c>
      <c r="G148" s="40"/>
      <c r="H148" s="12"/>
    </row>
    <row r="149" spans="1:8" ht="49.5" x14ac:dyDescent="0.25">
      <c r="A149" s="37">
        <v>109</v>
      </c>
      <c r="B149" s="155"/>
      <c r="C149" s="108" t="s">
        <v>372</v>
      </c>
      <c r="D149" s="35" t="s">
        <v>290</v>
      </c>
      <c r="E149" s="107">
        <v>5515200</v>
      </c>
      <c r="F149" s="39">
        <f t="shared" si="2"/>
        <v>4964000</v>
      </c>
      <c r="G149" s="40"/>
      <c r="H149" s="12"/>
    </row>
    <row r="150" spans="1:8" ht="33" x14ac:dyDescent="0.25">
      <c r="A150" s="37">
        <v>110</v>
      </c>
      <c r="B150" s="155"/>
      <c r="C150" s="35" t="s">
        <v>350</v>
      </c>
      <c r="D150" s="35" t="s">
        <v>292</v>
      </c>
      <c r="E150" s="72">
        <v>2790000</v>
      </c>
      <c r="F150" s="39">
        <f t="shared" si="2"/>
        <v>2511000</v>
      </c>
      <c r="G150" s="115" t="s">
        <v>291</v>
      </c>
      <c r="H150" s="12"/>
    </row>
    <row r="151" spans="1:8" ht="49.5" x14ac:dyDescent="0.25">
      <c r="A151" s="37">
        <v>111</v>
      </c>
      <c r="B151" s="155"/>
      <c r="C151" s="35" t="s">
        <v>351</v>
      </c>
      <c r="D151" s="35" t="s">
        <v>293</v>
      </c>
      <c r="E151" s="107">
        <v>3078000</v>
      </c>
      <c r="F151" s="39">
        <f t="shared" si="2"/>
        <v>2770000</v>
      </c>
      <c r="G151" s="40"/>
      <c r="H151" s="12"/>
    </row>
    <row r="152" spans="1:8" ht="49.5" x14ac:dyDescent="0.25">
      <c r="A152" s="37">
        <v>112</v>
      </c>
      <c r="B152" s="155"/>
      <c r="C152" s="35" t="s">
        <v>352</v>
      </c>
      <c r="D152" s="35" t="s">
        <v>293</v>
      </c>
      <c r="E152" s="107">
        <v>4200000</v>
      </c>
      <c r="F152" s="39">
        <f t="shared" si="2"/>
        <v>3780000</v>
      </c>
      <c r="G152" s="40"/>
      <c r="H152" s="12"/>
    </row>
    <row r="153" spans="1:8" ht="49.5" x14ac:dyDescent="0.25">
      <c r="A153" s="37">
        <v>113</v>
      </c>
      <c r="B153" s="155"/>
      <c r="C153" s="35" t="s">
        <v>353</v>
      </c>
      <c r="D153" s="35" t="s">
        <v>294</v>
      </c>
      <c r="E153" s="107">
        <v>3078000</v>
      </c>
      <c r="F153" s="39">
        <f t="shared" si="2"/>
        <v>2770000</v>
      </c>
      <c r="G153" s="40"/>
      <c r="H153" s="12"/>
    </row>
    <row r="154" spans="1:8" ht="49.5" x14ac:dyDescent="0.25">
      <c r="A154" s="37">
        <v>114</v>
      </c>
      <c r="B154" s="155"/>
      <c r="C154" s="35" t="s">
        <v>354</v>
      </c>
      <c r="D154" s="35" t="s">
        <v>294</v>
      </c>
      <c r="E154" s="107">
        <v>4200000</v>
      </c>
      <c r="F154" s="39">
        <f t="shared" si="2"/>
        <v>3780000</v>
      </c>
      <c r="G154" s="40"/>
      <c r="H154" s="12"/>
    </row>
    <row r="155" spans="1:8" ht="49.5" x14ac:dyDescent="0.25">
      <c r="A155" s="37">
        <v>115</v>
      </c>
      <c r="B155" s="155"/>
      <c r="C155" s="35" t="s">
        <v>355</v>
      </c>
      <c r="D155" s="35" t="s">
        <v>295</v>
      </c>
      <c r="E155" s="107">
        <v>3078000</v>
      </c>
      <c r="F155" s="39">
        <f t="shared" si="2"/>
        <v>2770000</v>
      </c>
      <c r="G155" s="40"/>
      <c r="H155" s="12"/>
    </row>
    <row r="156" spans="1:8" ht="33" x14ac:dyDescent="0.25">
      <c r="A156" s="37">
        <v>116</v>
      </c>
      <c r="B156" s="155"/>
      <c r="C156" s="35" t="s">
        <v>356</v>
      </c>
      <c r="D156" s="35" t="s">
        <v>296</v>
      </c>
      <c r="E156" s="107">
        <v>3420000</v>
      </c>
      <c r="F156" s="39">
        <f t="shared" si="2"/>
        <v>3078000</v>
      </c>
      <c r="G156" s="40"/>
      <c r="H156" s="12"/>
    </row>
    <row r="157" spans="1:8" ht="33" x14ac:dyDescent="0.25">
      <c r="A157" s="37">
        <v>117</v>
      </c>
      <c r="B157" s="155"/>
      <c r="C157" s="35" t="s">
        <v>357</v>
      </c>
      <c r="D157" s="35" t="s">
        <v>297</v>
      </c>
      <c r="E157" s="107">
        <v>3420000</v>
      </c>
      <c r="F157" s="39">
        <f t="shared" si="2"/>
        <v>3078000</v>
      </c>
      <c r="G157" s="40"/>
      <c r="H157" s="12"/>
    </row>
    <row r="158" spans="1:8" ht="33" x14ac:dyDescent="0.25">
      <c r="A158" s="37">
        <v>118</v>
      </c>
      <c r="B158" s="155"/>
      <c r="C158" s="35" t="s">
        <v>358</v>
      </c>
      <c r="D158" s="35" t="s">
        <v>298</v>
      </c>
      <c r="E158" s="107">
        <v>3420000</v>
      </c>
      <c r="F158" s="39">
        <f t="shared" si="2"/>
        <v>3078000</v>
      </c>
      <c r="G158" s="40"/>
      <c r="H158" s="12"/>
    </row>
    <row r="159" spans="1:8" ht="33" x14ac:dyDescent="0.25">
      <c r="A159" s="37">
        <v>119</v>
      </c>
      <c r="B159" s="155"/>
      <c r="C159" s="35" t="s">
        <v>359</v>
      </c>
      <c r="D159" s="35" t="s">
        <v>305</v>
      </c>
      <c r="E159" s="107">
        <v>3420000</v>
      </c>
      <c r="F159" s="39">
        <f t="shared" si="2"/>
        <v>3078000</v>
      </c>
      <c r="G159" s="40"/>
      <c r="H159" s="12"/>
    </row>
    <row r="160" spans="1:8" ht="33" x14ac:dyDescent="0.25">
      <c r="A160" s="37">
        <v>120</v>
      </c>
      <c r="B160" s="155"/>
      <c r="C160" s="35" t="s">
        <v>360</v>
      </c>
      <c r="D160" s="35" t="s">
        <v>299</v>
      </c>
      <c r="E160" s="107">
        <v>7740000</v>
      </c>
      <c r="F160" s="39">
        <f t="shared" si="2"/>
        <v>6966000</v>
      </c>
      <c r="G160" s="40"/>
      <c r="H160" s="12"/>
    </row>
    <row r="161" spans="1:9" ht="33" x14ac:dyDescent="0.25">
      <c r="A161" s="37">
        <v>121</v>
      </c>
      <c r="B161" s="155"/>
      <c r="C161" s="35" t="s">
        <v>361</v>
      </c>
      <c r="D161" s="35" t="s">
        <v>306</v>
      </c>
      <c r="E161" s="107">
        <v>3420000</v>
      </c>
      <c r="F161" s="39">
        <f t="shared" si="2"/>
        <v>3078000</v>
      </c>
      <c r="G161" s="40"/>
      <c r="H161" s="12"/>
    </row>
    <row r="162" spans="1:9" ht="49.5" x14ac:dyDescent="0.25">
      <c r="A162" s="37">
        <v>122</v>
      </c>
      <c r="B162" s="155"/>
      <c r="C162" s="35" t="s">
        <v>362</v>
      </c>
      <c r="D162" s="35" t="s">
        <v>307</v>
      </c>
      <c r="E162" s="107">
        <v>4740000</v>
      </c>
      <c r="F162" s="39">
        <f t="shared" si="2"/>
        <v>4266000</v>
      </c>
      <c r="G162" s="40"/>
      <c r="H162" s="12"/>
    </row>
    <row r="163" spans="1:9" ht="33" x14ac:dyDescent="0.25">
      <c r="A163" s="37">
        <v>123</v>
      </c>
      <c r="B163" s="155"/>
      <c r="C163" s="35" t="s">
        <v>363</v>
      </c>
      <c r="D163" s="35" t="s">
        <v>308</v>
      </c>
      <c r="E163" s="72">
        <v>3720000</v>
      </c>
      <c r="F163" s="39">
        <f t="shared" si="2"/>
        <v>3348000</v>
      </c>
      <c r="G163" s="40"/>
      <c r="H163" s="12"/>
    </row>
    <row r="164" spans="1:9" ht="33" x14ac:dyDescent="0.25">
      <c r="A164" s="37">
        <v>124</v>
      </c>
      <c r="B164" s="155"/>
      <c r="C164" s="35" t="s">
        <v>364</v>
      </c>
      <c r="D164" s="35"/>
      <c r="E164" s="107">
        <v>6060000</v>
      </c>
      <c r="F164" s="39">
        <f t="shared" ref="F164:F210" si="3">MROUND(E164*90%, 1000)</f>
        <v>5454000</v>
      </c>
      <c r="G164" s="40"/>
      <c r="H164" s="12"/>
    </row>
    <row r="165" spans="1:9" ht="33" x14ac:dyDescent="0.25">
      <c r="A165" s="37">
        <v>125</v>
      </c>
      <c r="B165" s="155"/>
      <c r="C165" s="35" t="s">
        <v>365</v>
      </c>
      <c r="D165" s="35"/>
      <c r="E165" s="107">
        <v>6060000</v>
      </c>
      <c r="F165" s="39">
        <f t="shared" si="3"/>
        <v>5454000</v>
      </c>
      <c r="G165" s="40"/>
      <c r="H165" s="12"/>
    </row>
    <row r="166" spans="1:9" ht="33" x14ac:dyDescent="0.25">
      <c r="A166" s="37">
        <v>126</v>
      </c>
      <c r="B166" s="155"/>
      <c r="C166" s="35" t="s">
        <v>366</v>
      </c>
      <c r="D166" s="35" t="s">
        <v>301</v>
      </c>
      <c r="E166" s="107">
        <v>5520000</v>
      </c>
      <c r="F166" s="39">
        <f t="shared" si="3"/>
        <v>4968000</v>
      </c>
      <c r="G166" s="40"/>
      <c r="H166" s="12"/>
    </row>
    <row r="167" spans="1:9" ht="33" x14ac:dyDescent="0.25">
      <c r="A167" s="37">
        <v>127</v>
      </c>
      <c r="B167" s="155"/>
      <c r="C167" s="35" t="s">
        <v>367</v>
      </c>
      <c r="D167" s="35" t="s">
        <v>302</v>
      </c>
      <c r="E167" s="107">
        <v>9930000</v>
      </c>
      <c r="F167" s="39">
        <f t="shared" si="3"/>
        <v>8937000</v>
      </c>
      <c r="G167" s="40"/>
      <c r="H167" s="12"/>
    </row>
    <row r="168" spans="1:9" ht="33" x14ac:dyDescent="0.25">
      <c r="A168" s="37">
        <v>128</v>
      </c>
      <c r="B168" s="155"/>
      <c r="C168" s="35" t="s">
        <v>368</v>
      </c>
      <c r="D168" s="35" t="s">
        <v>303</v>
      </c>
      <c r="E168" s="107">
        <v>7740000</v>
      </c>
      <c r="F168" s="39">
        <f t="shared" si="3"/>
        <v>6966000</v>
      </c>
      <c r="G168" s="40"/>
      <c r="H168" s="12"/>
    </row>
    <row r="169" spans="1:9" ht="49.5" x14ac:dyDescent="0.25">
      <c r="A169" s="37">
        <v>129</v>
      </c>
      <c r="B169" s="155"/>
      <c r="C169" s="35" t="s">
        <v>369</v>
      </c>
      <c r="D169" s="35" t="s">
        <v>300</v>
      </c>
      <c r="E169" s="107">
        <v>23160000</v>
      </c>
      <c r="F169" s="39">
        <f t="shared" si="3"/>
        <v>20844000</v>
      </c>
      <c r="G169" s="40"/>
      <c r="H169" s="12"/>
    </row>
    <row r="170" spans="1:9" ht="16.5" x14ac:dyDescent="0.25">
      <c r="A170" s="150" t="s">
        <v>206</v>
      </c>
      <c r="B170" s="150"/>
      <c r="C170" s="150"/>
      <c r="D170" s="150"/>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6" t="s">
        <v>203</v>
      </c>
      <c r="C174" s="35" t="s">
        <v>222</v>
      </c>
      <c r="D174" s="35" t="s">
        <v>223</v>
      </c>
      <c r="E174" s="72">
        <v>178000</v>
      </c>
      <c r="F174" s="39">
        <f t="shared" si="3"/>
        <v>160000</v>
      </c>
      <c r="G174" s="40"/>
    </row>
    <row r="175" spans="1:9" s="15" customFormat="1" ht="33" x14ac:dyDescent="0.25">
      <c r="A175" s="37">
        <v>134</v>
      </c>
      <c r="B175" s="157"/>
      <c r="C175" s="35" t="s">
        <v>224</v>
      </c>
      <c r="D175" s="35" t="s">
        <v>225</v>
      </c>
      <c r="E175" s="72">
        <v>127000</v>
      </c>
      <c r="F175" s="39">
        <f t="shared" si="3"/>
        <v>114000</v>
      </c>
      <c r="G175" s="40"/>
    </row>
    <row r="176" spans="1:9" s="16" customFormat="1" ht="16.5" x14ac:dyDescent="0.25">
      <c r="A176" s="146" t="s">
        <v>163</v>
      </c>
      <c r="B176" s="147"/>
      <c r="C176" s="147"/>
      <c r="D176" s="148"/>
      <c r="E176" s="122"/>
      <c r="F176" s="122"/>
      <c r="G176" s="62"/>
    </row>
    <row r="177" spans="1:8" s="16" customFormat="1" ht="33" x14ac:dyDescent="0.25">
      <c r="A177" s="83">
        <v>135</v>
      </c>
      <c r="B177" s="84"/>
      <c r="C177" s="85" t="s">
        <v>164</v>
      </c>
      <c r="D177" s="85" t="s">
        <v>165</v>
      </c>
      <c r="E177" s="83">
        <v>71000</v>
      </c>
      <c r="F177" s="39">
        <f t="shared" si="3"/>
        <v>64000</v>
      </c>
      <c r="G177" s="158" t="s">
        <v>384</v>
      </c>
    </row>
    <row r="178" spans="1:8" s="16" customFormat="1" ht="49.5" x14ac:dyDescent="0.25">
      <c r="A178" s="83">
        <v>136</v>
      </c>
      <c r="B178" s="84"/>
      <c r="C178" s="85" t="s">
        <v>166</v>
      </c>
      <c r="D178" s="85" t="s">
        <v>167</v>
      </c>
      <c r="E178" s="83">
        <v>86000</v>
      </c>
      <c r="F178" s="39">
        <f t="shared" si="3"/>
        <v>77000</v>
      </c>
      <c r="G178" s="159"/>
    </row>
    <row r="179" spans="1:8" ht="16.5" x14ac:dyDescent="0.25">
      <c r="A179" s="150" t="s">
        <v>168</v>
      </c>
      <c r="B179" s="150"/>
      <c r="C179" s="150"/>
      <c r="D179" s="150"/>
      <c r="E179" s="77"/>
      <c r="F179" s="77"/>
      <c r="G179" s="67"/>
      <c r="H179" s="12"/>
    </row>
    <row r="180" spans="1:8" ht="33" customHeight="1" x14ac:dyDescent="0.25">
      <c r="A180" s="86">
        <v>137</v>
      </c>
      <c r="B180" s="38"/>
      <c r="C180" s="35" t="s">
        <v>169</v>
      </c>
      <c r="D180" s="35" t="s">
        <v>170</v>
      </c>
      <c r="E180" s="107">
        <v>1968000</v>
      </c>
      <c r="F180" s="39">
        <f t="shared" si="3"/>
        <v>1771000</v>
      </c>
      <c r="G180" s="151" t="s">
        <v>326</v>
      </c>
      <c r="H180" s="12"/>
    </row>
    <row r="181" spans="1:8" ht="33" x14ac:dyDescent="0.25">
      <c r="A181" s="86">
        <v>138</v>
      </c>
      <c r="B181" s="38"/>
      <c r="C181" s="35" t="s">
        <v>171</v>
      </c>
      <c r="D181" s="35" t="s">
        <v>172</v>
      </c>
      <c r="E181" s="107">
        <v>2952000</v>
      </c>
      <c r="F181" s="39">
        <f t="shared" si="3"/>
        <v>2657000</v>
      </c>
      <c r="G181" s="152"/>
      <c r="H181" s="12"/>
    </row>
    <row r="182" spans="1:8" ht="66" x14ac:dyDescent="0.25">
      <c r="A182" s="86">
        <v>139</v>
      </c>
      <c r="B182" s="38"/>
      <c r="C182" s="35" t="s">
        <v>173</v>
      </c>
      <c r="D182" s="35" t="s">
        <v>174</v>
      </c>
      <c r="E182" s="107">
        <v>4100000</v>
      </c>
      <c r="F182" s="39">
        <f t="shared" si="3"/>
        <v>3690000</v>
      </c>
      <c r="G182" s="153"/>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50" t="s">
        <v>263</v>
      </c>
      <c r="B188" s="150"/>
      <c r="C188" s="150"/>
      <c r="D188" s="150"/>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50" t="s">
        <v>233</v>
      </c>
      <c r="B190" s="150"/>
      <c r="C190" s="150"/>
      <c r="D190" s="150"/>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46" t="s">
        <v>322</v>
      </c>
      <c r="B201" s="147"/>
      <c r="C201" s="147"/>
      <c r="D201" s="14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46" t="s">
        <v>221</v>
      </c>
      <c r="B207" s="147"/>
      <c r="C207" s="147"/>
      <c r="D207" s="14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46" t="s">
        <v>210</v>
      </c>
      <c r="B211" s="147"/>
      <c r="C211" s="147"/>
      <c r="D211" s="148"/>
      <c r="E211" s="66"/>
      <c r="F211" s="66"/>
      <c r="G211" s="67"/>
      <c r="H211" s="12"/>
    </row>
    <row r="212" spans="1:8" ht="16.5" x14ac:dyDescent="0.25">
      <c r="A212" s="37">
        <v>164</v>
      </c>
      <c r="B212" s="78"/>
      <c r="C212" s="35" t="s">
        <v>211</v>
      </c>
      <c r="D212" s="35"/>
      <c r="E212" s="140">
        <v>183000</v>
      </c>
      <c r="F212" s="140">
        <f>MROUND(E212*90%, 1000)</f>
        <v>165000</v>
      </c>
      <c r="G212" s="40"/>
      <c r="H212" s="12"/>
    </row>
    <row r="213" spans="1:8" ht="16.5" x14ac:dyDescent="0.25">
      <c r="A213" s="37">
        <v>165</v>
      </c>
      <c r="B213" s="78"/>
      <c r="C213" s="35" t="s">
        <v>212</v>
      </c>
      <c r="D213" s="35"/>
      <c r="E213" s="141"/>
      <c r="F213" s="141"/>
      <c r="G213" s="40"/>
      <c r="H213" s="12"/>
    </row>
    <row r="214" spans="1:8" ht="16.5" x14ac:dyDescent="0.25">
      <c r="A214" s="37">
        <v>166</v>
      </c>
      <c r="B214" s="78"/>
      <c r="C214" s="35" t="s">
        <v>213</v>
      </c>
      <c r="D214" s="35"/>
      <c r="E214" s="141"/>
      <c r="F214" s="141"/>
      <c r="G214" s="40"/>
      <c r="H214" s="12"/>
    </row>
    <row r="215" spans="1:8" ht="16.5" x14ac:dyDescent="0.25">
      <c r="A215" s="37">
        <v>167</v>
      </c>
      <c r="B215" s="78"/>
      <c r="C215" s="36" t="s">
        <v>214</v>
      </c>
      <c r="D215" s="35"/>
      <c r="E215" s="142"/>
      <c r="F215" s="142"/>
      <c r="G215" s="40"/>
      <c r="H215" s="12"/>
    </row>
    <row r="216" spans="1:8" ht="16.5" x14ac:dyDescent="0.25">
      <c r="A216" s="146" t="s">
        <v>413</v>
      </c>
      <c r="B216" s="147"/>
      <c r="C216" s="147"/>
      <c r="D216" s="14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49" t="s">
        <v>27</v>
      </c>
      <c r="B222" s="149"/>
      <c r="C222" s="149"/>
      <c r="D222" s="149"/>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70" zoomScale="60" zoomScaleNormal="55" workbookViewId="0">
      <selection activeCell="D174" sqref="D174"/>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22" t="s">
        <v>312</v>
      </c>
      <c r="E1" s="222"/>
      <c r="F1" s="222"/>
      <c r="G1" s="222"/>
    </row>
    <row r="2" spans="1:12" s="3" customFormat="1" ht="16.5" x14ac:dyDescent="0.25">
      <c r="A2" s="24"/>
      <c r="B2" s="24"/>
      <c r="C2" s="24"/>
      <c r="D2" s="223"/>
      <c r="E2" s="223"/>
      <c r="F2" s="223"/>
      <c r="G2" s="223"/>
    </row>
    <row r="3" spans="1:12" s="3" customFormat="1" ht="16.5" x14ac:dyDescent="0.25">
      <c r="A3" s="24"/>
      <c r="B3" s="24"/>
      <c r="C3" s="24"/>
      <c r="D3" s="223"/>
      <c r="E3" s="223"/>
      <c r="F3" s="223"/>
      <c r="G3" s="223"/>
    </row>
    <row r="4" spans="1:12" s="3" customFormat="1" ht="16.5" x14ac:dyDescent="0.25">
      <c r="A4" s="24"/>
      <c r="B4" s="24"/>
      <c r="C4" s="24"/>
      <c r="D4" s="223"/>
      <c r="E4" s="223"/>
      <c r="F4" s="223"/>
      <c r="G4" s="223"/>
    </row>
    <row r="5" spans="1:12" s="3" customFormat="1" ht="16.5" x14ac:dyDescent="0.25">
      <c r="A5" s="24"/>
      <c r="B5" s="24"/>
      <c r="C5" s="24"/>
      <c r="D5" s="223"/>
      <c r="E5" s="223"/>
      <c r="F5" s="223"/>
      <c r="G5" s="223"/>
    </row>
    <row r="6" spans="1:12" s="3" customFormat="1" ht="16.5" x14ac:dyDescent="0.25">
      <c r="A6" s="23"/>
      <c r="B6" s="25"/>
      <c r="C6" s="25"/>
      <c r="D6" s="25"/>
      <c r="E6" s="26"/>
      <c r="F6" s="26"/>
      <c r="G6" s="23"/>
    </row>
    <row r="7" spans="1:12" s="3" customFormat="1" ht="18.75" x14ac:dyDescent="0.25">
      <c r="A7" s="215" t="s">
        <v>419</v>
      </c>
      <c r="B7" s="215"/>
      <c r="C7" s="215"/>
      <c r="D7" s="215"/>
      <c r="E7" s="215"/>
      <c r="F7" s="215"/>
      <c r="G7" s="21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6" t="s">
        <v>38</v>
      </c>
      <c r="C9" s="216"/>
      <c r="D9" s="216"/>
      <c r="E9" s="216"/>
      <c r="F9" s="216"/>
      <c r="G9" s="216"/>
      <c r="H9" s="7"/>
      <c r="I9" s="7"/>
      <c r="J9" s="7"/>
      <c r="K9" s="7"/>
    </row>
    <row r="10" spans="1:12" s="3" customFormat="1" x14ac:dyDescent="0.25">
      <c r="A10" s="196" t="s">
        <v>39</v>
      </c>
      <c r="B10" s="197"/>
      <c r="C10" s="197"/>
      <c r="D10" s="197"/>
      <c r="E10" s="197"/>
      <c r="F10" s="197"/>
      <c r="G10" s="198"/>
      <c r="H10" s="8"/>
      <c r="I10" s="8"/>
      <c r="J10" s="8"/>
      <c r="K10" s="8"/>
      <c r="L10" s="8"/>
    </row>
    <row r="11" spans="1:12" s="3" customFormat="1" x14ac:dyDescent="0.25">
      <c r="A11" s="199"/>
      <c r="B11" s="200"/>
      <c r="C11" s="200"/>
      <c r="D11" s="200"/>
      <c r="E11" s="200"/>
      <c r="F11" s="200"/>
      <c r="G11" s="201"/>
      <c r="H11" s="21"/>
      <c r="I11" s="21"/>
      <c r="J11" s="21"/>
      <c r="K11" s="21"/>
      <c r="L11" s="21"/>
    </row>
    <row r="12" spans="1:12" ht="16.5" x14ac:dyDescent="0.25">
      <c r="A12" s="29"/>
      <c r="B12" s="30"/>
      <c r="C12" s="29"/>
      <c r="D12" s="29"/>
      <c r="E12" s="31"/>
      <c r="F12" s="31"/>
      <c r="G12" s="32"/>
    </row>
    <row r="13" spans="1:12" ht="16.5" x14ac:dyDescent="0.25">
      <c r="A13" s="33" t="s">
        <v>259</v>
      </c>
      <c r="B13" s="224" t="s">
        <v>2</v>
      </c>
      <c r="C13" s="224"/>
      <c r="D13" s="33" t="s">
        <v>3</v>
      </c>
      <c r="E13" s="116" t="s">
        <v>4</v>
      </c>
      <c r="F13" s="116" t="s">
        <v>4</v>
      </c>
      <c r="G13" s="34" t="s">
        <v>0</v>
      </c>
      <c r="H13" s="10"/>
    </row>
    <row r="14" spans="1:12" ht="49.5" x14ac:dyDescent="0.25">
      <c r="A14" s="217">
        <v>1</v>
      </c>
      <c r="B14" s="156" t="s">
        <v>1</v>
      </c>
      <c r="C14" s="217" t="s">
        <v>327</v>
      </c>
      <c r="D14" s="35" t="s">
        <v>5</v>
      </c>
      <c r="E14" s="140">
        <v>200000</v>
      </c>
      <c r="F14" s="140">
        <f>MROUND(E14*93%,1000)</f>
        <v>186000</v>
      </c>
      <c r="G14" s="225"/>
      <c r="H14" s="11"/>
    </row>
    <row r="15" spans="1:12" ht="49.5" x14ac:dyDescent="0.25">
      <c r="A15" s="218"/>
      <c r="B15" s="154"/>
      <c r="C15" s="218"/>
      <c r="D15" s="35" t="s">
        <v>6</v>
      </c>
      <c r="E15" s="141"/>
      <c r="F15" s="141"/>
      <c r="G15" s="226"/>
      <c r="H15" s="11"/>
    </row>
    <row r="16" spans="1:12" ht="33" x14ac:dyDescent="0.25">
      <c r="A16" s="218"/>
      <c r="B16" s="154"/>
      <c r="C16" s="218"/>
      <c r="D16" s="35" t="s">
        <v>7</v>
      </c>
      <c r="E16" s="141"/>
      <c r="F16" s="141"/>
      <c r="G16" s="226"/>
      <c r="H16" s="11"/>
    </row>
    <row r="17" spans="1:8" ht="16.5" x14ac:dyDescent="0.25">
      <c r="A17" s="218"/>
      <c r="B17" s="154"/>
      <c r="C17" s="218"/>
      <c r="D17" s="35" t="s">
        <v>8</v>
      </c>
      <c r="E17" s="141"/>
      <c r="F17" s="141"/>
      <c r="G17" s="226"/>
      <c r="H17" s="12"/>
    </row>
    <row r="18" spans="1:8" ht="16.5" x14ac:dyDescent="0.25">
      <c r="A18" s="218"/>
      <c r="B18" s="154"/>
      <c r="C18" s="218"/>
      <c r="D18" s="35" t="s">
        <v>412</v>
      </c>
      <c r="E18" s="141"/>
      <c r="F18" s="141"/>
      <c r="G18" s="226"/>
      <c r="H18" s="12"/>
    </row>
    <row r="19" spans="1:8" ht="16.5" x14ac:dyDescent="0.25">
      <c r="A19" s="219"/>
      <c r="B19" s="157"/>
      <c r="C19" s="219"/>
      <c r="D19" s="35" t="s">
        <v>22</v>
      </c>
      <c r="E19" s="142"/>
      <c r="F19" s="142"/>
      <c r="G19" s="227"/>
      <c r="H19" s="12"/>
    </row>
    <row r="20" spans="1:8" ht="33" x14ac:dyDescent="0.25">
      <c r="A20" s="37">
        <v>2</v>
      </c>
      <c r="B20" s="38" t="s">
        <v>9</v>
      </c>
      <c r="C20" s="36" t="s">
        <v>10</v>
      </c>
      <c r="D20" s="108" t="s">
        <v>334</v>
      </c>
      <c r="E20" s="39">
        <v>102000</v>
      </c>
      <c r="F20" s="39">
        <f>MROUND(E20*93%,1000)</f>
        <v>95000</v>
      </c>
      <c r="G20" s="40"/>
      <c r="H20" s="12"/>
    </row>
    <row r="21" spans="1:8" ht="49.5" x14ac:dyDescent="0.25">
      <c r="A21" s="37">
        <v>3</v>
      </c>
      <c r="B21" s="38" t="s">
        <v>12</v>
      </c>
      <c r="C21" s="36" t="s">
        <v>13</v>
      </c>
      <c r="D21" s="36" t="s">
        <v>14</v>
      </c>
      <c r="E21" s="39">
        <v>59000</v>
      </c>
      <c r="F21" s="39">
        <f>MROUND(E21*93%,1000)</f>
        <v>55000</v>
      </c>
      <c r="G21" s="40"/>
      <c r="H21" s="12"/>
    </row>
    <row r="22" spans="1:8" ht="66" x14ac:dyDescent="0.25">
      <c r="A22" s="37">
        <v>4</v>
      </c>
      <c r="B22" s="38" t="s">
        <v>15</v>
      </c>
      <c r="C22" s="36" t="s">
        <v>16</v>
      </c>
      <c r="D22" s="36" t="s">
        <v>17</v>
      </c>
      <c r="E22" s="39">
        <v>75000</v>
      </c>
      <c r="F22" s="39">
        <f>MROUND(E22*93%,1000)</f>
        <v>70000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55" t="s">
        <v>40</v>
      </c>
      <c r="C24" s="41" t="s">
        <v>41</v>
      </c>
      <c r="D24" s="41" t="s">
        <v>42</v>
      </c>
      <c r="E24" s="228">
        <v>60000</v>
      </c>
      <c r="F24" s="228">
        <f>MROUND(E24*93%,1000)</f>
        <v>56000</v>
      </c>
      <c r="G24" s="177" t="s">
        <v>382</v>
      </c>
      <c r="H24" s="12"/>
    </row>
    <row r="25" spans="1:8" ht="33" x14ac:dyDescent="0.25">
      <c r="A25" s="37">
        <v>7</v>
      </c>
      <c r="B25" s="155"/>
      <c r="C25" s="41" t="s">
        <v>43</v>
      </c>
      <c r="D25" s="41" t="s">
        <v>42</v>
      </c>
      <c r="E25" s="229"/>
      <c r="F25" s="229">
        <f t="shared" ref="F25" si="0">E25*90%</f>
        <v>0</v>
      </c>
      <c r="G25" s="178"/>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82" t="s">
        <v>26</v>
      </c>
      <c r="B28" s="221"/>
      <c r="C28" s="221"/>
      <c r="D28" s="183"/>
      <c r="E28" s="130">
        <f>SUM(E14:E27)</f>
        <v>564000</v>
      </c>
      <c r="F28" s="130">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2" t="s">
        <v>2</v>
      </c>
      <c r="C32" s="18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6" t="s">
        <v>44</v>
      </c>
      <c r="C38" s="41" t="s">
        <v>267</v>
      </c>
      <c r="D38" s="41" t="s">
        <v>268</v>
      </c>
      <c r="E38" s="69">
        <v>41000</v>
      </c>
      <c r="F38" s="39">
        <f t="shared" si="1"/>
        <v>38000</v>
      </c>
      <c r="G38" s="109" t="s">
        <v>377</v>
      </c>
      <c r="H38" s="12"/>
    </row>
    <row r="39" spans="1:8" ht="33" x14ac:dyDescent="0.25">
      <c r="A39" s="37">
        <v>6</v>
      </c>
      <c r="B39" s="157"/>
      <c r="C39" s="41" t="s">
        <v>274</v>
      </c>
      <c r="D39" s="41" t="s">
        <v>275</v>
      </c>
      <c r="E39" s="69">
        <v>41000</v>
      </c>
      <c r="F39" s="39">
        <f t="shared" si="1"/>
        <v>38000</v>
      </c>
      <c r="G39" s="109" t="s">
        <v>376</v>
      </c>
      <c r="H39" s="12"/>
    </row>
    <row r="40" spans="1:8" ht="33" customHeight="1" x14ac:dyDescent="0.25">
      <c r="A40" s="37">
        <v>7</v>
      </c>
      <c r="B40" s="176" t="s">
        <v>60</v>
      </c>
      <c r="C40" s="41" t="s">
        <v>61</v>
      </c>
      <c r="D40" s="70" t="s">
        <v>62</v>
      </c>
      <c r="E40" s="69">
        <v>41000</v>
      </c>
      <c r="F40" s="39">
        <f t="shared" si="1"/>
        <v>38000</v>
      </c>
      <c r="G40" s="151" t="s">
        <v>378</v>
      </c>
      <c r="H40" s="12"/>
    </row>
    <row r="41" spans="1:8" ht="33" x14ac:dyDescent="0.25">
      <c r="A41" s="37">
        <v>8</v>
      </c>
      <c r="B41" s="176"/>
      <c r="C41" s="41" t="s">
        <v>63</v>
      </c>
      <c r="D41" s="70" t="s">
        <v>64</v>
      </c>
      <c r="E41" s="69">
        <v>59000</v>
      </c>
      <c r="F41" s="39">
        <f t="shared" si="1"/>
        <v>55000</v>
      </c>
      <c r="G41" s="152"/>
      <c r="H41" s="12"/>
    </row>
    <row r="42" spans="1:8" ht="33" x14ac:dyDescent="0.25">
      <c r="A42" s="37">
        <v>9</v>
      </c>
      <c r="B42" s="176"/>
      <c r="C42" s="41" t="s">
        <v>65</v>
      </c>
      <c r="D42" s="70" t="s">
        <v>66</v>
      </c>
      <c r="E42" s="69">
        <v>59000</v>
      </c>
      <c r="F42" s="39">
        <f t="shared" si="1"/>
        <v>55000</v>
      </c>
      <c r="G42" s="152"/>
      <c r="H42" s="12"/>
    </row>
    <row r="43" spans="1:8" ht="33" x14ac:dyDescent="0.25">
      <c r="A43" s="37">
        <v>10</v>
      </c>
      <c r="B43" s="176"/>
      <c r="C43" s="41" t="s">
        <v>67</v>
      </c>
      <c r="D43" s="70" t="s">
        <v>68</v>
      </c>
      <c r="E43" s="69">
        <v>47000</v>
      </c>
      <c r="F43" s="39">
        <f t="shared" si="1"/>
        <v>44000</v>
      </c>
      <c r="G43" s="152"/>
      <c r="H43" s="12"/>
    </row>
    <row r="44" spans="1:8" ht="33" x14ac:dyDescent="0.25">
      <c r="A44" s="37">
        <v>11</v>
      </c>
      <c r="B44" s="176"/>
      <c r="C44" s="41" t="s">
        <v>69</v>
      </c>
      <c r="D44" s="70" t="s">
        <v>70</v>
      </c>
      <c r="E44" s="69">
        <v>41000</v>
      </c>
      <c r="F44" s="39">
        <f t="shared" si="1"/>
        <v>38000</v>
      </c>
      <c r="G44" s="153"/>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6" t="s">
        <v>277</v>
      </c>
      <c r="C46" s="35" t="s">
        <v>194</v>
      </c>
      <c r="D46" s="35" t="s">
        <v>195</v>
      </c>
      <c r="E46" s="72">
        <v>62000</v>
      </c>
      <c r="F46" s="39">
        <f t="shared" si="1"/>
        <v>58000</v>
      </c>
      <c r="G46" s="151" t="s">
        <v>379</v>
      </c>
      <c r="H46" s="12"/>
    </row>
    <row r="47" spans="1:8" ht="16.5" x14ac:dyDescent="0.25">
      <c r="A47" s="37">
        <v>14</v>
      </c>
      <c r="B47" s="154"/>
      <c r="C47" s="35" t="s">
        <v>196</v>
      </c>
      <c r="D47" s="35" t="s">
        <v>197</v>
      </c>
      <c r="E47" s="72">
        <v>165000</v>
      </c>
      <c r="F47" s="39">
        <f t="shared" si="1"/>
        <v>153000</v>
      </c>
      <c r="G47" s="152"/>
      <c r="H47" s="12"/>
    </row>
    <row r="48" spans="1:8" ht="16.5" x14ac:dyDescent="0.25">
      <c r="A48" s="37">
        <v>15</v>
      </c>
      <c r="B48" s="157"/>
      <c r="C48" s="35" t="s">
        <v>201</v>
      </c>
      <c r="D48" s="35" t="s">
        <v>202</v>
      </c>
      <c r="E48" s="72">
        <v>116000</v>
      </c>
      <c r="F48" s="39">
        <f t="shared" si="1"/>
        <v>108000</v>
      </c>
      <c r="G48" s="153"/>
      <c r="H48" s="12"/>
    </row>
    <row r="49" spans="1:8" ht="16.5" x14ac:dyDescent="0.25">
      <c r="A49" s="37">
        <v>16</v>
      </c>
      <c r="B49" s="156" t="s">
        <v>272</v>
      </c>
      <c r="C49" s="35" t="s">
        <v>198</v>
      </c>
      <c r="D49" s="35" t="s">
        <v>199</v>
      </c>
      <c r="E49" s="72">
        <v>83000</v>
      </c>
      <c r="F49" s="39">
        <f t="shared" si="1"/>
        <v>77000</v>
      </c>
      <c r="G49" s="40"/>
      <c r="H49" s="12"/>
    </row>
    <row r="50" spans="1:8" ht="33" x14ac:dyDescent="0.25">
      <c r="A50" s="37">
        <v>17</v>
      </c>
      <c r="B50" s="154"/>
      <c r="C50" s="35" t="s">
        <v>269</v>
      </c>
      <c r="D50" s="35" t="s">
        <v>199</v>
      </c>
      <c r="E50" s="72">
        <v>130000</v>
      </c>
      <c r="F50" s="39">
        <f t="shared" si="1"/>
        <v>121000</v>
      </c>
      <c r="G50" s="151" t="s">
        <v>379</v>
      </c>
      <c r="H50" s="12"/>
    </row>
    <row r="51" spans="1:8" ht="16.5" x14ac:dyDescent="0.25">
      <c r="A51" s="37">
        <v>18</v>
      </c>
      <c r="B51" s="154"/>
      <c r="C51" s="35" t="s">
        <v>270</v>
      </c>
      <c r="D51" s="35" t="s">
        <v>199</v>
      </c>
      <c r="E51" s="72">
        <v>120000</v>
      </c>
      <c r="F51" s="39">
        <f t="shared" si="1"/>
        <v>112000</v>
      </c>
      <c r="G51" s="152"/>
      <c r="H51" s="12"/>
    </row>
    <row r="52" spans="1:8" ht="16.5" x14ac:dyDescent="0.25">
      <c r="A52" s="37">
        <v>19</v>
      </c>
      <c r="B52" s="157"/>
      <c r="C52" s="35" t="s">
        <v>271</v>
      </c>
      <c r="D52" s="35" t="s">
        <v>200</v>
      </c>
      <c r="E52" s="72">
        <v>282000</v>
      </c>
      <c r="F52" s="39">
        <f t="shared" si="1"/>
        <v>262000</v>
      </c>
      <c r="G52" s="153"/>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60" t="s">
        <v>130</v>
      </c>
      <c r="C54" s="35" t="s">
        <v>131</v>
      </c>
      <c r="D54" s="35" t="s">
        <v>132</v>
      </c>
      <c r="E54" s="72">
        <v>71000</v>
      </c>
      <c r="F54" s="39">
        <f t="shared" si="1"/>
        <v>66000</v>
      </c>
      <c r="G54" s="177" t="s">
        <v>381</v>
      </c>
      <c r="H54" s="12"/>
    </row>
    <row r="55" spans="1:8" ht="16.5" x14ac:dyDescent="0.25">
      <c r="A55" s="37">
        <v>22</v>
      </c>
      <c r="B55" s="162"/>
      <c r="C55" s="35" t="s">
        <v>133</v>
      </c>
      <c r="D55" s="35" t="s">
        <v>134</v>
      </c>
      <c r="E55" s="68">
        <v>138000</v>
      </c>
      <c r="F55" s="39">
        <f t="shared" si="1"/>
        <v>128000</v>
      </c>
      <c r="G55" s="178"/>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9" t="s">
        <v>205</v>
      </c>
      <c r="C57" s="35" t="s">
        <v>161</v>
      </c>
      <c r="D57" s="35" t="s">
        <v>162</v>
      </c>
      <c r="E57" s="72">
        <v>30000</v>
      </c>
      <c r="F57" s="39">
        <f t="shared" si="1"/>
        <v>28000</v>
      </c>
      <c r="G57" s="180" t="s">
        <v>383</v>
      </c>
      <c r="H57" s="13"/>
    </row>
    <row r="58" spans="1:8" s="14" customFormat="1" ht="16.5" x14ac:dyDescent="0.25">
      <c r="A58" s="37">
        <v>25</v>
      </c>
      <c r="B58" s="179"/>
      <c r="C58" s="35" t="s">
        <v>278</v>
      </c>
      <c r="D58" s="35" t="s">
        <v>162</v>
      </c>
      <c r="E58" s="72">
        <v>20000</v>
      </c>
      <c r="F58" s="39">
        <f t="shared" si="1"/>
        <v>19000</v>
      </c>
      <c r="G58" s="181"/>
      <c r="H58" s="13"/>
    </row>
    <row r="59" spans="1:8" ht="16.5" x14ac:dyDescent="0.25">
      <c r="A59" s="146" t="s">
        <v>208</v>
      </c>
      <c r="B59" s="147"/>
      <c r="C59" s="147"/>
      <c r="D59" s="148"/>
      <c r="E59" s="66"/>
      <c r="F59" s="66"/>
      <c r="G59" s="67"/>
      <c r="H59" s="12"/>
    </row>
    <row r="60" spans="1:8" s="14" customFormat="1" ht="33" x14ac:dyDescent="0.25">
      <c r="A60" s="37">
        <v>26</v>
      </c>
      <c r="B60" s="168" t="s">
        <v>260</v>
      </c>
      <c r="C60" s="73" t="s">
        <v>71</v>
      </c>
      <c r="D60" s="74" t="s">
        <v>72</v>
      </c>
      <c r="E60" s="39">
        <v>174000</v>
      </c>
      <c r="F60" s="39">
        <f t="shared" si="1"/>
        <v>162000</v>
      </c>
      <c r="G60" s="40"/>
      <c r="H60" s="13"/>
    </row>
    <row r="61" spans="1:8" s="14" customFormat="1" ht="33" x14ac:dyDescent="0.25">
      <c r="A61" s="37">
        <v>27</v>
      </c>
      <c r="B61" s="169"/>
      <c r="C61" s="73" t="s">
        <v>83</v>
      </c>
      <c r="D61" s="74" t="s">
        <v>84</v>
      </c>
      <c r="E61" s="107">
        <v>231000</v>
      </c>
      <c r="F61" s="39">
        <f t="shared" si="1"/>
        <v>215000</v>
      </c>
      <c r="G61" s="40"/>
      <c r="H61" s="13"/>
    </row>
    <row r="62" spans="1:8" s="14" customFormat="1" ht="33" x14ac:dyDescent="0.25">
      <c r="A62" s="37">
        <v>28</v>
      </c>
      <c r="B62" s="169"/>
      <c r="C62" s="73" t="s">
        <v>85</v>
      </c>
      <c r="D62" s="74" t="s">
        <v>86</v>
      </c>
      <c r="E62" s="39">
        <v>732000</v>
      </c>
      <c r="F62" s="39">
        <f t="shared" si="1"/>
        <v>681000</v>
      </c>
      <c r="G62" s="40"/>
      <c r="H62" s="13"/>
    </row>
    <row r="63" spans="1:8" s="14" customFormat="1" ht="33" x14ac:dyDescent="0.25">
      <c r="A63" s="37">
        <v>29</v>
      </c>
      <c r="B63" s="169"/>
      <c r="C63" s="73" t="s">
        <v>79</v>
      </c>
      <c r="D63" s="74" t="s">
        <v>279</v>
      </c>
      <c r="E63" s="119">
        <v>121000</v>
      </c>
      <c r="F63" s="39">
        <f t="shared" si="1"/>
        <v>113000</v>
      </c>
      <c r="G63" s="40"/>
      <c r="H63" s="13"/>
    </row>
    <row r="64" spans="1:8" s="14" customFormat="1" ht="33" x14ac:dyDescent="0.25">
      <c r="A64" s="37">
        <v>30</v>
      </c>
      <c r="B64" s="169"/>
      <c r="C64" s="73" t="s">
        <v>93</v>
      </c>
      <c r="D64" s="74" t="s">
        <v>94</v>
      </c>
      <c r="E64" s="39">
        <v>192000</v>
      </c>
      <c r="F64" s="39">
        <f t="shared" si="1"/>
        <v>179000</v>
      </c>
      <c r="G64" s="40"/>
      <c r="H64" s="13"/>
    </row>
    <row r="65" spans="1:8" s="14" customFormat="1" ht="33" x14ac:dyDescent="0.25">
      <c r="A65" s="37">
        <v>31</v>
      </c>
      <c r="B65" s="169"/>
      <c r="C65" s="73" t="s">
        <v>80</v>
      </c>
      <c r="D65" s="74" t="s">
        <v>81</v>
      </c>
      <c r="E65" s="39">
        <v>173000</v>
      </c>
      <c r="F65" s="39">
        <f t="shared" si="1"/>
        <v>161000</v>
      </c>
      <c r="G65" s="40"/>
      <c r="H65" s="13"/>
    </row>
    <row r="66" spans="1:8" s="14" customFormat="1" ht="33" x14ac:dyDescent="0.25">
      <c r="A66" s="37">
        <v>32</v>
      </c>
      <c r="B66" s="169"/>
      <c r="C66" s="73" t="s">
        <v>82</v>
      </c>
      <c r="D66" s="74" t="s">
        <v>281</v>
      </c>
      <c r="E66" s="107">
        <v>231000</v>
      </c>
      <c r="F66" s="39">
        <f t="shared" si="1"/>
        <v>215000</v>
      </c>
      <c r="G66" s="109" t="s">
        <v>396</v>
      </c>
      <c r="H66" s="13"/>
    </row>
    <row r="67" spans="1:8" s="14" customFormat="1" ht="16.5" x14ac:dyDescent="0.25">
      <c r="A67" s="37">
        <v>33</v>
      </c>
      <c r="B67" s="169"/>
      <c r="C67" s="75" t="s">
        <v>234</v>
      </c>
      <c r="D67" s="76" t="s">
        <v>235</v>
      </c>
      <c r="E67" s="120">
        <v>500000</v>
      </c>
      <c r="F67" s="39">
        <f t="shared" si="1"/>
        <v>465000</v>
      </c>
      <c r="G67" s="40"/>
      <c r="H67" s="13"/>
    </row>
    <row r="68" spans="1:8" s="14" customFormat="1" ht="33" x14ac:dyDescent="0.25">
      <c r="A68" s="37">
        <v>34</v>
      </c>
      <c r="B68" s="169"/>
      <c r="C68" s="73" t="s">
        <v>73</v>
      </c>
      <c r="D68" s="74" t="s">
        <v>280</v>
      </c>
      <c r="E68" s="39">
        <v>290000</v>
      </c>
      <c r="F68" s="39">
        <f t="shared" si="1"/>
        <v>270000</v>
      </c>
      <c r="G68" s="40" t="s">
        <v>74</v>
      </c>
      <c r="H68" s="12"/>
    </row>
    <row r="69" spans="1:8" s="14" customFormat="1" ht="33" x14ac:dyDescent="0.25">
      <c r="A69" s="37">
        <v>35</v>
      </c>
      <c r="B69" s="169"/>
      <c r="C69" s="73" t="s">
        <v>75</v>
      </c>
      <c r="D69" s="74" t="s">
        <v>76</v>
      </c>
      <c r="E69" s="39">
        <v>231000</v>
      </c>
      <c r="F69" s="39">
        <f t="shared" si="1"/>
        <v>215000</v>
      </c>
      <c r="G69" s="40"/>
      <c r="H69" s="13"/>
    </row>
    <row r="70" spans="1:8" s="14" customFormat="1" ht="49.5" x14ac:dyDescent="0.25">
      <c r="A70" s="37">
        <v>36</v>
      </c>
      <c r="B70" s="169"/>
      <c r="C70" s="73" t="s">
        <v>77</v>
      </c>
      <c r="D70" s="74" t="s">
        <v>78</v>
      </c>
      <c r="E70" s="39">
        <v>616000</v>
      </c>
      <c r="F70" s="39">
        <f t="shared" si="1"/>
        <v>573000</v>
      </c>
      <c r="G70" s="40"/>
      <c r="H70" s="13"/>
    </row>
    <row r="71" spans="1:8" s="14" customFormat="1" ht="33" x14ac:dyDescent="0.25">
      <c r="A71" s="37">
        <v>37</v>
      </c>
      <c r="B71" s="169"/>
      <c r="C71" s="73" t="s">
        <v>87</v>
      </c>
      <c r="D71" s="74" t="s">
        <v>88</v>
      </c>
      <c r="E71" s="107">
        <v>231000</v>
      </c>
      <c r="F71" s="39">
        <f t="shared" si="1"/>
        <v>215000</v>
      </c>
      <c r="G71" s="40"/>
      <c r="H71" s="13"/>
    </row>
    <row r="72" spans="1:8" s="14" customFormat="1" ht="16.5" x14ac:dyDescent="0.25">
      <c r="A72" s="37">
        <v>38</v>
      </c>
      <c r="B72" s="170"/>
      <c r="C72" s="73" t="s">
        <v>95</v>
      </c>
      <c r="D72" s="74" t="s">
        <v>96</v>
      </c>
      <c r="E72" s="39">
        <v>412000</v>
      </c>
      <c r="F72" s="39">
        <f t="shared" si="1"/>
        <v>383000</v>
      </c>
      <c r="G72" s="40"/>
      <c r="H72" s="13"/>
    </row>
    <row r="73" spans="1:8" s="14" customFormat="1" ht="33" customHeight="1" x14ac:dyDescent="0.25">
      <c r="A73" s="37">
        <v>39</v>
      </c>
      <c r="B73" s="168" t="s">
        <v>90</v>
      </c>
      <c r="C73" s="73" t="s">
        <v>89</v>
      </c>
      <c r="D73" s="171" t="s">
        <v>397</v>
      </c>
      <c r="E73" s="39">
        <v>137000</v>
      </c>
      <c r="F73" s="39">
        <f t="shared" si="1"/>
        <v>127000</v>
      </c>
      <c r="G73" s="151" t="s">
        <v>380</v>
      </c>
      <c r="H73" s="13"/>
    </row>
    <row r="74" spans="1:8" s="14" customFormat="1" ht="33" x14ac:dyDescent="0.25">
      <c r="A74" s="37">
        <v>40</v>
      </c>
      <c r="B74" s="169"/>
      <c r="C74" s="73" t="s">
        <v>91</v>
      </c>
      <c r="D74" s="172"/>
      <c r="E74" s="39">
        <v>137000</v>
      </c>
      <c r="F74" s="39">
        <f t="shared" si="1"/>
        <v>127000</v>
      </c>
      <c r="G74" s="152"/>
      <c r="H74" s="13"/>
    </row>
    <row r="75" spans="1:8" s="14" customFormat="1" ht="33" x14ac:dyDescent="0.25">
      <c r="A75" s="37">
        <v>41</v>
      </c>
      <c r="B75" s="170"/>
      <c r="C75" s="73" t="s">
        <v>92</v>
      </c>
      <c r="D75" s="173"/>
      <c r="E75" s="39">
        <v>208000</v>
      </c>
      <c r="F75" s="39">
        <f t="shared" si="1"/>
        <v>193000</v>
      </c>
      <c r="G75" s="153"/>
      <c r="H75" s="13"/>
    </row>
    <row r="76" spans="1:8" s="14" customFormat="1" ht="16.5" x14ac:dyDescent="0.25">
      <c r="A76" s="37">
        <v>42</v>
      </c>
      <c r="B76" s="168" t="s">
        <v>398</v>
      </c>
      <c r="C76" s="73" t="s">
        <v>399</v>
      </c>
      <c r="D76" s="174" t="s">
        <v>401</v>
      </c>
      <c r="E76" s="39">
        <v>215000</v>
      </c>
      <c r="F76" s="39">
        <f t="shared" si="1"/>
        <v>200000</v>
      </c>
      <c r="G76" s="105"/>
      <c r="H76" s="13"/>
    </row>
    <row r="77" spans="1:8" s="14" customFormat="1" ht="16.5" x14ac:dyDescent="0.25">
      <c r="A77" s="37">
        <v>43</v>
      </c>
      <c r="B77" s="169"/>
      <c r="C77" s="73" t="s">
        <v>400</v>
      </c>
      <c r="D77" s="175"/>
      <c r="E77" s="39">
        <v>323000</v>
      </c>
      <c r="F77" s="39">
        <f t="shared" si="1"/>
        <v>300000</v>
      </c>
      <c r="G77" s="105"/>
      <c r="H77" s="13"/>
    </row>
    <row r="78" spans="1:8" s="14" customFormat="1" ht="82.5" x14ac:dyDescent="0.25">
      <c r="A78" s="37">
        <v>44</v>
      </c>
      <c r="B78" s="169"/>
      <c r="C78" s="73" t="s">
        <v>403</v>
      </c>
      <c r="D78" s="112" t="s">
        <v>402</v>
      </c>
      <c r="E78" s="39">
        <v>269000</v>
      </c>
      <c r="F78" s="39">
        <f t="shared" si="1"/>
        <v>250000</v>
      </c>
      <c r="G78" s="105"/>
      <c r="H78" s="13"/>
    </row>
    <row r="79" spans="1:8" s="14" customFormat="1" ht="82.5" x14ac:dyDescent="0.25">
      <c r="A79" s="37">
        <v>45</v>
      </c>
      <c r="B79" s="170"/>
      <c r="C79" s="73" t="s">
        <v>404</v>
      </c>
      <c r="D79" s="112" t="s">
        <v>405</v>
      </c>
      <c r="E79" s="39">
        <v>588000</v>
      </c>
      <c r="F79" s="39">
        <f t="shared" si="1"/>
        <v>547000</v>
      </c>
      <c r="G79" s="105"/>
      <c r="H79" s="13"/>
    </row>
    <row r="80" spans="1:8" s="14" customFormat="1" ht="16.5" x14ac:dyDescent="0.25">
      <c r="A80" s="146" t="s">
        <v>207</v>
      </c>
      <c r="B80" s="147"/>
      <c r="C80" s="147"/>
      <c r="D80" s="148"/>
      <c r="E80" s="66"/>
      <c r="F80" s="66"/>
      <c r="G80" s="67"/>
      <c r="H80" s="13"/>
    </row>
    <row r="81" spans="1:8" ht="49.5" x14ac:dyDescent="0.25">
      <c r="A81" s="37">
        <v>46</v>
      </c>
      <c r="B81" s="176" t="s">
        <v>97</v>
      </c>
      <c r="C81" s="35" t="s">
        <v>98</v>
      </c>
      <c r="D81" s="35" t="s">
        <v>99</v>
      </c>
      <c r="E81" s="72">
        <v>123000</v>
      </c>
      <c r="F81" s="39">
        <f t="shared" si="1"/>
        <v>114000</v>
      </c>
      <c r="G81" s="40"/>
      <c r="H81" s="12"/>
    </row>
    <row r="82" spans="1:8" ht="33" x14ac:dyDescent="0.25">
      <c r="A82" s="37">
        <v>47</v>
      </c>
      <c r="B82" s="176"/>
      <c r="C82" s="35" t="s">
        <v>100</v>
      </c>
      <c r="D82" s="35" t="s">
        <v>101</v>
      </c>
      <c r="E82" s="72">
        <v>66000</v>
      </c>
      <c r="F82" s="39">
        <f t="shared" si="1"/>
        <v>61000</v>
      </c>
      <c r="G82" s="40"/>
      <c r="H82" s="12"/>
    </row>
    <row r="83" spans="1:8" ht="115.5" x14ac:dyDescent="0.25">
      <c r="A83" s="37">
        <v>48</v>
      </c>
      <c r="B83" s="176"/>
      <c r="C83" s="35" t="s">
        <v>102</v>
      </c>
      <c r="D83" s="35" t="s">
        <v>103</v>
      </c>
      <c r="E83" s="72">
        <v>139000</v>
      </c>
      <c r="F83" s="39">
        <f t="shared" si="1"/>
        <v>129000</v>
      </c>
      <c r="G83" s="40" t="s">
        <v>104</v>
      </c>
      <c r="H83" s="12"/>
    </row>
    <row r="84" spans="1:8" ht="115.5" x14ac:dyDescent="0.25">
      <c r="A84" s="37">
        <v>49</v>
      </c>
      <c r="B84" s="176"/>
      <c r="C84" s="35" t="s">
        <v>105</v>
      </c>
      <c r="D84" s="35" t="s">
        <v>106</v>
      </c>
      <c r="E84" s="72">
        <v>66000</v>
      </c>
      <c r="F84" s="39">
        <f t="shared" si="1"/>
        <v>61000</v>
      </c>
      <c r="G84" s="40" t="s">
        <v>104</v>
      </c>
      <c r="H84" s="12"/>
    </row>
    <row r="85" spans="1:8" ht="148.5" x14ac:dyDescent="0.25">
      <c r="A85" s="37">
        <v>50</v>
      </c>
      <c r="B85" s="176"/>
      <c r="C85" s="35" t="s">
        <v>406</v>
      </c>
      <c r="D85" s="35" t="s">
        <v>407</v>
      </c>
      <c r="E85" s="72">
        <v>212000</v>
      </c>
      <c r="F85" s="39">
        <f t="shared" si="1"/>
        <v>197000</v>
      </c>
      <c r="G85" s="40"/>
      <c r="H85" s="12"/>
    </row>
    <row r="86" spans="1:8" ht="33" x14ac:dyDescent="0.25">
      <c r="A86" s="37">
        <v>51</v>
      </c>
      <c r="B86" s="176"/>
      <c r="C86" s="35" t="s">
        <v>107</v>
      </c>
      <c r="D86" s="35" t="s">
        <v>108</v>
      </c>
      <c r="E86" s="72">
        <v>868000</v>
      </c>
      <c r="F86" s="39">
        <f t="shared" si="1"/>
        <v>807000</v>
      </c>
      <c r="G86" s="109" t="s">
        <v>109</v>
      </c>
      <c r="H86" s="12"/>
    </row>
    <row r="87" spans="1:8" ht="49.5" x14ac:dyDescent="0.25">
      <c r="A87" s="37">
        <v>52</v>
      </c>
      <c r="B87" s="176"/>
      <c r="C87" s="35" t="s">
        <v>110</v>
      </c>
      <c r="D87" s="35" t="s">
        <v>111</v>
      </c>
      <c r="E87" s="72">
        <v>139000</v>
      </c>
      <c r="F87" s="39">
        <f t="shared" si="1"/>
        <v>129000</v>
      </c>
      <c r="G87" s="109" t="s">
        <v>112</v>
      </c>
      <c r="H87" s="12"/>
    </row>
    <row r="88" spans="1:8" ht="49.5" x14ac:dyDescent="0.25">
      <c r="A88" s="37">
        <v>53</v>
      </c>
      <c r="B88" s="176"/>
      <c r="C88" s="35" t="s">
        <v>113</v>
      </c>
      <c r="D88" s="35" t="s">
        <v>114</v>
      </c>
      <c r="E88" s="72">
        <v>72000</v>
      </c>
      <c r="F88" s="39">
        <f t="shared" si="1"/>
        <v>67000</v>
      </c>
      <c r="G88" s="109" t="s">
        <v>115</v>
      </c>
      <c r="H88" s="12"/>
    </row>
    <row r="89" spans="1:8" ht="33" x14ac:dyDescent="0.25">
      <c r="A89" s="37">
        <v>54</v>
      </c>
      <c r="B89" s="176" t="s">
        <v>116</v>
      </c>
      <c r="C89" s="35" t="s">
        <v>117</v>
      </c>
      <c r="D89" s="35" t="s">
        <v>118</v>
      </c>
      <c r="E89" s="72">
        <v>174000</v>
      </c>
      <c r="F89" s="39">
        <f t="shared" si="1"/>
        <v>162000</v>
      </c>
      <c r="G89" s="40"/>
      <c r="H89" s="12"/>
    </row>
    <row r="90" spans="1:8" ht="33" x14ac:dyDescent="0.25">
      <c r="A90" s="37">
        <v>55</v>
      </c>
      <c r="B90" s="176"/>
      <c r="C90" s="35" t="s">
        <v>119</v>
      </c>
      <c r="D90" s="35" t="s">
        <v>120</v>
      </c>
      <c r="E90" s="72">
        <v>88000</v>
      </c>
      <c r="F90" s="39">
        <f t="shared" si="1"/>
        <v>82000</v>
      </c>
      <c r="G90" s="40"/>
      <c r="H90" s="12"/>
    </row>
    <row r="91" spans="1:8" ht="49.5" x14ac:dyDescent="0.25">
      <c r="A91" s="37">
        <v>56</v>
      </c>
      <c r="B91" s="160" t="s">
        <v>121</v>
      </c>
      <c r="C91" s="35" t="s">
        <v>122</v>
      </c>
      <c r="D91" s="35" t="s">
        <v>123</v>
      </c>
      <c r="E91" s="68">
        <v>168000</v>
      </c>
      <c r="F91" s="39">
        <f t="shared" si="1"/>
        <v>156000</v>
      </c>
      <c r="G91" s="40"/>
      <c r="H91" s="12"/>
    </row>
    <row r="92" spans="1:8" ht="49.5" x14ac:dyDescent="0.25">
      <c r="A92" s="37">
        <v>57</v>
      </c>
      <c r="B92" s="161"/>
      <c r="C92" s="35" t="s">
        <v>389</v>
      </c>
      <c r="D92" s="35" t="s">
        <v>124</v>
      </c>
      <c r="E92" s="68">
        <v>168000</v>
      </c>
      <c r="F92" s="39">
        <f t="shared" si="1"/>
        <v>156000</v>
      </c>
      <c r="G92" s="40"/>
      <c r="H92" s="12"/>
    </row>
    <row r="93" spans="1:8" ht="16.5" x14ac:dyDescent="0.25">
      <c r="A93" s="37">
        <v>58</v>
      </c>
      <c r="B93" s="162"/>
      <c r="C93" s="35" t="s">
        <v>125</v>
      </c>
      <c r="D93" s="35" t="s">
        <v>126</v>
      </c>
      <c r="E93" s="68">
        <v>253000</v>
      </c>
      <c r="F93" s="39">
        <f t="shared" si="1"/>
        <v>235000</v>
      </c>
      <c r="G93" s="40"/>
      <c r="H93" s="12"/>
    </row>
    <row r="94" spans="1:8" ht="16.5" x14ac:dyDescent="0.25">
      <c r="A94" s="146" t="s">
        <v>261</v>
      </c>
      <c r="B94" s="147"/>
      <c r="C94" s="147"/>
      <c r="D94" s="148"/>
      <c r="E94" s="77"/>
      <c r="F94" s="77"/>
      <c r="G94" s="67"/>
      <c r="H94" s="12"/>
    </row>
    <row r="95" spans="1:8" ht="16.5" x14ac:dyDescent="0.25">
      <c r="A95" s="37">
        <v>59</v>
      </c>
      <c r="B95" s="156" t="s">
        <v>240</v>
      </c>
      <c r="C95" s="35" t="s">
        <v>236</v>
      </c>
      <c r="D95" s="35" t="s">
        <v>237</v>
      </c>
      <c r="E95" s="68">
        <v>250000</v>
      </c>
      <c r="F95" s="39">
        <f t="shared" si="1"/>
        <v>233000</v>
      </c>
      <c r="G95" s="40"/>
      <c r="H95" s="12"/>
    </row>
    <row r="96" spans="1:8" ht="49.5" x14ac:dyDescent="0.25">
      <c r="A96" s="37">
        <v>60</v>
      </c>
      <c r="B96" s="157"/>
      <c r="C96" s="35" t="s">
        <v>239</v>
      </c>
      <c r="D96" s="35" t="s">
        <v>238</v>
      </c>
      <c r="E96" s="68">
        <v>399000</v>
      </c>
      <c r="F96" s="39">
        <f t="shared" si="1"/>
        <v>371000</v>
      </c>
      <c r="G96" s="40"/>
      <c r="H96" s="12"/>
    </row>
    <row r="97" spans="1:8" ht="16.5" x14ac:dyDescent="0.25">
      <c r="A97" s="37">
        <v>61</v>
      </c>
      <c r="B97" s="160" t="s">
        <v>243</v>
      </c>
      <c r="C97" s="35" t="s">
        <v>241</v>
      </c>
      <c r="D97" s="35"/>
      <c r="E97" s="68">
        <v>2500000</v>
      </c>
      <c r="F97" s="39">
        <f t="shared" si="1"/>
        <v>2325000</v>
      </c>
      <c r="G97" s="40"/>
      <c r="H97" s="12"/>
    </row>
    <row r="98" spans="1:8" ht="16.5" x14ac:dyDescent="0.25">
      <c r="A98" s="37">
        <v>62</v>
      </c>
      <c r="B98" s="162"/>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60" t="s">
        <v>258</v>
      </c>
      <c r="C100" s="35" t="s">
        <v>244</v>
      </c>
      <c r="D100" s="35"/>
      <c r="E100" s="68">
        <v>275000</v>
      </c>
      <c r="F100" s="39">
        <f t="shared" si="2"/>
        <v>256000</v>
      </c>
      <c r="G100" s="40"/>
      <c r="H100" s="12"/>
    </row>
    <row r="101" spans="1:8" ht="16.5" x14ac:dyDescent="0.25">
      <c r="A101" s="37">
        <v>65</v>
      </c>
      <c r="B101" s="161"/>
      <c r="C101" s="35" t="s">
        <v>245</v>
      </c>
      <c r="D101" s="35"/>
      <c r="E101" s="68">
        <v>187000</v>
      </c>
      <c r="F101" s="39">
        <f t="shared" si="2"/>
        <v>174000</v>
      </c>
      <c r="G101" s="40"/>
      <c r="H101" s="12"/>
    </row>
    <row r="102" spans="1:8" ht="16.5" x14ac:dyDescent="0.25">
      <c r="A102" s="37">
        <v>66</v>
      </c>
      <c r="B102" s="161"/>
      <c r="C102" s="35" t="s">
        <v>246</v>
      </c>
      <c r="D102" s="35"/>
      <c r="E102" s="68">
        <v>187000</v>
      </c>
      <c r="F102" s="39">
        <f t="shared" si="2"/>
        <v>174000</v>
      </c>
      <c r="G102" s="40"/>
      <c r="H102" s="12"/>
    </row>
    <row r="103" spans="1:8" ht="16.5" x14ac:dyDescent="0.25">
      <c r="A103" s="37">
        <v>67</v>
      </c>
      <c r="B103" s="161"/>
      <c r="C103" s="35" t="s">
        <v>247</v>
      </c>
      <c r="D103" s="35"/>
      <c r="E103" s="68">
        <v>189000</v>
      </c>
      <c r="F103" s="39">
        <f t="shared" si="2"/>
        <v>176000</v>
      </c>
      <c r="G103" s="40"/>
      <c r="H103" s="12"/>
    </row>
    <row r="104" spans="1:8" ht="16.5" x14ac:dyDescent="0.25">
      <c r="A104" s="37">
        <v>68</v>
      </c>
      <c r="B104" s="161"/>
      <c r="C104" s="35" t="s">
        <v>248</v>
      </c>
      <c r="D104" s="35"/>
      <c r="E104" s="68">
        <v>150000</v>
      </c>
      <c r="F104" s="39">
        <f t="shared" si="2"/>
        <v>140000</v>
      </c>
      <c r="G104" s="40"/>
      <c r="H104" s="12"/>
    </row>
    <row r="105" spans="1:8" ht="16.5" x14ac:dyDescent="0.25">
      <c r="A105" s="37">
        <v>69</v>
      </c>
      <c r="B105" s="161"/>
      <c r="C105" s="35" t="s">
        <v>249</v>
      </c>
      <c r="D105" s="35"/>
      <c r="E105" s="68">
        <v>189000</v>
      </c>
      <c r="F105" s="39">
        <f t="shared" si="2"/>
        <v>176000</v>
      </c>
      <c r="G105" s="40"/>
      <c r="H105" s="12"/>
    </row>
    <row r="106" spans="1:8" ht="16.5" x14ac:dyDescent="0.25">
      <c r="A106" s="37">
        <v>70</v>
      </c>
      <c r="B106" s="161"/>
      <c r="C106" s="35" t="s">
        <v>250</v>
      </c>
      <c r="D106" s="35"/>
      <c r="E106" s="68">
        <v>189000</v>
      </c>
      <c r="F106" s="39">
        <f t="shared" si="2"/>
        <v>176000</v>
      </c>
      <c r="G106" s="40"/>
      <c r="H106" s="12"/>
    </row>
    <row r="107" spans="1:8" ht="16.5" x14ac:dyDescent="0.25">
      <c r="A107" s="37">
        <v>71</v>
      </c>
      <c r="B107" s="161"/>
      <c r="C107" s="35" t="s">
        <v>251</v>
      </c>
      <c r="D107" s="35"/>
      <c r="E107" s="68">
        <v>187000</v>
      </c>
      <c r="F107" s="39">
        <f t="shared" si="2"/>
        <v>174000</v>
      </c>
      <c r="G107" s="40"/>
      <c r="H107" s="12"/>
    </row>
    <row r="108" spans="1:8" ht="16.5" x14ac:dyDescent="0.25">
      <c r="A108" s="37">
        <v>72</v>
      </c>
      <c r="B108" s="161"/>
      <c r="C108" s="35" t="s">
        <v>252</v>
      </c>
      <c r="D108" s="35"/>
      <c r="E108" s="68">
        <v>201000</v>
      </c>
      <c r="F108" s="39">
        <f t="shared" si="2"/>
        <v>187000</v>
      </c>
      <c r="G108" s="40"/>
      <c r="H108" s="12"/>
    </row>
    <row r="109" spans="1:8" ht="16.5" x14ac:dyDescent="0.25">
      <c r="A109" s="37">
        <v>73</v>
      </c>
      <c r="B109" s="161"/>
      <c r="C109" s="35" t="s">
        <v>253</v>
      </c>
      <c r="D109" s="35"/>
      <c r="E109" s="68">
        <v>187000</v>
      </c>
      <c r="F109" s="39">
        <f t="shared" si="2"/>
        <v>174000</v>
      </c>
      <c r="G109" s="40"/>
      <c r="H109" s="12"/>
    </row>
    <row r="110" spans="1:8" ht="16.5" x14ac:dyDescent="0.25">
      <c r="A110" s="37">
        <v>74</v>
      </c>
      <c r="B110" s="161"/>
      <c r="C110" s="35" t="s">
        <v>254</v>
      </c>
      <c r="D110" s="35"/>
      <c r="E110" s="68">
        <v>187000</v>
      </c>
      <c r="F110" s="39">
        <f t="shared" si="2"/>
        <v>174000</v>
      </c>
      <c r="G110" s="40"/>
      <c r="H110" s="12"/>
    </row>
    <row r="111" spans="1:8" ht="16.5" x14ac:dyDescent="0.25">
      <c r="A111" s="37">
        <v>75</v>
      </c>
      <c r="B111" s="161"/>
      <c r="C111" s="35" t="s">
        <v>255</v>
      </c>
      <c r="D111" s="35"/>
      <c r="E111" s="68">
        <v>132000</v>
      </c>
      <c r="F111" s="39">
        <f t="shared" si="2"/>
        <v>123000</v>
      </c>
      <c r="G111" s="40"/>
      <c r="H111" s="12"/>
    </row>
    <row r="112" spans="1:8" ht="16.5" x14ac:dyDescent="0.25">
      <c r="A112" s="37">
        <v>76</v>
      </c>
      <c r="B112" s="161"/>
      <c r="C112" s="35" t="s">
        <v>256</v>
      </c>
      <c r="D112" s="35"/>
      <c r="E112" s="68">
        <v>187000</v>
      </c>
      <c r="F112" s="39">
        <f t="shared" si="2"/>
        <v>174000</v>
      </c>
      <c r="G112" s="40"/>
      <c r="H112" s="12"/>
    </row>
    <row r="113" spans="1:8" ht="16.5" x14ac:dyDescent="0.25">
      <c r="A113" s="37">
        <v>77</v>
      </c>
      <c r="B113" s="162"/>
      <c r="C113" s="35" t="s">
        <v>257</v>
      </c>
      <c r="D113" s="35"/>
      <c r="E113" s="68">
        <v>1073000</v>
      </c>
      <c r="F113" s="39">
        <f t="shared" si="2"/>
        <v>998000</v>
      </c>
      <c r="G113" s="40"/>
      <c r="H113" s="12"/>
    </row>
    <row r="114" spans="1:8" ht="16.5" x14ac:dyDescent="0.25">
      <c r="A114" s="146" t="s">
        <v>226</v>
      </c>
      <c r="B114" s="147"/>
      <c r="C114" s="147"/>
      <c r="D114" s="14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50" t="s">
        <v>262</v>
      </c>
      <c r="B117" s="150"/>
      <c r="C117" s="150"/>
      <c r="D117" s="150"/>
      <c r="E117" s="77"/>
      <c r="F117" s="77"/>
      <c r="G117" s="67"/>
      <c r="H117" s="12"/>
    </row>
    <row r="118" spans="1:8" ht="49.5" x14ac:dyDescent="0.25">
      <c r="A118" s="37">
        <v>80</v>
      </c>
      <c r="B118" s="220" t="s">
        <v>204</v>
      </c>
      <c r="C118" s="36" t="s">
        <v>324</v>
      </c>
      <c r="D118" s="36" t="s">
        <v>11</v>
      </c>
      <c r="E118" s="106">
        <v>230000</v>
      </c>
      <c r="F118" s="39">
        <f t="shared" si="2"/>
        <v>214000</v>
      </c>
      <c r="G118" s="40"/>
      <c r="H118" s="12"/>
    </row>
    <row r="119" spans="1:8" ht="49.5" x14ac:dyDescent="0.25">
      <c r="A119" s="37">
        <v>81</v>
      </c>
      <c r="B119" s="163"/>
      <c r="C119" s="36" t="s">
        <v>34</v>
      </c>
      <c r="D119" s="36" t="s">
        <v>35</v>
      </c>
      <c r="E119" s="106">
        <v>220000</v>
      </c>
      <c r="F119" s="39">
        <f t="shared" si="2"/>
        <v>205000</v>
      </c>
      <c r="G119" s="40"/>
      <c r="H119" s="12"/>
    </row>
    <row r="120" spans="1:8" ht="33" x14ac:dyDescent="0.25">
      <c r="A120" s="37">
        <v>82</v>
      </c>
      <c r="B120" s="163"/>
      <c r="C120" s="36" t="s">
        <v>325</v>
      </c>
      <c r="D120" s="108" t="s">
        <v>329</v>
      </c>
      <c r="E120" s="106">
        <v>230000</v>
      </c>
      <c r="F120" s="39">
        <f t="shared" si="2"/>
        <v>214000</v>
      </c>
      <c r="G120" s="40"/>
      <c r="H120" s="12"/>
    </row>
    <row r="121" spans="1:8" ht="33" x14ac:dyDescent="0.25">
      <c r="A121" s="165">
        <v>83</v>
      </c>
      <c r="B121" s="163"/>
      <c r="C121" s="35" t="s">
        <v>408</v>
      </c>
      <c r="D121" s="35"/>
      <c r="E121" s="72">
        <v>250000</v>
      </c>
      <c r="F121" s="39">
        <f t="shared" si="2"/>
        <v>233000</v>
      </c>
      <c r="G121" s="40"/>
      <c r="H121" s="12"/>
    </row>
    <row r="122" spans="1:8" ht="16.5" x14ac:dyDescent="0.25">
      <c r="A122" s="166"/>
      <c r="B122" s="163"/>
      <c r="C122" s="35" t="s">
        <v>409</v>
      </c>
      <c r="D122" s="35"/>
      <c r="E122" s="72">
        <v>375000</v>
      </c>
      <c r="F122" s="39">
        <f t="shared" si="2"/>
        <v>349000</v>
      </c>
      <c r="G122" s="40"/>
      <c r="H122" s="12"/>
    </row>
    <row r="123" spans="1:8" ht="33" x14ac:dyDescent="0.25">
      <c r="A123" s="167"/>
      <c r="B123" s="163"/>
      <c r="C123" s="35" t="s">
        <v>410</v>
      </c>
      <c r="D123" s="35"/>
      <c r="E123" s="72">
        <v>500000</v>
      </c>
      <c r="F123" s="39">
        <f t="shared" si="2"/>
        <v>465000</v>
      </c>
      <c r="G123" s="40"/>
      <c r="H123" s="12"/>
    </row>
    <row r="124" spans="1:8" ht="33" x14ac:dyDescent="0.25">
      <c r="A124" s="37">
        <v>84</v>
      </c>
      <c r="B124" s="163"/>
      <c r="C124" s="36" t="s">
        <v>411</v>
      </c>
      <c r="D124" s="36" t="s">
        <v>137</v>
      </c>
      <c r="E124" s="68">
        <v>700000</v>
      </c>
      <c r="F124" s="39">
        <f t="shared" si="2"/>
        <v>651000</v>
      </c>
      <c r="G124" s="40"/>
      <c r="H124" s="12"/>
    </row>
    <row r="125" spans="1:8" ht="49.5" x14ac:dyDescent="0.25">
      <c r="A125" s="37">
        <v>85</v>
      </c>
      <c r="B125" s="163"/>
      <c r="C125" s="36" t="s">
        <v>138</v>
      </c>
      <c r="D125" s="108" t="s">
        <v>330</v>
      </c>
      <c r="E125" s="68">
        <v>770000</v>
      </c>
      <c r="F125" s="39">
        <f t="shared" si="2"/>
        <v>716000</v>
      </c>
      <c r="G125" s="40"/>
      <c r="H125" s="12"/>
    </row>
    <row r="126" spans="1:8" ht="49.5" x14ac:dyDescent="0.25">
      <c r="A126" s="37">
        <v>86</v>
      </c>
      <c r="B126" s="164"/>
      <c r="C126" s="36" t="s">
        <v>139</v>
      </c>
      <c r="D126" s="36" t="s">
        <v>140</v>
      </c>
      <c r="E126" s="68">
        <v>249000</v>
      </c>
      <c r="F126" s="39">
        <f t="shared" si="2"/>
        <v>232000</v>
      </c>
      <c r="G126" s="40"/>
      <c r="H126" s="12"/>
    </row>
    <row r="127" spans="1:8" ht="33" x14ac:dyDescent="0.25">
      <c r="A127" s="37">
        <v>87</v>
      </c>
      <c r="B127" s="156" t="s">
        <v>282</v>
      </c>
      <c r="C127" s="35" t="s">
        <v>141</v>
      </c>
      <c r="D127" s="35" t="s">
        <v>142</v>
      </c>
      <c r="E127" s="72">
        <v>157000</v>
      </c>
      <c r="F127" s="39">
        <f t="shared" si="2"/>
        <v>146000</v>
      </c>
      <c r="G127" s="40"/>
      <c r="H127" s="12"/>
    </row>
    <row r="128" spans="1:8" ht="33" x14ac:dyDescent="0.25">
      <c r="A128" s="37">
        <v>88</v>
      </c>
      <c r="B128" s="154"/>
      <c r="C128" s="35" t="s">
        <v>143</v>
      </c>
      <c r="D128" s="35" t="s">
        <v>144</v>
      </c>
      <c r="E128" s="72">
        <v>157000</v>
      </c>
      <c r="F128" s="39">
        <f t="shared" si="2"/>
        <v>146000</v>
      </c>
      <c r="G128" s="40"/>
      <c r="H128" s="12"/>
    </row>
    <row r="129" spans="1:8" ht="16.5" x14ac:dyDescent="0.25">
      <c r="A129" s="37">
        <v>89</v>
      </c>
      <c r="B129" s="154"/>
      <c r="C129" s="35" t="s">
        <v>393</v>
      </c>
      <c r="D129" s="35" t="s">
        <v>394</v>
      </c>
      <c r="E129" s="72">
        <v>143000</v>
      </c>
      <c r="F129" s="39">
        <f t="shared" si="2"/>
        <v>133000</v>
      </c>
      <c r="G129" s="40"/>
      <c r="H129" s="12"/>
    </row>
    <row r="130" spans="1:8" ht="16.5" x14ac:dyDescent="0.25">
      <c r="A130" s="37">
        <v>90</v>
      </c>
      <c r="B130" s="154"/>
      <c r="C130" s="35" t="s">
        <v>395</v>
      </c>
      <c r="D130" s="35" t="s">
        <v>394</v>
      </c>
      <c r="E130" s="72">
        <v>185000</v>
      </c>
      <c r="F130" s="39">
        <f t="shared" si="2"/>
        <v>172000</v>
      </c>
      <c r="G130" s="40"/>
      <c r="H130" s="12"/>
    </row>
    <row r="131" spans="1:8" ht="49.5" x14ac:dyDescent="0.25">
      <c r="A131" s="37">
        <v>91</v>
      </c>
      <c r="B131" s="154"/>
      <c r="C131" s="35" t="s">
        <v>370</v>
      </c>
      <c r="D131" s="35" t="s">
        <v>371</v>
      </c>
      <c r="E131" s="72">
        <v>1200000</v>
      </c>
      <c r="F131" s="39">
        <f t="shared" si="2"/>
        <v>1116000</v>
      </c>
      <c r="G131" s="109"/>
      <c r="H131" s="12"/>
    </row>
    <row r="132" spans="1:8" ht="33" x14ac:dyDescent="0.25">
      <c r="A132" s="37">
        <v>92</v>
      </c>
      <c r="B132" s="157"/>
      <c r="C132" s="35" t="s">
        <v>145</v>
      </c>
      <c r="D132" s="35" t="s">
        <v>146</v>
      </c>
      <c r="E132" s="72"/>
      <c r="F132" s="39">
        <f t="shared" si="2"/>
        <v>0</v>
      </c>
      <c r="G132" s="40"/>
      <c r="H132" s="12"/>
    </row>
    <row r="133" spans="1:8" ht="33" x14ac:dyDescent="0.25">
      <c r="A133" s="37">
        <v>93</v>
      </c>
      <c r="B133" s="154" t="s">
        <v>283</v>
      </c>
      <c r="C133" s="35" t="s">
        <v>149</v>
      </c>
      <c r="D133" s="35" t="s">
        <v>150</v>
      </c>
      <c r="E133" s="72"/>
      <c r="F133" s="39">
        <f t="shared" si="2"/>
        <v>0</v>
      </c>
      <c r="G133" s="40"/>
      <c r="H133" s="12"/>
    </row>
    <row r="134" spans="1:8" ht="33" x14ac:dyDescent="0.25">
      <c r="A134" s="37">
        <v>94</v>
      </c>
      <c r="B134" s="154"/>
      <c r="C134" s="35" t="s">
        <v>331</v>
      </c>
      <c r="D134" s="108" t="s">
        <v>332</v>
      </c>
      <c r="E134" s="72">
        <v>700000</v>
      </c>
      <c r="F134" s="39">
        <f t="shared" si="2"/>
        <v>651000</v>
      </c>
      <c r="G134" s="40"/>
      <c r="H134" s="12"/>
    </row>
    <row r="135" spans="1:8" ht="33" x14ac:dyDescent="0.25">
      <c r="A135" s="37">
        <v>95</v>
      </c>
      <c r="B135" s="154"/>
      <c r="C135" s="35" t="s">
        <v>151</v>
      </c>
      <c r="D135" s="35" t="s">
        <v>152</v>
      </c>
      <c r="E135" s="68">
        <v>847000</v>
      </c>
      <c r="F135" s="39">
        <f t="shared" si="2"/>
        <v>788000</v>
      </c>
      <c r="G135" s="40"/>
      <c r="H135" s="12"/>
    </row>
    <row r="136" spans="1:8" ht="33" x14ac:dyDescent="0.25">
      <c r="A136" s="37">
        <v>96</v>
      </c>
      <c r="B136" s="154"/>
      <c r="C136" s="35" t="s">
        <v>153</v>
      </c>
      <c r="D136" s="35" t="s">
        <v>154</v>
      </c>
      <c r="E136" s="68">
        <v>2178000</v>
      </c>
      <c r="F136" s="39">
        <f t="shared" si="2"/>
        <v>2026000</v>
      </c>
      <c r="G136" s="40"/>
      <c r="H136" s="12"/>
    </row>
    <row r="137" spans="1:8" ht="33" x14ac:dyDescent="0.25">
      <c r="A137" s="37">
        <v>97</v>
      </c>
      <c r="B137" s="154"/>
      <c r="C137" s="35" t="s">
        <v>155</v>
      </c>
      <c r="D137" s="35" t="s">
        <v>156</v>
      </c>
      <c r="E137" s="68">
        <v>847000</v>
      </c>
      <c r="F137" s="39">
        <f t="shared" si="2"/>
        <v>788000</v>
      </c>
      <c r="G137" s="40"/>
      <c r="H137" s="12"/>
    </row>
    <row r="138" spans="1:8" ht="33" x14ac:dyDescent="0.25">
      <c r="A138" s="37">
        <v>98</v>
      </c>
      <c r="B138" s="154"/>
      <c r="C138" s="35" t="s">
        <v>157</v>
      </c>
      <c r="D138" s="108" t="s">
        <v>333</v>
      </c>
      <c r="E138" s="68">
        <v>1700000</v>
      </c>
      <c r="F138" s="39">
        <f t="shared" si="2"/>
        <v>1581000</v>
      </c>
      <c r="G138" s="40"/>
      <c r="H138" s="12"/>
    </row>
    <row r="139" spans="1:8" ht="33" x14ac:dyDescent="0.25">
      <c r="A139" s="37">
        <v>99</v>
      </c>
      <c r="B139" s="154"/>
      <c r="C139" s="35" t="s">
        <v>158</v>
      </c>
      <c r="D139" s="35" t="s">
        <v>146</v>
      </c>
      <c r="E139" s="68"/>
      <c r="F139" s="39">
        <f t="shared" si="2"/>
        <v>0</v>
      </c>
      <c r="G139" s="40"/>
      <c r="H139" s="12"/>
    </row>
    <row r="140" spans="1:8" ht="75" x14ac:dyDescent="0.25">
      <c r="A140" s="37">
        <v>100</v>
      </c>
      <c r="B140" s="155" t="s">
        <v>304</v>
      </c>
      <c r="C140" s="35" t="s">
        <v>342</v>
      </c>
      <c r="D140" s="35" t="s">
        <v>284</v>
      </c>
      <c r="E140" s="107">
        <v>3420000</v>
      </c>
      <c r="F140" s="39">
        <f t="shared" si="2"/>
        <v>3181000</v>
      </c>
      <c r="G140" s="113" t="s">
        <v>335</v>
      </c>
      <c r="H140" s="114"/>
    </row>
    <row r="141" spans="1:8" ht="49.5" x14ac:dyDescent="0.25">
      <c r="A141" s="37">
        <v>101</v>
      </c>
      <c r="B141" s="155"/>
      <c r="C141" s="35" t="s">
        <v>343</v>
      </c>
      <c r="D141" s="35" t="s">
        <v>285</v>
      </c>
      <c r="E141" s="107">
        <v>3420000</v>
      </c>
      <c r="F141" s="39">
        <f t="shared" si="2"/>
        <v>3181000</v>
      </c>
      <c r="G141" s="40"/>
      <c r="H141" s="12"/>
    </row>
    <row r="142" spans="1:8" ht="75" x14ac:dyDescent="0.25">
      <c r="A142" s="37">
        <v>102</v>
      </c>
      <c r="B142" s="155"/>
      <c r="C142" s="35" t="s">
        <v>344</v>
      </c>
      <c r="D142" s="35" t="s">
        <v>309</v>
      </c>
      <c r="E142" s="107">
        <v>3420000</v>
      </c>
      <c r="F142" s="39">
        <f t="shared" si="2"/>
        <v>3181000</v>
      </c>
      <c r="G142" s="113" t="s">
        <v>335</v>
      </c>
      <c r="H142" s="114"/>
    </row>
    <row r="143" spans="1:8" ht="49.5" x14ac:dyDescent="0.25">
      <c r="A143" s="37">
        <v>103</v>
      </c>
      <c r="B143" s="155"/>
      <c r="C143" s="35" t="s">
        <v>345</v>
      </c>
      <c r="D143" s="35" t="s">
        <v>310</v>
      </c>
      <c r="E143" s="107">
        <v>3420000</v>
      </c>
      <c r="F143" s="39">
        <f t="shared" si="2"/>
        <v>3181000</v>
      </c>
      <c r="G143" s="40"/>
      <c r="H143" s="12"/>
    </row>
    <row r="144" spans="1:8" ht="33" x14ac:dyDescent="0.25">
      <c r="A144" s="37">
        <v>104</v>
      </c>
      <c r="B144" s="155"/>
      <c r="C144" s="35" t="s">
        <v>346</v>
      </c>
      <c r="D144" s="35" t="s">
        <v>286</v>
      </c>
      <c r="E144" s="107">
        <v>3420000</v>
      </c>
      <c r="F144" s="39">
        <f t="shared" si="2"/>
        <v>3181000</v>
      </c>
      <c r="G144" s="40"/>
      <c r="H144" s="12"/>
    </row>
    <row r="145" spans="1:8" ht="49.5" x14ac:dyDescent="0.25">
      <c r="A145" s="37">
        <v>105</v>
      </c>
      <c r="B145" s="155"/>
      <c r="C145" s="108" t="s">
        <v>373</v>
      </c>
      <c r="D145" s="35" t="s">
        <v>287</v>
      </c>
      <c r="E145" s="107">
        <v>5730000</v>
      </c>
      <c r="F145" s="39">
        <f t="shared" si="2"/>
        <v>5329000</v>
      </c>
      <c r="G145" s="40"/>
      <c r="H145" s="12"/>
    </row>
    <row r="146" spans="1:8" ht="49.5" x14ac:dyDescent="0.25">
      <c r="A146" s="37">
        <v>106</v>
      </c>
      <c r="B146" s="155"/>
      <c r="C146" s="35" t="s">
        <v>347</v>
      </c>
      <c r="D146" s="35" t="s">
        <v>288</v>
      </c>
      <c r="E146" s="107">
        <v>3420000</v>
      </c>
      <c r="F146" s="39">
        <f t="shared" si="2"/>
        <v>3181000</v>
      </c>
      <c r="G146" s="40"/>
      <c r="H146" s="12"/>
    </row>
    <row r="147" spans="1:8" ht="49.5" x14ac:dyDescent="0.25">
      <c r="A147" s="37">
        <v>107</v>
      </c>
      <c r="B147" s="155"/>
      <c r="C147" s="35" t="s">
        <v>348</v>
      </c>
      <c r="D147" s="35" t="s">
        <v>288</v>
      </c>
      <c r="E147" s="107">
        <v>4530000</v>
      </c>
      <c r="F147" s="39">
        <f t="shared" si="2"/>
        <v>4213000</v>
      </c>
      <c r="G147" s="40"/>
      <c r="H147" s="12"/>
    </row>
    <row r="148" spans="1:8" ht="49.5" x14ac:dyDescent="0.25">
      <c r="A148" s="37">
        <v>108</v>
      </c>
      <c r="B148" s="155"/>
      <c r="C148" s="35" t="s">
        <v>349</v>
      </c>
      <c r="D148" s="35" t="s">
        <v>289</v>
      </c>
      <c r="E148" s="107">
        <v>3420000</v>
      </c>
      <c r="F148" s="39">
        <f t="shared" si="2"/>
        <v>3181000</v>
      </c>
      <c r="G148" s="40"/>
      <c r="H148" s="12"/>
    </row>
    <row r="149" spans="1:8" ht="49.5" x14ac:dyDescent="0.25">
      <c r="A149" s="37">
        <v>109</v>
      </c>
      <c r="B149" s="155"/>
      <c r="C149" s="108" t="s">
        <v>372</v>
      </c>
      <c r="D149" s="35" t="s">
        <v>290</v>
      </c>
      <c r="E149" s="107">
        <v>5515200</v>
      </c>
      <c r="F149" s="39">
        <f t="shared" si="2"/>
        <v>5129000</v>
      </c>
      <c r="G149" s="40"/>
      <c r="H149" s="12"/>
    </row>
    <row r="150" spans="1:8" ht="33" x14ac:dyDescent="0.25">
      <c r="A150" s="37">
        <v>110</v>
      </c>
      <c r="B150" s="155"/>
      <c r="C150" s="35" t="s">
        <v>350</v>
      </c>
      <c r="D150" s="35" t="s">
        <v>292</v>
      </c>
      <c r="E150" s="72">
        <v>2790000</v>
      </c>
      <c r="F150" s="39">
        <f t="shared" si="2"/>
        <v>2595000</v>
      </c>
      <c r="G150" s="115" t="s">
        <v>291</v>
      </c>
      <c r="H150" s="12"/>
    </row>
    <row r="151" spans="1:8" ht="49.5" x14ac:dyDescent="0.25">
      <c r="A151" s="37">
        <v>111</v>
      </c>
      <c r="B151" s="155"/>
      <c r="C151" s="35" t="s">
        <v>351</v>
      </c>
      <c r="D151" s="35" t="s">
        <v>293</v>
      </c>
      <c r="E151" s="107">
        <v>3078000</v>
      </c>
      <c r="F151" s="39">
        <f t="shared" si="2"/>
        <v>2863000</v>
      </c>
      <c r="G151" s="40"/>
      <c r="H151" s="12"/>
    </row>
    <row r="152" spans="1:8" ht="49.5" x14ac:dyDescent="0.25">
      <c r="A152" s="37">
        <v>112</v>
      </c>
      <c r="B152" s="155"/>
      <c r="C152" s="35" t="s">
        <v>352</v>
      </c>
      <c r="D152" s="35" t="s">
        <v>293</v>
      </c>
      <c r="E152" s="107">
        <v>4200000</v>
      </c>
      <c r="F152" s="39">
        <f t="shared" si="2"/>
        <v>3906000</v>
      </c>
      <c r="G152" s="40"/>
      <c r="H152" s="12"/>
    </row>
    <row r="153" spans="1:8" ht="49.5" x14ac:dyDescent="0.25">
      <c r="A153" s="37">
        <v>113</v>
      </c>
      <c r="B153" s="155"/>
      <c r="C153" s="35" t="s">
        <v>353</v>
      </c>
      <c r="D153" s="35" t="s">
        <v>294</v>
      </c>
      <c r="E153" s="107">
        <v>3078000</v>
      </c>
      <c r="F153" s="39">
        <f t="shared" si="2"/>
        <v>2863000</v>
      </c>
      <c r="G153" s="40"/>
      <c r="H153" s="12"/>
    </row>
    <row r="154" spans="1:8" ht="49.5" x14ac:dyDescent="0.25">
      <c r="A154" s="37">
        <v>114</v>
      </c>
      <c r="B154" s="155"/>
      <c r="C154" s="35" t="s">
        <v>354</v>
      </c>
      <c r="D154" s="35" t="s">
        <v>294</v>
      </c>
      <c r="E154" s="107">
        <v>4200000</v>
      </c>
      <c r="F154" s="39">
        <f t="shared" si="2"/>
        <v>3906000</v>
      </c>
      <c r="G154" s="40"/>
      <c r="H154" s="12"/>
    </row>
    <row r="155" spans="1:8" ht="49.5" x14ac:dyDescent="0.25">
      <c r="A155" s="37">
        <v>115</v>
      </c>
      <c r="B155" s="155"/>
      <c r="C155" s="35" t="s">
        <v>355</v>
      </c>
      <c r="D155" s="35" t="s">
        <v>295</v>
      </c>
      <c r="E155" s="107">
        <v>3078000</v>
      </c>
      <c r="F155" s="39">
        <f t="shared" si="2"/>
        <v>2863000</v>
      </c>
      <c r="G155" s="40"/>
      <c r="H155" s="12"/>
    </row>
    <row r="156" spans="1:8" ht="33" x14ac:dyDescent="0.25">
      <c r="A156" s="37">
        <v>116</v>
      </c>
      <c r="B156" s="155"/>
      <c r="C156" s="35" t="s">
        <v>356</v>
      </c>
      <c r="D156" s="35" t="s">
        <v>296</v>
      </c>
      <c r="E156" s="107">
        <v>3420000</v>
      </c>
      <c r="F156" s="39">
        <f t="shared" si="2"/>
        <v>3181000</v>
      </c>
      <c r="G156" s="40"/>
      <c r="H156" s="12"/>
    </row>
    <row r="157" spans="1:8" ht="33" x14ac:dyDescent="0.25">
      <c r="A157" s="37">
        <v>117</v>
      </c>
      <c r="B157" s="155"/>
      <c r="C157" s="35" t="s">
        <v>357</v>
      </c>
      <c r="D157" s="35" t="s">
        <v>297</v>
      </c>
      <c r="E157" s="107">
        <v>3420000</v>
      </c>
      <c r="F157" s="39">
        <f t="shared" si="2"/>
        <v>3181000</v>
      </c>
      <c r="G157" s="40"/>
      <c r="H157" s="12"/>
    </row>
    <row r="158" spans="1:8" ht="33" x14ac:dyDescent="0.25">
      <c r="A158" s="37">
        <v>118</v>
      </c>
      <c r="B158" s="155"/>
      <c r="C158" s="35" t="s">
        <v>358</v>
      </c>
      <c r="D158" s="35" t="s">
        <v>298</v>
      </c>
      <c r="E158" s="107">
        <v>3420000</v>
      </c>
      <c r="F158" s="39">
        <f t="shared" si="2"/>
        <v>3181000</v>
      </c>
      <c r="G158" s="40"/>
      <c r="H158" s="12"/>
    </row>
    <row r="159" spans="1:8" ht="33" x14ac:dyDescent="0.25">
      <c r="A159" s="37">
        <v>119</v>
      </c>
      <c r="B159" s="155"/>
      <c r="C159" s="35" t="s">
        <v>359</v>
      </c>
      <c r="D159" s="35" t="s">
        <v>305</v>
      </c>
      <c r="E159" s="107">
        <v>3420000</v>
      </c>
      <c r="F159" s="39">
        <f t="shared" si="2"/>
        <v>3181000</v>
      </c>
      <c r="G159" s="40"/>
      <c r="H159" s="12"/>
    </row>
    <row r="160" spans="1:8" ht="33" x14ac:dyDescent="0.25">
      <c r="A160" s="37">
        <v>120</v>
      </c>
      <c r="B160" s="155"/>
      <c r="C160" s="35" t="s">
        <v>360</v>
      </c>
      <c r="D160" s="35" t="s">
        <v>299</v>
      </c>
      <c r="E160" s="107">
        <v>7740000</v>
      </c>
      <c r="F160" s="39">
        <f t="shared" si="2"/>
        <v>7198000</v>
      </c>
      <c r="G160" s="40"/>
      <c r="H160" s="12"/>
    </row>
    <row r="161" spans="1:9" ht="33" x14ac:dyDescent="0.25">
      <c r="A161" s="37">
        <v>121</v>
      </c>
      <c r="B161" s="155"/>
      <c r="C161" s="35" t="s">
        <v>361</v>
      </c>
      <c r="D161" s="35" t="s">
        <v>306</v>
      </c>
      <c r="E161" s="107">
        <v>3420000</v>
      </c>
      <c r="F161" s="39">
        <f t="shared" si="2"/>
        <v>3181000</v>
      </c>
      <c r="G161" s="40"/>
      <c r="H161" s="12"/>
    </row>
    <row r="162" spans="1:9" ht="49.5" x14ac:dyDescent="0.25">
      <c r="A162" s="37">
        <v>122</v>
      </c>
      <c r="B162" s="155"/>
      <c r="C162" s="35" t="s">
        <v>362</v>
      </c>
      <c r="D162" s="35" t="s">
        <v>307</v>
      </c>
      <c r="E162" s="107">
        <v>4740000</v>
      </c>
      <c r="F162" s="39">
        <f t="shared" si="2"/>
        <v>4408000</v>
      </c>
      <c r="G162" s="40"/>
      <c r="H162" s="12"/>
    </row>
    <row r="163" spans="1:9" ht="33" x14ac:dyDescent="0.25">
      <c r="A163" s="37">
        <v>123</v>
      </c>
      <c r="B163" s="155"/>
      <c r="C163" s="35" t="s">
        <v>363</v>
      </c>
      <c r="D163" s="35" t="s">
        <v>308</v>
      </c>
      <c r="E163" s="72">
        <v>3720000</v>
      </c>
      <c r="F163" s="39">
        <f t="shared" ref="F163:F168" si="3">MROUND(E163*93%,1000)</f>
        <v>3460000</v>
      </c>
      <c r="G163" s="40"/>
      <c r="H163" s="12"/>
    </row>
    <row r="164" spans="1:9" ht="33" x14ac:dyDescent="0.25">
      <c r="A164" s="37">
        <v>124</v>
      </c>
      <c r="B164" s="155"/>
      <c r="C164" s="35" t="s">
        <v>364</v>
      </c>
      <c r="D164" s="35"/>
      <c r="E164" s="107">
        <v>6060000</v>
      </c>
      <c r="F164" s="39">
        <f t="shared" si="3"/>
        <v>5636000</v>
      </c>
      <c r="G164" s="40"/>
      <c r="H164" s="12"/>
    </row>
    <row r="165" spans="1:9" ht="33" x14ac:dyDescent="0.25">
      <c r="A165" s="37">
        <v>125</v>
      </c>
      <c r="B165" s="155"/>
      <c r="C165" s="35" t="s">
        <v>365</v>
      </c>
      <c r="D165" s="35"/>
      <c r="E165" s="107">
        <v>6060000</v>
      </c>
      <c r="F165" s="39">
        <f t="shared" si="3"/>
        <v>5636000</v>
      </c>
      <c r="G165" s="40"/>
      <c r="H165" s="12"/>
    </row>
    <row r="166" spans="1:9" ht="33" x14ac:dyDescent="0.25">
      <c r="A166" s="37">
        <v>126</v>
      </c>
      <c r="B166" s="155"/>
      <c r="C166" s="35" t="s">
        <v>366</v>
      </c>
      <c r="D166" s="35" t="s">
        <v>301</v>
      </c>
      <c r="E166" s="107">
        <v>5520000</v>
      </c>
      <c r="F166" s="39">
        <f t="shared" si="3"/>
        <v>5134000</v>
      </c>
      <c r="G166" s="40"/>
      <c r="H166" s="12"/>
    </row>
    <row r="167" spans="1:9" ht="33" x14ac:dyDescent="0.25">
      <c r="A167" s="37">
        <v>127</v>
      </c>
      <c r="B167" s="155"/>
      <c r="C167" s="35" t="s">
        <v>367</v>
      </c>
      <c r="D167" s="35" t="s">
        <v>302</v>
      </c>
      <c r="E167" s="107">
        <v>9930000</v>
      </c>
      <c r="F167" s="39">
        <f t="shared" si="3"/>
        <v>9235000</v>
      </c>
      <c r="G167" s="40"/>
      <c r="H167" s="12"/>
    </row>
    <row r="168" spans="1:9" ht="33" x14ac:dyDescent="0.25">
      <c r="A168" s="37">
        <v>128</v>
      </c>
      <c r="B168" s="155"/>
      <c r="C168" s="35" t="s">
        <v>368</v>
      </c>
      <c r="D168" s="35" t="s">
        <v>303</v>
      </c>
      <c r="E168" s="107">
        <v>7740000</v>
      </c>
      <c r="F168" s="39">
        <f t="shared" si="3"/>
        <v>7198000</v>
      </c>
      <c r="G168" s="40"/>
      <c r="H168" s="12"/>
    </row>
    <row r="169" spans="1:9" ht="49.5" x14ac:dyDescent="0.25">
      <c r="A169" s="37">
        <v>129</v>
      </c>
      <c r="B169" s="155"/>
      <c r="C169" s="35" t="s">
        <v>369</v>
      </c>
      <c r="D169" s="35" t="s">
        <v>300</v>
      </c>
      <c r="E169" s="107">
        <v>23160000</v>
      </c>
      <c r="F169" s="39">
        <f>MROUND(E169*93%,1000)</f>
        <v>21539000</v>
      </c>
      <c r="G169" s="40"/>
      <c r="H169" s="12"/>
    </row>
    <row r="170" spans="1:9" ht="16.5" x14ac:dyDescent="0.25">
      <c r="A170" s="150" t="s">
        <v>206</v>
      </c>
      <c r="B170" s="150"/>
      <c r="C170" s="150"/>
      <c r="D170" s="150"/>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6" t="s">
        <v>203</v>
      </c>
      <c r="C174" s="35" t="s">
        <v>222</v>
      </c>
      <c r="D174" s="35" t="s">
        <v>223</v>
      </c>
      <c r="E174" s="72">
        <v>178000</v>
      </c>
      <c r="F174" s="39">
        <f t="shared" si="4"/>
        <v>166000</v>
      </c>
      <c r="G174" s="40"/>
    </row>
    <row r="175" spans="1:9" s="15" customFormat="1" ht="33" x14ac:dyDescent="0.25">
      <c r="A175" s="37">
        <v>134</v>
      </c>
      <c r="B175" s="157"/>
      <c r="C175" s="35" t="s">
        <v>224</v>
      </c>
      <c r="D175" s="35" t="s">
        <v>225</v>
      </c>
      <c r="E175" s="72">
        <v>127000</v>
      </c>
      <c r="F175" s="39">
        <f t="shared" si="4"/>
        <v>118000</v>
      </c>
      <c r="G175" s="40"/>
    </row>
    <row r="176" spans="1:9" s="16" customFormat="1" ht="16.5" x14ac:dyDescent="0.25">
      <c r="A176" s="146" t="s">
        <v>163</v>
      </c>
      <c r="B176" s="147"/>
      <c r="C176" s="147"/>
      <c r="D176" s="148"/>
      <c r="E176" s="122"/>
      <c r="F176" s="122"/>
      <c r="G176" s="62"/>
    </row>
    <row r="177" spans="1:8" s="16" customFormat="1" ht="33" x14ac:dyDescent="0.25">
      <c r="A177" s="83">
        <v>135</v>
      </c>
      <c r="B177" s="84"/>
      <c r="C177" s="85" t="s">
        <v>164</v>
      </c>
      <c r="D177" s="85" t="s">
        <v>165</v>
      </c>
      <c r="E177" s="83">
        <v>71000</v>
      </c>
      <c r="F177" s="39">
        <f t="shared" si="4"/>
        <v>66000</v>
      </c>
      <c r="G177" s="158" t="s">
        <v>384</v>
      </c>
    </row>
    <row r="178" spans="1:8" s="16" customFormat="1" ht="49.5" x14ac:dyDescent="0.25">
      <c r="A178" s="83">
        <v>136</v>
      </c>
      <c r="B178" s="84"/>
      <c r="C178" s="85" t="s">
        <v>166</v>
      </c>
      <c r="D178" s="85" t="s">
        <v>167</v>
      </c>
      <c r="E178" s="83">
        <v>86000</v>
      </c>
      <c r="F178" s="39">
        <f t="shared" si="4"/>
        <v>80000</v>
      </c>
      <c r="G178" s="159"/>
    </row>
    <row r="179" spans="1:8" ht="16.5" x14ac:dyDescent="0.25">
      <c r="A179" s="150" t="s">
        <v>168</v>
      </c>
      <c r="B179" s="150"/>
      <c r="C179" s="150"/>
      <c r="D179" s="150"/>
      <c r="E179" s="77"/>
      <c r="F179" s="77"/>
      <c r="G179" s="67"/>
      <c r="H179" s="12"/>
    </row>
    <row r="180" spans="1:8" ht="33" customHeight="1" x14ac:dyDescent="0.25">
      <c r="A180" s="86">
        <v>137</v>
      </c>
      <c r="B180" s="38"/>
      <c r="C180" s="35" t="s">
        <v>169</v>
      </c>
      <c r="D180" s="35" t="s">
        <v>170</v>
      </c>
      <c r="E180" s="107">
        <v>1968000</v>
      </c>
      <c r="F180" s="39">
        <f t="shared" si="4"/>
        <v>1830000</v>
      </c>
      <c r="G180" s="151" t="s">
        <v>326</v>
      </c>
      <c r="H180" s="12"/>
    </row>
    <row r="181" spans="1:8" ht="33" x14ac:dyDescent="0.25">
      <c r="A181" s="86">
        <v>138</v>
      </c>
      <c r="B181" s="38"/>
      <c r="C181" s="35" t="s">
        <v>171</v>
      </c>
      <c r="D181" s="35" t="s">
        <v>172</v>
      </c>
      <c r="E181" s="107">
        <v>2952000</v>
      </c>
      <c r="F181" s="39">
        <f t="shared" si="4"/>
        <v>2745000</v>
      </c>
      <c r="G181" s="152"/>
      <c r="H181" s="12"/>
    </row>
    <row r="182" spans="1:8" ht="66" x14ac:dyDescent="0.25">
      <c r="A182" s="86">
        <v>139</v>
      </c>
      <c r="B182" s="38"/>
      <c r="C182" s="35" t="s">
        <v>173</v>
      </c>
      <c r="D182" s="35" t="s">
        <v>174</v>
      </c>
      <c r="E182" s="107">
        <v>4100000</v>
      </c>
      <c r="F182" s="39">
        <f t="shared" si="4"/>
        <v>3813000</v>
      </c>
      <c r="G182" s="153"/>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50" t="s">
        <v>263</v>
      </c>
      <c r="B188" s="150"/>
      <c r="C188" s="150"/>
      <c r="D188" s="150"/>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50" t="s">
        <v>233</v>
      </c>
      <c r="B190" s="150"/>
      <c r="C190" s="150"/>
      <c r="D190" s="150"/>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46" t="s">
        <v>322</v>
      </c>
      <c r="B201" s="147"/>
      <c r="C201" s="147"/>
      <c r="D201" s="14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46" t="s">
        <v>221</v>
      </c>
      <c r="B207" s="147"/>
      <c r="C207" s="147"/>
      <c r="D207" s="14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46" t="s">
        <v>210</v>
      </c>
      <c r="B211" s="147"/>
      <c r="C211" s="147"/>
      <c r="D211" s="148"/>
      <c r="E211" s="66"/>
      <c r="F211" s="66"/>
      <c r="G211" s="67"/>
      <c r="H211" s="12"/>
    </row>
    <row r="212" spans="1:8" ht="16.5" x14ac:dyDescent="0.25">
      <c r="A212" s="37">
        <v>164</v>
      </c>
      <c r="B212" s="78"/>
      <c r="C212" s="35" t="s">
        <v>211</v>
      </c>
      <c r="D212" s="35"/>
      <c r="E212" s="140">
        <v>183000</v>
      </c>
      <c r="F212" s="140">
        <f>MROUND(E212*93%, 1000)</f>
        <v>170000</v>
      </c>
      <c r="G212" s="40"/>
      <c r="H212" s="12"/>
    </row>
    <row r="213" spans="1:8" ht="16.5" x14ac:dyDescent="0.25">
      <c r="A213" s="37">
        <v>165</v>
      </c>
      <c r="B213" s="78"/>
      <c r="C213" s="35" t="s">
        <v>212</v>
      </c>
      <c r="D213" s="35"/>
      <c r="E213" s="141"/>
      <c r="F213" s="141"/>
      <c r="G213" s="40"/>
      <c r="H213" s="12"/>
    </row>
    <row r="214" spans="1:8" ht="16.5" x14ac:dyDescent="0.25">
      <c r="A214" s="37">
        <v>166</v>
      </c>
      <c r="B214" s="78"/>
      <c r="C214" s="35" t="s">
        <v>213</v>
      </c>
      <c r="D214" s="35"/>
      <c r="E214" s="141"/>
      <c r="F214" s="141"/>
      <c r="G214" s="40"/>
      <c r="H214" s="12"/>
    </row>
    <row r="215" spans="1:8" ht="16.5" x14ac:dyDescent="0.25">
      <c r="A215" s="37">
        <v>167</v>
      </c>
      <c r="B215" s="78"/>
      <c r="C215" s="36" t="s">
        <v>214</v>
      </c>
      <c r="D215" s="35"/>
      <c r="E215" s="142"/>
      <c r="F215" s="142"/>
      <c r="G215" s="40"/>
      <c r="H215" s="12"/>
    </row>
    <row r="216" spans="1:8" ht="16.5" x14ac:dyDescent="0.25">
      <c r="A216" s="146" t="s">
        <v>413</v>
      </c>
      <c r="B216" s="147"/>
      <c r="C216" s="147"/>
      <c r="D216" s="14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49" t="s">
        <v>27</v>
      </c>
      <c r="B222" s="149"/>
      <c r="C222" s="149"/>
      <c r="D222" s="149"/>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16" zoomScale="60" zoomScaleNormal="55" workbookViewId="0">
      <selection activeCell="E118" sqref="E118:E1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222" t="s">
        <v>312</v>
      </c>
      <c r="E1" s="222"/>
      <c r="F1" s="222"/>
      <c r="G1" s="222"/>
    </row>
    <row r="2" spans="1:12" s="3" customFormat="1" ht="16.5" x14ac:dyDescent="0.25">
      <c r="A2" s="24"/>
      <c r="B2" s="24"/>
      <c r="C2" s="24"/>
      <c r="D2" s="223"/>
      <c r="E2" s="223"/>
      <c r="F2" s="223"/>
      <c r="G2" s="223"/>
    </row>
    <row r="3" spans="1:12" s="3" customFormat="1" ht="16.5" x14ac:dyDescent="0.25">
      <c r="A3" s="24"/>
      <c r="B3" s="24"/>
      <c r="C3" s="24"/>
      <c r="D3" s="223"/>
      <c r="E3" s="223"/>
      <c r="F3" s="223"/>
      <c r="G3" s="223"/>
    </row>
    <row r="4" spans="1:12" s="3" customFormat="1" ht="16.5" x14ac:dyDescent="0.25">
      <c r="A4" s="24"/>
      <c r="B4" s="24"/>
      <c r="C4" s="24"/>
      <c r="D4" s="223"/>
      <c r="E4" s="223"/>
      <c r="F4" s="223"/>
      <c r="G4" s="223"/>
    </row>
    <row r="5" spans="1:12" s="3" customFormat="1" ht="16.5" x14ac:dyDescent="0.25">
      <c r="A5" s="24"/>
      <c r="B5" s="24"/>
      <c r="C5" s="24"/>
      <c r="D5" s="223"/>
      <c r="E5" s="223"/>
      <c r="F5" s="223"/>
      <c r="G5" s="223"/>
    </row>
    <row r="6" spans="1:12" s="3" customFormat="1" ht="16.5" x14ac:dyDescent="0.25">
      <c r="A6" s="23"/>
      <c r="B6" s="25"/>
      <c r="C6" s="25"/>
      <c r="D6" s="25"/>
      <c r="E6" s="26"/>
      <c r="F6" s="26"/>
      <c r="G6" s="23"/>
    </row>
    <row r="7" spans="1:12" s="3" customFormat="1" ht="18.75" x14ac:dyDescent="0.25">
      <c r="A7" s="215" t="s">
        <v>419</v>
      </c>
      <c r="B7" s="215"/>
      <c r="C7" s="215"/>
      <c r="D7" s="215"/>
      <c r="E7" s="215"/>
      <c r="F7" s="215"/>
      <c r="G7" s="215"/>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216" t="s">
        <v>38</v>
      </c>
      <c r="C9" s="216"/>
      <c r="D9" s="216"/>
      <c r="E9" s="216"/>
      <c r="F9" s="216"/>
      <c r="G9" s="216"/>
      <c r="H9" s="7"/>
      <c r="I9" s="7"/>
      <c r="J9" s="7"/>
      <c r="K9" s="7"/>
    </row>
    <row r="10" spans="1:12" s="3" customFormat="1" x14ac:dyDescent="0.25">
      <c r="A10" s="196" t="s">
        <v>39</v>
      </c>
      <c r="B10" s="197"/>
      <c r="C10" s="197"/>
      <c r="D10" s="197"/>
      <c r="E10" s="197"/>
      <c r="F10" s="197"/>
      <c r="G10" s="198"/>
      <c r="H10" s="8"/>
      <c r="I10" s="8"/>
      <c r="J10" s="8"/>
      <c r="K10" s="8"/>
      <c r="L10" s="8"/>
    </row>
    <row r="11" spans="1:12" s="3" customFormat="1" x14ac:dyDescent="0.25">
      <c r="A11" s="199"/>
      <c r="B11" s="200"/>
      <c r="C11" s="200"/>
      <c r="D11" s="200"/>
      <c r="E11" s="200"/>
      <c r="F11" s="200"/>
      <c r="G11" s="201"/>
      <c r="H11" s="21"/>
      <c r="I11" s="21"/>
      <c r="J11" s="21"/>
      <c r="K11" s="21"/>
      <c r="L11" s="21"/>
    </row>
    <row r="12" spans="1:12" ht="16.5" x14ac:dyDescent="0.25">
      <c r="A12" s="29"/>
      <c r="B12" s="30"/>
      <c r="C12" s="29"/>
      <c r="D12" s="29"/>
      <c r="E12" s="31"/>
      <c r="F12" s="31"/>
      <c r="G12" s="32"/>
    </row>
    <row r="13" spans="1:12" ht="16.5" x14ac:dyDescent="0.25">
      <c r="A13" s="33" t="s">
        <v>259</v>
      </c>
      <c r="B13" s="224" t="s">
        <v>2</v>
      </c>
      <c r="C13" s="224"/>
      <c r="D13" s="33" t="s">
        <v>3</v>
      </c>
      <c r="E13" s="116" t="s">
        <v>4</v>
      </c>
      <c r="F13" s="116" t="s">
        <v>4</v>
      </c>
      <c r="G13" s="34" t="s">
        <v>0</v>
      </c>
      <c r="H13" s="10"/>
    </row>
    <row r="14" spans="1:12" ht="49.5" x14ac:dyDescent="0.25">
      <c r="A14" s="217">
        <v>1</v>
      </c>
      <c r="B14" s="156" t="s">
        <v>1</v>
      </c>
      <c r="C14" s="217" t="s">
        <v>327</v>
      </c>
      <c r="D14" s="35" t="s">
        <v>5</v>
      </c>
      <c r="E14" s="140">
        <v>200000</v>
      </c>
      <c r="F14" s="140">
        <f>E14*95%</f>
        <v>190000</v>
      </c>
      <c r="G14" s="225"/>
      <c r="H14" s="11"/>
    </row>
    <row r="15" spans="1:12" ht="49.5" x14ac:dyDescent="0.25">
      <c r="A15" s="218"/>
      <c r="B15" s="154"/>
      <c r="C15" s="218"/>
      <c r="D15" s="35" t="s">
        <v>6</v>
      </c>
      <c r="E15" s="141"/>
      <c r="F15" s="141"/>
      <c r="G15" s="226"/>
      <c r="H15" s="11"/>
    </row>
    <row r="16" spans="1:12" ht="33" x14ac:dyDescent="0.25">
      <c r="A16" s="218"/>
      <c r="B16" s="154"/>
      <c r="C16" s="218"/>
      <c r="D16" s="35" t="s">
        <v>7</v>
      </c>
      <c r="E16" s="141"/>
      <c r="F16" s="141"/>
      <c r="G16" s="226"/>
      <c r="H16" s="11"/>
    </row>
    <row r="17" spans="1:8" ht="16.5" x14ac:dyDescent="0.25">
      <c r="A17" s="218"/>
      <c r="B17" s="154"/>
      <c r="C17" s="218"/>
      <c r="D17" s="35" t="s">
        <v>8</v>
      </c>
      <c r="E17" s="141"/>
      <c r="F17" s="141"/>
      <c r="G17" s="226"/>
      <c r="H17" s="12"/>
    </row>
    <row r="18" spans="1:8" ht="16.5" x14ac:dyDescent="0.25">
      <c r="A18" s="218"/>
      <c r="B18" s="154"/>
      <c r="C18" s="218"/>
      <c r="D18" s="35" t="s">
        <v>412</v>
      </c>
      <c r="E18" s="141"/>
      <c r="F18" s="141"/>
      <c r="G18" s="226"/>
      <c r="H18" s="12"/>
    </row>
    <row r="19" spans="1:8" ht="16.5" x14ac:dyDescent="0.25">
      <c r="A19" s="219"/>
      <c r="B19" s="157"/>
      <c r="C19" s="219"/>
      <c r="D19" s="35" t="s">
        <v>22</v>
      </c>
      <c r="E19" s="142"/>
      <c r="F19" s="142"/>
      <c r="G19" s="227"/>
      <c r="H19" s="12"/>
    </row>
    <row r="20" spans="1:8" ht="33" x14ac:dyDescent="0.25">
      <c r="A20" s="37">
        <v>2</v>
      </c>
      <c r="B20" s="38" t="s">
        <v>9</v>
      </c>
      <c r="C20" s="36" t="s">
        <v>10</v>
      </c>
      <c r="D20" s="108" t="s">
        <v>334</v>
      </c>
      <c r="E20" s="39">
        <v>102000</v>
      </c>
      <c r="F20" s="39">
        <f>MROUND(E20*95%,1000)</f>
        <v>97000</v>
      </c>
      <c r="G20" s="40"/>
      <c r="H20" s="12"/>
    </row>
    <row r="21" spans="1:8" ht="49.5" x14ac:dyDescent="0.25">
      <c r="A21" s="37">
        <v>3</v>
      </c>
      <c r="B21" s="38" t="s">
        <v>12</v>
      </c>
      <c r="C21" s="36" t="s">
        <v>13</v>
      </c>
      <c r="D21" s="36" t="s">
        <v>14</v>
      </c>
      <c r="E21" s="39">
        <v>59000</v>
      </c>
      <c r="F21" s="39">
        <f t="shared" ref="F21:F22" si="0">MROUND(E21*95%,1000)</f>
        <v>56000</v>
      </c>
      <c r="G21" s="40"/>
      <c r="H21" s="12"/>
    </row>
    <row r="22" spans="1:8" ht="66" x14ac:dyDescent="0.25">
      <c r="A22" s="37">
        <v>4</v>
      </c>
      <c r="B22" s="38" t="s">
        <v>15</v>
      </c>
      <c r="C22" s="36" t="s">
        <v>16</v>
      </c>
      <c r="D22" s="36" t="s">
        <v>17</v>
      </c>
      <c r="E22" s="39">
        <v>75000</v>
      </c>
      <c r="F22" s="39">
        <f t="shared" si="0"/>
        <v>71000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55" t="s">
        <v>40</v>
      </c>
      <c r="C24" s="41" t="s">
        <v>41</v>
      </c>
      <c r="D24" s="41" t="s">
        <v>42</v>
      </c>
      <c r="E24" s="228">
        <v>60000</v>
      </c>
      <c r="F24" s="228">
        <f>MROUND(E24*95%,1000)</f>
        <v>57000</v>
      </c>
      <c r="G24" s="177" t="s">
        <v>382</v>
      </c>
      <c r="H24" s="12"/>
    </row>
    <row r="25" spans="1:8" ht="33" x14ac:dyDescent="0.25">
      <c r="A25" s="37">
        <v>7</v>
      </c>
      <c r="B25" s="155"/>
      <c r="C25" s="41" t="s">
        <v>43</v>
      </c>
      <c r="D25" s="41" t="s">
        <v>42</v>
      </c>
      <c r="E25" s="229"/>
      <c r="F25" s="229">
        <f t="shared" ref="F25" si="1">E25*90%</f>
        <v>0</v>
      </c>
      <c r="G25" s="178"/>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82" t="s">
        <v>26</v>
      </c>
      <c r="B28" s="221"/>
      <c r="C28" s="221"/>
      <c r="D28" s="183"/>
      <c r="E28" s="130">
        <f>SUM(E14:E27)</f>
        <v>564000</v>
      </c>
      <c r="F28" s="130">
        <f>SUM(F14:F27)</f>
        <v>536000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2" t="s">
        <v>2</v>
      </c>
      <c r="C32" s="18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6" t="s">
        <v>44</v>
      </c>
      <c r="C38" s="41" t="s">
        <v>267</v>
      </c>
      <c r="D38" s="41" t="s">
        <v>268</v>
      </c>
      <c r="E38" s="69">
        <v>41000</v>
      </c>
      <c r="F38" s="39">
        <f t="shared" si="2"/>
        <v>39000</v>
      </c>
      <c r="G38" s="109" t="s">
        <v>377</v>
      </c>
      <c r="H38" s="12"/>
    </row>
    <row r="39" spans="1:8" ht="33" x14ac:dyDescent="0.25">
      <c r="A39" s="37">
        <v>6</v>
      </c>
      <c r="B39" s="157"/>
      <c r="C39" s="41" t="s">
        <v>274</v>
      </c>
      <c r="D39" s="41" t="s">
        <v>275</v>
      </c>
      <c r="E39" s="69">
        <v>41000</v>
      </c>
      <c r="F39" s="39">
        <f t="shared" si="2"/>
        <v>39000</v>
      </c>
      <c r="G39" s="109" t="s">
        <v>376</v>
      </c>
      <c r="H39" s="12"/>
    </row>
    <row r="40" spans="1:8" ht="33" customHeight="1" x14ac:dyDescent="0.25">
      <c r="A40" s="37">
        <v>7</v>
      </c>
      <c r="B40" s="176" t="s">
        <v>60</v>
      </c>
      <c r="C40" s="41" t="s">
        <v>61</v>
      </c>
      <c r="D40" s="70" t="s">
        <v>62</v>
      </c>
      <c r="E40" s="69">
        <v>41000</v>
      </c>
      <c r="F40" s="39">
        <f t="shared" si="2"/>
        <v>39000</v>
      </c>
      <c r="G40" s="151" t="s">
        <v>378</v>
      </c>
      <c r="H40" s="12"/>
    </row>
    <row r="41" spans="1:8" ht="33" x14ac:dyDescent="0.25">
      <c r="A41" s="37">
        <v>8</v>
      </c>
      <c r="B41" s="176"/>
      <c r="C41" s="41" t="s">
        <v>63</v>
      </c>
      <c r="D41" s="70" t="s">
        <v>64</v>
      </c>
      <c r="E41" s="69">
        <v>59000</v>
      </c>
      <c r="F41" s="39">
        <f t="shared" si="2"/>
        <v>56000</v>
      </c>
      <c r="G41" s="152"/>
      <c r="H41" s="12"/>
    </row>
    <row r="42" spans="1:8" ht="33" x14ac:dyDescent="0.25">
      <c r="A42" s="37">
        <v>9</v>
      </c>
      <c r="B42" s="176"/>
      <c r="C42" s="41" t="s">
        <v>65</v>
      </c>
      <c r="D42" s="70" t="s">
        <v>66</v>
      </c>
      <c r="E42" s="69">
        <v>59000</v>
      </c>
      <c r="F42" s="39">
        <f t="shared" si="2"/>
        <v>56000</v>
      </c>
      <c r="G42" s="152"/>
      <c r="H42" s="12"/>
    </row>
    <row r="43" spans="1:8" ht="33" x14ac:dyDescent="0.25">
      <c r="A43" s="37">
        <v>10</v>
      </c>
      <c r="B43" s="176"/>
      <c r="C43" s="41" t="s">
        <v>67</v>
      </c>
      <c r="D43" s="70" t="s">
        <v>68</v>
      </c>
      <c r="E43" s="69">
        <v>47000</v>
      </c>
      <c r="F43" s="39">
        <f t="shared" si="2"/>
        <v>45000</v>
      </c>
      <c r="G43" s="152"/>
      <c r="H43" s="12"/>
    </row>
    <row r="44" spans="1:8" ht="33" x14ac:dyDescent="0.25">
      <c r="A44" s="37">
        <v>11</v>
      </c>
      <c r="B44" s="176"/>
      <c r="C44" s="41" t="s">
        <v>69</v>
      </c>
      <c r="D44" s="70" t="s">
        <v>70</v>
      </c>
      <c r="E44" s="69">
        <v>41000</v>
      </c>
      <c r="F44" s="39">
        <f t="shared" si="2"/>
        <v>39000</v>
      </c>
      <c r="G44" s="153"/>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6" t="s">
        <v>277</v>
      </c>
      <c r="C46" s="35" t="s">
        <v>194</v>
      </c>
      <c r="D46" s="35" t="s">
        <v>195</v>
      </c>
      <c r="E46" s="72">
        <v>62000</v>
      </c>
      <c r="F46" s="39">
        <f t="shared" si="2"/>
        <v>59000</v>
      </c>
      <c r="G46" s="151" t="s">
        <v>379</v>
      </c>
      <c r="H46" s="12"/>
    </row>
    <row r="47" spans="1:8" ht="16.5" x14ac:dyDescent="0.25">
      <c r="A47" s="37">
        <v>14</v>
      </c>
      <c r="B47" s="154"/>
      <c r="C47" s="35" t="s">
        <v>196</v>
      </c>
      <c r="D47" s="35" t="s">
        <v>197</v>
      </c>
      <c r="E47" s="72">
        <v>165000</v>
      </c>
      <c r="F47" s="39">
        <f t="shared" si="2"/>
        <v>157000</v>
      </c>
      <c r="G47" s="152"/>
      <c r="H47" s="12"/>
    </row>
    <row r="48" spans="1:8" ht="16.5" x14ac:dyDescent="0.25">
      <c r="A48" s="37">
        <v>15</v>
      </c>
      <c r="B48" s="157"/>
      <c r="C48" s="35" t="s">
        <v>201</v>
      </c>
      <c r="D48" s="35" t="s">
        <v>202</v>
      </c>
      <c r="E48" s="72">
        <v>116000</v>
      </c>
      <c r="F48" s="39">
        <f t="shared" si="2"/>
        <v>110000</v>
      </c>
      <c r="G48" s="153"/>
      <c r="H48" s="12"/>
    </row>
    <row r="49" spans="1:8" ht="16.5" x14ac:dyDescent="0.25">
      <c r="A49" s="37">
        <v>16</v>
      </c>
      <c r="B49" s="156" t="s">
        <v>272</v>
      </c>
      <c r="C49" s="35" t="s">
        <v>198</v>
      </c>
      <c r="D49" s="35" t="s">
        <v>199</v>
      </c>
      <c r="E49" s="72">
        <v>83000</v>
      </c>
      <c r="F49" s="39">
        <f t="shared" si="2"/>
        <v>79000</v>
      </c>
      <c r="G49" s="40"/>
      <c r="H49" s="12"/>
    </row>
    <row r="50" spans="1:8" ht="33" x14ac:dyDescent="0.25">
      <c r="A50" s="37">
        <v>17</v>
      </c>
      <c r="B50" s="154"/>
      <c r="C50" s="35" t="s">
        <v>269</v>
      </c>
      <c r="D50" s="35" t="s">
        <v>199</v>
      </c>
      <c r="E50" s="72">
        <v>130000</v>
      </c>
      <c r="F50" s="39">
        <f t="shared" si="2"/>
        <v>124000</v>
      </c>
      <c r="G50" s="151" t="s">
        <v>379</v>
      </c>
      <c r="H50" s="12"/>
    </row>
    <row r="51" spans="1:8" ht="16.5" x14ac:dyDescent="0.25">
      <c r="A51" s="37">
        <v>18</v>
      </c>
      <c r="B51" s="154"/>
      <c r="C51" s="35" t="s">
        <v>270</v>
      </c>
      <c r="D51" s="35" t="s">
        <v>199</v>
      </c>
      <c r="E51" s="72">
        <v>120000</v>
      </c>
      <c r="F51" s="39">
        <f t="shared" si="2"/>
        <v>114000</v>
      </c>
      <c r="G51" s="152"/>
      <c r="H51" s="12"/>
    </row>
    <row r="52" spans="1:8" ht="16.5" x14ac:dyDescent="0.25">
      <c r="A52" s="37">
        <v>19</v>
      </c>
      <c r="B52" s="157"/>
      <c r="C52" s="35" t="s">
        <v>271</v>
      </c>
      <c r="D52" s="35" t="s">
        <v>200</v>
      </c>
      <c r="E52" s="72">
        <v>282000</v>
      </c>
      <c r="F52" s="39">
        <f t="shared" si="2"/>
        <v>268000</v>
      </c>
      <c r="G52" s="153"/>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60" t="s">
        <v>130</v>
      </c>
      <c r="C54" s="35" t="s">
        <v>131</v>
      </c>
      <c r="D54" s="35" t="s">
        <v>132</v>
      </c>
      <c r="E54" s="72">
        <v>71000</v>
      </c>
      <c r="F54" s="39">
        <f t="shared" si="2"/>
        <v>67000</v>
      </c>
      <c r="G54" s="177" t="s">
        <v>381</v>
      </c>
      <c r="H54" s="12"/>
    </row>
    <row r="55" spans="1:8" ht="16.5" x14ac:dyDescent="0.25">
      <c r="A55" s="37">
        <v>22</v>
      </c>
      <c r="B55" s="162"/>
      <c r="C55" s="35" t="s">
        <v>133</v>
      </c>
      <c r="D55" s="35" t="s">
        <v>134</v>
      </c>
      <c r="E55" s="68">
        <v>138000</v>
      </c>
      <c r="F55" s="39">
        <f t="shared" si="2"/>
        <v>131000</v>
      </c>
      <c r="G55" s="178"/>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9" t="s">
        <v>205</v>
      </c>
      <c r="C57" s="35" t="s">
        <v>161</v>
      </c>
      <c r="D57" s="35" t="s">
        <v>162</v>
      </c>
      <c r="E57" s="72">
        <v>30000</v>
      </c>
      <c r="F57" s="39">
        <f t="shared" si="2"/>
        <v>29000</v>
      </c>
      <c r="G57" s="180" t="s">
        <v>383</v>
      </c>
      <c r="H57" s="13"/>
    </row>
    <row r="58" spans="1:8" s="14" customFormat="1" ht="16.5" x14ac:dyDescent="0.25">
      <c r="A58" s="37">
        <v>25</v>
      </c>
      <c r="B58" s="179"/>
      <c r="C58" s="35" t="s">
        <v>278</v>
      </c>
      <c r="D58" s="35" t="s">
        <v>162</v>
      </c>
      <c r="E58" s="72">
        <v>20000</v>
      </c>
      <c r="F58" s="39">
        <f t="shared" si="2"/>
        <v>19000</v>
      </c>
      <c r="G58" s="181"/>
      <c r="H58" s="13"/>
    </row>
    <row r="59" spans="1:8" ht="16.5" x14ac:dyDescent="0.25">
      <c r="A59" s="146" t="s">
        <v>208</v>
      </c>
      <c r="B59" s="147"/>
      <c r="C59" s="147"/>
      <c r="D59" s="148"/>
      <c r="E59" s="66"/>
      <c r="F59" s="66"/>
      <c r="G59" s="67"/>
      <c r="H59" s="12"/>
    </row>
    <row r="60" spans="1:8" s="14" customFormat="1" ht="33" x14ac:dyDescent="0.25">
      <c r="A60" s="37">
        <v>26</v>
      </c>
      <c r="B60" s="168" t="s">
        <v>260</v>
      </c>
      <c r="C60" s="73" t="s">
        <v>71</v>
      </c>
      <c r="D60" s="74" t="s">
        <v>72</v>
      </c>
      <c r="E60" s="39">
        <v>174000</v>
      </c>
      <c r="F60" s="39">
        <f t="shared" si="2"/>
        <v>165000</v>
      </c>
      <c r="G60" s="40"/>
      <c r="H60" s="13"/>
    </row>
    <row r="61" spans="1:8" s="14" customFormat="1" ht="33" x14ac:dyDescent="0.25">
      <c r="A61" s="37">
        <v>27</v>
      </c>
      <c r="B61" s="169"/>
      <c r="C61" s="73" t="s">
        <v>83</v>
      </c>
      <c r="D61" s="74" t="s">
        <v>84</v>
      </c>
      <c r="E61" s="107">
        <v>231000</v>
      </c>
      <c r="F61" s="39">
        <f t="shared" si="2"/>
        <v>219000</v>
      </c>
      <c r="G61" s="40"/>
      <c r="H61" s="13"/>
    </row>
    <row r="62" spans="1:8" s="14" customFormat="1" ht="33" x14ac:dyDescent="0.25">
      <c r="A62" s="37">
        <v>28</v>
      </c>
      <c r="B62" s="169"/>
      <c r="C62" s="73" t="s">
        <v>85</v>
      </c>
      <c r="D62" s="74" t="s">
        <v>86</v>
      </c>
      <c r="E62" s="39">
        <v>732000</v>
      </c>
      <c r="F62" s="39">
        <f t="shared" si="2"/>
        <v>695000</v>
      </c>
      <c r="G62" s="40"/>
      <c r="H62" s="13"/>
    </row>
    <row r="63" spans="1:8" s="14" customFormat="1" ht="33" x14ac:dyDescent="0.25">
      <c r="A63" s="37">
        <v>29</v>
      </c>
      <c r="B63" s="169"/>
      <c r="C63" s="73" t="s">
        <v>79</v>
      </c>
      <c r="D63" s="74" t="s">
        <v>279</v>
      </c>
      <c r="E63" s="119">
        <v>121000</v>
      </c>
      <c r="F63" s="39">
        <f t="shared" si="2"/>
        <v>115000</v>
      </c>
      <c r="G63" s="40"/>
      <c r="H63" s="13"/>
    </row>
    <row r="64" spans="1:8" s="14" customFormat="1" ht="33" x14ac:dyDescent="0.25">
      <c r="A64" s="37">
        <v>30</v>
      </c>
      <c r="B64" s="169"/>
      <c r="C64" s="73" t="s">
        <v>93</v>
      </c>
      <c r="D64" s="74" t="s">
        <v>94</v>
      </c>
      <c r="E64" s="39">
        <v>192000</v>
      </c>
      <c r="F64" s="39">
        <f t="shared" si="2"/>
        <v>182000</v>
      </c>
      <c r="G64" s="40"/>
      <c r="H64" s="13"/>
    </row>
    <row r="65" spans="1:8" s="14" customFormat="1" ht="33" x14ac:dyDescent="0.25">
      <c r="A65" s="37">
        <v>31</v>
      </c>
      <c r="B65" s="169"/>
      <c r="C65" s="73" t="s">
        <v>80</v>
      </c>
      <c r="D65" s="74" t="s">
        <v>81</v>
      </c>
      <c r="E65" s="39">
        <v>173000</v>
      </c>
      <c r="F65" s="39">
        <f t="shared" si="2"/>
        <v>164000</v>
      </c>
      <c r="G65" s="40"/>
      <c r="H65" s="13"/>
    </row>
    <row r="66" spans="1:8" s="14" customFormat="1" ht="33" x14ac:dyDescent="0.25">
      <c r="A66" s="37">
        <v>32</v>
      </c>
      <c r="B66" s="169"/>
      <c r="C66" s="73" t="s">
        <v>82</v>
      </c>
      <c r="D66" s="74" t="s">
        <v>281</v>
      </c>
      <c r="E66" s="107">
        <v>231000</v>
      </c>
      <c r="F66" s="39">
        <f t="shared" si="2"/>
        <v>219000</v>
      </c>
      <c r="G66" s="109" t="s">
        <v>396</v>
      </c>
      <c r="H66" s="13"/>
    </row>
    <row r="67" spans="1:8" s="14" customFormat="1" ht="16.5" x14ac:dyDescent="0.25">
      <c r="A67" s="37">
        <v>33</v>
      </c>
      <c r="B67" s="169"/>
      <c r="C67" s="75" t="s">
        <v>234</v>
      </c>
      <c r="D67" s="76" t="s">
        <v>235</v>
      </c>
      <c r="E67" s="120">
        <v>500000</v>
      </c>
      <c r="F67" s="39">
        <f t="shared" si="2"/>
        <v>475000</v>
      </c>
      <c r="G67" s="40"/>
      <c r="H67" s="13"/>
    </row>
    <row r="68" spans="1:8" s="14" customFormat="1" ht="33" x14ac:dyDescent="0.25">
      <c r="A68" s="37">
        <v>34</v>
      </c>
      <c r="B68" s="169"/>
      <c r="C68" s="73" t="s">
        <v>73</v>
      </c>
      <c r="D68" s="74" t="s">
        <v>280</v>
      </c>
      <c r="E68" s="39">
        <v>290000</v>
      </c>
      <c r="F68" s="39">
        <f t="shared" si="2"/>
        <v>276000</v>
      </c>
      <c r="G68" s="40" t="s">
        <v>74</v>
      </c>
      <c r="H68" s="12"/>
    </row>
    <row r="69" spans="1:8" s="14" customFormat="1" ht="33" x14ac:dyDescent="0.25">
      <c r="A69" s="37">
        <v>35</v>
      </c>
      <c r="B69" s="169"/>
      <c r="C69" s="73" t="s">
        <v>75</v>
      </c>
      <c r="D69" s="74" t="s">
        <v>76</v>
      </c>
      <c r="E69" s="39">
        <v>231000</v>
      </c>
      <c r="F69" s="39">
        <f t="shared" si="2"/>
        <v>219000</v>
      </c>
      <c r="G69" s="40"/>
      <c r="H69" s="13"/>
    </row>
    <row r="70" spans="1:8" s="14" customFormat="1" ht="49.5" x14ac:dyDescent="0.25">
      <c r="A70" s="37">
        <v>36</v>
      </c>
      <c r="B70" s="169"/>
      <c r="C70" s="73" t="s">
        <v>77</v>
      </c>
      <c r="D70" s="74" t="s">
        <v>78</v>
      </c>
      <c r="E70" s="39">
        <v>616000</v>
      </c>
      <c r="F70" s="39">
        <f t="shared" si="2"/>
        <v>585000</v>
      </c>
      <c r="G70" s="40"/>
      <c r="H70" s="13"/>
    </row>
    <row r="71" spans="1:8" s="14" customFormat="1" ht="33" x14ac:dyDescent="0.25">
      <c r="A71" s="37">
        <v>37</v>
      </c>
      <c r="B71" s="169"/>
      <c r="C71" s="73" t="s">
        <v>87</v>
      </c>
      <c r="D71" s="74" t="s">
        <v>88</v>
      </c>
      <c r="E71" s="107">
        <v>231000</v>
      </c>
      <c r="F71" s="39">
        <f t="shared" si="2"/>
        <v>219000</v>
      </c>
      <c r="G71" s="40"/>
      <c r="H71" s="13"/>
    </row>
    <row r="72" spans="1:8" s="14" customFormat="1" ht="16.5" x14ac:dyDescent="0.25">
      <c r="A72" s="37">
        <v>38</v>
      </c>
      <c r="B72" s="170"/>
      <c r="C72" s="73" t="s">
        <v>95</v>
      </c>
      <c r="D72" s="74" t="s">
        <v>96</v>
      </c>
      <c r="E72" s="39">
        <v>412000</v>
      </c>
      <c r="F72" s="39">
        <f t="shared" si="2"/>
        <v>391000</v>
      </c>
      <c r="G72" s="40"/>
      <c r="H72" s="13"/>
    </row>
    <row r="73" spans="1:8" s="14" customFormat="1" ht="33" customHeight="1" x14ac:dyDescent="0.25">
      <c r="A73" s="37">
        <v>39</v>
      </c>
      <c r="B73" s="168" t="s">
        <v>90</v>
      </c>
      <c r="C73" s="73" t="s">
        <v>89</v>
      </c>
      <c r="D73" s="171" t="s">
        <v>397</v>
      </c>
      <c r="E73" s="39">
        <v>137000</v>
      </c>
      <c r="F73" s="39">
        <f t="shared" si="2"/>
        <v>130000</v>
      </c>
      <c r="G73" s="151" t="s">
        <v>380</v>
      </c>
      <c r="H73" s="13"/>
    </row>
    <row r="74" spans="1:8" s="14" customFormat="1" ht="33" x14ac:dyDescent="0.25">
      <c r="A74" s="37">
        <v>40</v>
      </c>
      <c r="B74" s="169"/>
      <c r="C74" s="73" t="s">
        <v>91</v>
      </c>
      <c r="D74" s="172"/>
      <c r="E74" s="39">
        <v>137000</v>
      </c>
      <c r="F74" s="39">
        <f t="shared" si="2"/>
        <v>130000</v>
      </c>
      <c r="G74" s="152"/>
      <c r="H74" s="13"/>
    </row>
    <row r="75" spans="1:8" s="14" customFormat="1" ht="33" x14ac:dyDescent="0.25">
      <c r="A75" s="37">
        <v>41</v>
      </c>
      <c r="B75" s="170"/>
      <c r="C75" s="73" t="s">
        <v>92</v>
      </c>
      <c r="D75" s="173"/>
      <c r="E75" s="39">
        <v>208000</v>
      </c>
      <c r="F75" s="39">
        <f t="shared" si="2"/>
        <v>198000</v>
      </c>
      <c r="G75" s="153"/>
      <c r="H75" s="13"/>
    </row>
    <row r="76" spans="1:8" s="14" customFormat="1" ht="16.5" x14ac:dyDescent="0.25">
      <c r="A76" s="37">
        <v>42</v>
      </c>
      <c r="B76" s="168" t="s">
        <v>398</v>
      </c>
      <c r="C76" s="73" t="s">
        <v>399</v>
      </c>
      <c r="D76" s="174" t="s">
        <v>401</v>
      </c>
      <c r="E76" s="39">
        <v>215000</v>
      </c>
      <c r="F76" s="39">
        <f t="shared" si="2"/>
        <v>204000</v>
      </c>
      <c r="G76" s="105"/>
      <c r="H76" s="13"/>
    </row>
    <row r="77" spans="1:8" s="14" customFormat="1" ht="16.5" x14ac:dyDescent="0.25">
      <c r="A77" s="37">
        <v>43</v>
      </c>
      <c r="B77" s="169"/>
      <c r="C77" s="73" t="s">
        <v>400</v>
      </c>
      <c r="D77" s="175"/>
      <c r="E77" s="39">
        <v>323000</v>
      </c>
      <c r="F77" s="39">
        <f t="shared" si="2"/>
        <v>307000</v>
      </c>
      <c r="G77" s="105"/>
      <c r="H77" s="13"/>
    </row>
    <row r="78" spans="1:8" s="14" customFormat="1" ht="82.5" x14ac:dyDescent="0.25">
      <c r="A78" s="37">
        <v>44</v>
      </c>
      <c r="B78" s="169"/>
      <c r="C78" s="73" t="s">
        <v>403</v>
      </c>
      <c r="D78" s="112" t="s">
        <v>402</v>
      </c>
      <c r="E78" s="39">
        <v>269000</v>
      </c>
      <c r="F78" s="39">
        <f t="shared" si="2"/>
        <v>256000</v>
      </c>
      <c r="G78" s="105"/>
      <c r="H78" s="13"/>
    </row>
    <row r="79" spans="1:8" s="14" customFormat="1" ht="82.5" x14ac:dyDescent="0.25">
      <c r="A79" s="37">
        <v>45</v>
      </c>
      <c r="B79" s="170"/>
      <c r="C79" s="73" t="s">
        <v>404</v>
      </c>
      <c r="D79" s="112" t="s">
        <v>405</v>
      </c>
      <c r="E79" s="39">
        <v>588000</v>
      </c>
      <c r="F79" s="39">
        <f t="shared" si="2"/>
        <v>559000</v>
      </c>
      <c r="G79" s="105"/>
      <c r="H79" s="13"/>
    </row>
    <row r="80" spans="1:8" s="14" customFormat="1" ht="16.5" x14ac:dyDescent="0.25">
      <c r="A80" s="146" t="s">
        <v>207</v>
      </c>
      <c r="B80" s="147"/>
      <c r="C80" s="147"/>
      <c r="D80" s="148"/>
      <c r="E80" s="66"/>
      <c r="F80" s="66"/>
      <c r="G80" s="67"/>
      <c r="H80" s="13"/>
    </row>
    <row r="81" spans="1:8" ht="49.5" x14ac:dyDescent="0.25">
      <c r="A81" s="37">
        <v>46</v>
      </c>
      <c r="B81" s="176" t="s">
        <v>97</v>
      </c>
      <c r="C81" s="35" t="s">
        <v>98</v>
      </c>
      <c r="D81" s="35" t="s">
        <v>99</v>
      </c>
      <c r="E81" s="72">
        <v>123000</v>
      </c>
      <c r="F81" s="39">
        <f t="shared" si="2"/>
        <v>117000</v>
      </c>
      <c r="G81" s="40"/>
      <c r="H81" s="12"/>
    </row>
    <row r="82" spans="1:8" ht="33" x14ac:dyDescent="0.25">
      <c r="A82" s="37">
        <v>47</v>
      </c>
      <c r="B82" s="176"/>
      <c r="C82" s="35" t="s">
        <v>100</v>
      </c>
      <c r="D82" s="35" t="s">
        <v>101</v>
      </c>
      <c r="E82" s="72">
        <v>66000</v>
      </c>
      <c r="F82" s="39">
        <f t="shared" si="2"/>
        <v>63000</v>
      </c>
      <c r="G82" s="40"/>
      <c r="H82" s="12"/>
    </row>
    <row r="83" spans="1:8" ht="115.5" x14ac:dyDescent="0.25">
      <c r="A83" s="37">
        <v>48</v>
      </c>
      <c r="B83" s="176"/>
      <c r="C83" s="35" t="s">
        <v>102</v>
      </c>
      <c r="D83" s="35" t="s">
        <v>103</v>
      </c>
      <c r="E83" s="72">
        <v>139000</v>
      </c>
      <c r="F83" s="39">
        <f t="shared" si="2"/>
        <v>132000</v>
      </c>
      <c r="G83" s="40" t="s">
        <v>104</v>
      </c>
      <c r="H83" s="12"/>
    </row>
    <row r="84" spans="1:8" ht="115.5" x14ac:dyDescent="0.25">
      <c r="A84" s="37">
        <v>49</v>
      </c>
      <c r="B84" s="176"/>
      <c r="C84" s="35" t="s">
        <v>105</v>
      </c>
      <c r="D84" s="35" t="s">
        <v>106</v>
      </c>
      <c r="E84" s="72">
        <v>66000</v>
      </c>
      <c r="F84" s="39">
        <f t="shared" si="2"/>
        <v>63000</v>
      </c>
      <c r="G84" s="40" t="s">
        <v>104</v>
      </c>
      <c r="H84" s="12"/>
    </row>
    <row r="85" spans="1:8" ht="148.5" x14ac:dyDescent="0.25">
      <c r="A85" s="37">
        <v>50</v>
      </c>
      <c r="B85" s="176"/>
      <c r="C85" s="35" t="s">
        <v>406</v>
      </c>
      <c r="D85" s="35" t="s">
        <v>407</v>
      </c>
      <c r="E85" s="72">
        <v>212000</v>
      </c>
      <c r="F85" s="39">
        <f t="shared" si="2"/>
        <v>201000</v>
      </c>
      <c r="G85" s="40"/>
      <c r="H85" s="12"/>
    </row>
    <row r="86" spans="1:8" ht="33" x14ac:dyDescent="0.25">
      <c r="A86" s="37">
        <v>51</v>
      </c>
      <c r="B86" s="176"/>
      <c r="C86" s="35" t="s">
        <v>107</v>
      </c>
      <c r="D86" s="35" t="s">
        <v>108</v>
      </c>
      <c r="E86" s="72">
        <v>868000</v>
      </c>
      <c r="F86" s="39">
        <f t="shared" si="2"/>
        <v>825000</v>
      </c>
      <c r="G86" s="109" t="s">
        <v>109</v>
      </c>
      <c r="H86" s="12"/>
    </row>
    <row r="87" spans="1:8" ht="49.5" x14ac:dyDescent="0.25">
      <c r="A87" s="37">
        <v>52</v>
      </c>
      <c r="B87" s="176"/>
      <c r="C87" s="35" t="s">
        <v>110</v>
      </c>
      <c r="D87" s="35" t="s">
        <v>111</v>
      </c>
      <c r="E87" s="72">
        <v>139000</v>
      </c>
      <c r="F87" s="39">
        <f t="shared" si="2"/>
        <v>132000</v>
      </c>
      <c r="G87" s="109" t="s">
        <v>112</v>
      </c>
      <c r="H87" s="12"/>
    </row>
    <row r="88" spans="1:8" ht="49.5" x14ac:dyDescent="0.25">
      <c r="A88" s="37">
        <v>53</v>
      </c>
      <c r="B88" s="176"/>
      <c r="C88" s="35" t="s">
        <v>113</v>
      </c>
      <c r="D88" s="35" t="s">
        <v>114</v>
      </c>
      <c r="E88" s="72">
        <v>72000</v>
      </c>
      <c r="F88" s="39">
        <f t="shared" si="2"/>
        <v>68000</v>
      </c>
      <c r="G88" s="109" t="s">
        <v>115</v>
      </c>
      <c r="H88" s="12"/>
    </row>
    <row r="89" spans="1:8" ht="33" x14ac:dyDescent="0.25">
      <c r="A89" s="37">
        <v>54</v>
      </c>
      <c r="B89" s="176" t="s">
        <v>116</v>
      </c>
      <c r="C89" s="35" t="s">
        <v>117</v>
      </c>
      <c r="D89" s="35" t="s">
        <v>118</v>
      </c>
      <c r="E89" s="72">
        <v>174000</v>
      </c>
      <c r="F89" s="39">
        <f t="shared" si="2"/>
        <v>165000</v>
      </c>
      <c r="G89" s="40"/>
      <c r="H89" s="12"/>
    </row>
    <row r="90" spans="1:8" ht="33" x14ac:dyDescent="0.25">
      <c r="A90" s="37">
        <v>55</v>
      </c>
      <c r="B90" s="176"/>
      <c r="C90" s="35" t="s">
        <v>119</v>
      </c>
      <c r="D90" s="35" t="s">
        <v>120</v>
      </c>
      <c r="E90" s="72">
        <v>88000</v>
      </c>
      <c r="F90" s="39">
        <f t="shared" si="2"/>
        <v>84000</v>
      </c>
      <c r="G90" s="40"/>
      <c r="H90" s="12"/>
    </row>
    <row r="91" spans="1:8" ht="49.5" x14ac:dyDescent="0.25">
      <c r="A91" s="37">
        <v>56</v>
      </c>
      <c r="B91" s="160" t="s">
        <v>121</v>
      </c>
      <c r="C91" s="35" t="s">
        <v>122</v>
      </c>
      <c r="D91" s="35" t="s">
        <v>123</v>
      </c>
      <c r="E91" s="68">
        <v>168000</v>
      </c>
      <c r="F91" s="39">
        <f t="shared" si="2"/>
        <v>160000</v>
      </c>
      <c r="G91" s="40"/>
      <c r="H91" s="12"/>
    </row>
    <row r="92" spans="1:8" ht="49.5" x14ac:dyDescent="0.25">
      <c r="A92" s="37">
        <v>57</v>
      </c>
      <c r="B92" s="161"/>
      <c r="C92" s="35" t="s">
        <v>389</v>
      </c>
      <c r="D92" s="35" t="s">
        <v>124</v>
      </c>
      <c r="E92" s="68">
        <v>168000</v>
      </c>
      <c r="F92" s="39">
        <f t="shared" si="2"/>
        <v>160000</v>
      </c>
      <c r="G92" s="40"/>
      <c r="H92" s="12"/>
    </row>
    <row r="93" spans="1:8" ht="16.5" x14ac:dyDescent="0.25">
      <c r="A93" s="37">
        <v>58</v>
      </c>
      <c r="B93" s="162"/>
      <c r="C93" s="35" t="s">
        <v>125</v>
      </c>
      <c r="D93" s="35" t="s">
        <v>126</v>
      </c>
      <c r="E93" s="68">
        <v>253000</v>
      </c>
      <c r="F93" s="39">
        <f t="shared" si="2"/>
        <v>240000</v>
      </c>
      <c r="G93" s="40"/>
      <c r="H93" s="12"/>
    </row>
    <row r="94" spans="1:8" ht="16.5" x14ac:dyDescent="0.25">
      <c r="A94" s="146" t="s">
        <v>261</v>
      </c>
      <c r="B94" s="147"/>
      <c r="C94" s="147"/>
      <c r="D94" s="148"/>
      <c r="E94" s="77"/>
      <c r="F94" s="77"/>
      <c r="G94" s="67"/>
      <c r="H94" s="12"/>
    </row>
    <row r="95" spans="1:8" ht="16.5" x14ac:dyDescent="0.25">
      <c r="A95" s="37">
        <v>59</v>
      </c>
      <c r="B95" s="156" t="s">
        <v>240</v>
      </c>
      <c r="C95" s="35" t="s">
        <v>236</v>
      </c>
      <c r="D95" s="35" t="s">
        <v>237</v>
      </c>
      <c r="E95" s="68">
        <v>250000</v>
      </c>
      <c r="F95" s="39">
        <f t="shared" si="2"/>
        <v>238000</v>
      </c>
      <c r="G95" s="40"/>
      <c r="H95" s="12"/>
    </row>
    <row r="96" spans="1:8" ht="49.5" x14ac:dyDescent="0.25">
      <c r="A96" s="37">
        <v>60</v>
      </c>
      <c r="B96" s="157"/>
      <c r="C96" s="35" t="s">
        <v>239</v>
      </c>
      <c r="D96" s="35" t="s">
        <v>238</v>
      </c>
      <c r="E96" s="68">
        <v>399000</v>
      </c>
      <c r="F96" s="39">
        <f t="shared" si="2"/>
        <v>379000</v>
      </c>
      <c r="G96" s="40"/>
      <c r="H96" s="12"/>
    </row>
    <row r="97" spans="1:8" ht="16.5" x14ac:dyDescent="0.25">
      <c r="A97" s="37">
        <v>61</v>
      </c>
      <c r="B97" s="160" t="s">
        <v>243</v>
      </c>
      <c r="C97" s="35" t="s">
        <v>241</v>
      </c>
      <c r="D97" s="35"/>
      <c r="E97" s="68">
        <v>2500000</v>
      </c>
      <c r="F97" s="39">
        <f t="shared" si="2"/>
        <v>2375000</v>
      </c>
      <c r="G97" s="40"/>
      <c r="H97" s="12"/>
    </row>
    <row r="98" spans="1:8" ht="16.5" x14ac:dyDescent="0.25">
      <c r="A98" s="37">
        <v>62</v>
      </c>
      <c r="B98" s="162"/>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60" t="s">
        <v>258</v>
      </c>
      <c r="C100" s="35" t="s">
        <v>244</v>
      </c>
      <c r="D100" s="35"/>
      <c r="E100" s="68">
        <v>275000</v>
      </c>
      <c r="F100" s="39">
        <f t="shared" si="3"/>
        <v>261000</v>
      </c>
      <c r="G100" s="40"/>
      <c r="H100" s="12"/>
    </row>
    <row r="101" spans="1:8" ht="16.5" x14ac:dyDescent="0.25">
      <c r="A101" s="37">
        <v>65</v>
      </c>
      <c r="B101" s="161"/>
      <c r="C101" s="35" t="s">
        <v>245</v>
      </c>
      <c r="D101" s="35"/>
      <c r="E101" s="68">
        <v>187000</v>
      </c>
      <c r="F101" s="39">
        <f t="shared" si="3"/>
        <v>178000</v>
      </c>
      <c r="G101" s="40"/>
      <c r="H101" s="12"/>
    </row>
    <row r="102" spans="1:8" ht="16.5" x14ac:dyDescent="0.25">
      <c r="A102" s="37">
        <v>66</v>
      </c>
      <c r="B102" s="161"/>
      <c r="C102" s="35" t="s">
        <v>246</v>
      </c>
      <c r="D102" s="35"/>
      <c r="E102" s="68">
        <v>187000</v>
      </c>
      <c r="F102" s="39">
        <f t="shared" si="3"/>
        <v>178000</v>
      </c>
      <c r="G102" s="40"/>
      <c r="H102" s="12"/>
    </row>
    <row r="103" spans="1:8" ht="16.5" x14ac:dyDescent="0.25">
      <c r="A103" s="37">
        <v>67</v>
      </c>
      <c r="B103" s="161"/>
      <c r="C103" s="35" t="s">
        <v>247</v>
      </c>
      <c r="D103" s="35"/>
      <c r="E103" s="68">
        <v>189000</v>
      </c>
      <c r="F103" s="39">
        <f t="shared" si="3"/>
        <v>180000</v>
      </c>
      <c r="G103" s="40"/>
      <c r="H103" s="12"/>
    </row>
    <row r="104" spans="1:8" ht="16.5" x14ac:dyDescent="0.25">
      <c r="A104" s="37">
        <v>68</v>
      </c>
      <c r="B104" s="161"/>
      <c r="C104" s="35" t="s">
        <v>248</v>
      </c>
      <c r="D104" s="35"/>
      <c r="E104" s="68">
        <v>150000</v>
      </c>
      <c r="F104" s="39">
        <f t="shared" si="3"/>
        <v>143000</v>
      </c>
      <c r="G104" s="40"/>
      <c r="H104" s="12"/>
    </row>
    <row r="105" spans="1:8" ht="16.5" x14ac:dyDescent="0.25">
      <c r="A105" s="37">
        <v>69</v>
      </c>
      <c r="B105" s="161"/>
      <c r="C105" s="35" t="s">
        <v>249</v>
      </c>
      <c r="D105" s="35"/>
      <c r="E105" s="68">
        <v>189000</v>
      </c>
      <c r="F105" s="39">
        <f t="shared" si="3"/>
        <v>180000</v>
      </c>
      <c r="G105" s="40"/>
      <c r="H105" s="12"/>
    </row>
    <row r="106" spans="1:8" ht="16.5" x14ac:dyDescent="0.25">
      <c r="A106" s="37">
        <v>70</v>
      </c>
      <c r="B106" s="161"/>
      <c r="C106" s="35" t="s">
        <v>250</v>
      </c>
      <c r="D106" s="35"/>
      <c r="E106" s="68">
        <v>189000</v>
      </c>
      <c r="F106" s="39">
        <f t="shared" si="3"/>
        <v>180000</v>
      </c>
      <c r="G106" s="40"/>
      <c r="H106" s="12"/>
    </row>
    <row r="107" spans="1:8" ht="16.5" x14ac:dyDescent="0.25">
      <c r="A107" s="37">
        <v>71</v>
      </c>
      <c r="B107" s="161"/>
      <c r="C107" s="35" t="s">
        <v>251</v>
      </c>
      <c r="D107" s="35"/>
      <c r="E107" s="68">
        <v>187000</v>
      </c>
      <c r="F107" s="39">
        <f t="shared" si="3"/>
        <v>178000</v>
      </c>
      <c r="G107" s="40"/>
      <c r="H107" s="12"/>
    </row>
    <row r="108" spans="1:8" ht="16.5" x14ac:dyDescent="0.25">
      <c r="A108" s="37">
        <v>72</v>
      </c>
      <c r="B108" s="161"/>
      <c r="C108" s="35" t="s">
        <v>252</v>
      </c>
      <c r="D108" s="35"/>
      <c r="E108" s="68">
        <v>201000</v>
      </c>
      <c r="F108" s="39">
        <f t="shared" si="3"/>
        <v>191000</v>
      </c>
      <c r="G108" s="40"/>
      <c r="H108" s="12"/>
    </row>
    <row r="109" spans="1:8" ht="16.5" x14ac:dyDescent="0.25">
      <c r="A109" s="37">
        <v>73</v>
      </c>
      <c r="B109" s="161"/>
      <c r="C109" s="35" t="s">
        <v>253</v>
      </c>
      <c r="D109" s="35"/>
      <c r="E109" s="68">
        <v>187000</v>
      </c>
      <c r="F109" s="39">
        <f t="shared" si="3"/>
        <v>178000</v>
      </c>
      <c r="G109" s="40"/>
      <c r="H109" s="12"/>
    </row>
    <row r="110" spans="1:8" ht="16.5" x14ac:dyDescent="0.25">
      <c r="A110" s="37">
        <v>74</v>
      </c>
      <c r="B110" s="161"/>
      <c r="C110" s="35" t="s">
        <v>254</v>
      </c>
      <c r="D110" s="35"/>
      <c r="E110" s="68">
        <v>187000</v>
      </c>
      <c r="F110" s="39">
        <f t="shared" si="3"/>
        <v>178000</v>
      </c>
      <c r="G110" s="40"/>
      <c r="H110" s="12"/>
    </row>
    <row r="111" spans="1:8" ht="16.5" x14ac:dyDescent="0.25">
      <c r="A111" s="37">
        <v>75</v>
      </c>
      <c r="B111" s="161"/>
      <c r="C111" s="35" t="s">
        <v>255</v>
      </c>
      <c r="D111" s="35"/>
      <c r="E111" s="68">
        <v>132000</v>
      </c>
      <c r="F111" s="39">
        <f t="shared" si="3"/>
        <v>125000</v>
      </c>
      <c r="G111" s="40"/>
      <c r="H111" s="12"/>
    </row>
    <row r="112" spans="1:8" ht="16.5" x14ac:dyDescent="0.25">
      <c r="A112" s="37">
        <v>76</v>
      </c>
      <c r="B112" s="161"/>
      <c r="C112" s="35" t="s">
        <v>256</v>
      </c>
      <c r="D112" s="35"/>
      <c r="E112" s="68">
        <v>187000</v>
      </c>
      <c r="F112" s="39">
        <f t="shared" si="3"/>
        <v>178000</v>
      </c>
      <c r="G112" s="40"/>
      <c r="H112" s="12"/>
    </row>
    <row r="113" spans="1:8" ht="16.5" x14ac:dyDescent="0.25">
      <c r="A113" s="37">
        <v>77</v>
      </c>
      <c r="B113" s="162"/>
      <c r="C113" s="35" t="s">
        <v>257</v>
      </c>
      <c r="D113" s="35"/>
      <c r="E113" s="68">
        <v>1073000</v>
      </c>
      <c r="F113" s="39">
        <f t="shared" si="3"/>
        <v>1019000</v>
      </c>
      <c r="G113" s="40"/>
      <c r="H113" s="12"/>
    </row>
    <row r="114" spans="1:8" ht="16.5" x14ac:dyDescent="0.25">
      <c r="A114" s="146" t="s">
        <v>226</v>
      </c>
      <c r="B114" s="147"/>
      <c r="C114" s="147"/>
      <c r="D114" s="14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50" t="s">
        <v>262</v>
      </c>
      <c r="B117" s="150"/>
      <c r="C117" s="150"/>
      <c r="D117" s="150"/>
      <c r="E117" s="77"/>
      <c r="F117" s="77"/>
      <c r="G117" s="67"/>
      <c r="H117" s="12"/>
    </row>
    <row r="118" spans="1:8" ht="49.5" x14ac:dyDescent="0.25">
      <c r="A118" s="37">
        <v>80</v>
      </c>
      <c r="B118" s="220" t="s">
        <v>204</v>
      </c>
      <c r="C118" s="36" t="s">
        <v>324</v>
      </c>
      <c r="D118" s="36" t="s">
        <v>11</v>
      </c>
      <c r="E118" s="106">
        <v>230000</v>
      </c>
      <c r="F118" s="39">
        <f t="shared" si="3"/>
        <v>219000</v>
      </c>
      <c r="G118" s="40"/>
      <c r="H118" s="12"/>
    </row>
    <row r="119" spans="1:8" ht="49.5" x14ac:dyDescent="0.25">
      <c r="A119" s="37">
        <v>81</v>
      </c>
      <c r="B119" s="163"/>
      <c r="C119" s="36" t="s">
        <v>34</v>
      </c>
      <c r="D119" s="36" t="s">
        <v>35</v>
      </c>
      <c r="E119" s="106">
        <v>220000</v>
      </c>
      <c r="F119" s="39">
        <f t="shared" si="3"/>
        <v>209000</v>
      </c>
      <c r="G119" s="40"/>
      <c r="H119" s="12"/>
    </row>
    <row r="120" spans="1:8" ht="33" x14ac:dyDescent="0.25">
      <c r="A120" s="37">
        <v>82</v>
      </c>
      <c r="B120" s="163"/>
      <c r="C120" s="36" t="s">
        <v>325</v>
      </c>
      <c r="D120" s="108" t="s">
        <v>329</v>
      </c>
      <c r="E120" s="106">
        <v>230000</v>
      </c>
      <c r="F120" s="39">
        <f t="shared" si="3"/>
        <v>219000</v>
      </c>
      <c r="G120" s="40"/>
      <c r="H120" s="12"/>
    </row>
    <row r="121" spans="1:8" ht="33" x14ac:dyDescent="0.25">
      <c r="A121" s="165">
        <v>83</v>
      </c>
      <c r="B121" s="163"/>
      <c r="C121" s="35" t="s">
        <v>408</v>
      </c>
      <c r="D121" s="35"/>
      <c r="E121" s="72">
        <v>250000</v>
      </c>
      <c r="F121" s="39">
        <f t="shared" si="3"/>
        <v>238000</v>
      </c>
      <c r="G121" s="40"/>
      <c r="H121" s="12"/>
    </row>
    <row r="122" spans="1:8" ht="16.5" x14ac:dyDescent="0.25">
      <c r="A122" s="166"/>
      <c r="B122" s="163"/>
      <c r="C122" s="35" t="s">
        <v>409</v>
      </c>
      <c r="D122" s="35"/>
      <c r="E122" s="72">
        <v>375000</v>
      </c>
      <c r="F122" s="39">
        <f t="shared" si="3"/>
        <v>356000</v>
      </c>
      <c r="G122" s="40"/>
      <c r="H122" s="12"/>
    </row>
    <row r="123" spans="1:8" ht="33" x14ac:dyDescent="0.25">
      <c r="A123" s="167"/>
      <c r="B123" s="163"/>
      <c r="C123" s="35" t="s">
        <v>410</v>
      </c>
      <c r="D123" s="35"/>
      <c r="E123" s="72">
        <v>500000</v>
      </c>
      <c r="F123" s="39">
        <f t="shared" si="3"/>
        <v>475000</v>
      </c>
      <c r="G123" s="40"/>
      <c r="H123" s="12"/>
    </row>
    <row r="124" spans="1:8" ht="33" x14ac:dyDescent="0.25">
      <c r="A124" s="37">
        <v>84</v>
      </c>
      <c r="B124" s="163"/>
      <c r="C124" s="36" t="s">
        <v>411</v>
      </c>
      <c r="D124" s="36" t="s">
        <v>137</v>
      </c>
      <c r="E124" s="68">
        <v>700000</v>
      </c>
      <c r="F124" s="39">
        <f t="shared" si="3"/>
        <v>665000</v>
      </c>
      <c r="G124" s="40"/>
      <c r="H124" s="12"/>
    </row>
    <row r="125" spans="1:8" ht="49.5" x14ac:dyDescent="0.25">
      <c r="A125" s="37">
        <v>85</v>
      </c>
      <c r="B125" s="163"/>
      <c r="C125" s="36" t="s">
        <v>138</v>
      </c>
      <c r="D125" s="108" t="s">
        <v>330</v>
      </c>
      <c r="E125" s="68">
        <v>770000</v>
      </c>
      <c r="F125" s="39">
        <f t="shared" si="3"/>
        <v>732000</v>
      </c>
      <c r="G125" s="40"/>
      <c r="H125" s="12"/>
    </row>
    <row r="126" spans="1:8" ht="49.5" x14ac:dyDescent="0.25">
      <c r="A126" s="37">
        <v>86</v>
      </c>
      <c r="B126" s="164"/>
      <c r="C126" s="36" t="s">
        <v>139</v>
      </c>
      <c r="D126" s="36" t="s">
        <v>140</v>
      </c>
      <c r="E126" s="68">
        <v>249000</v>
      </c>
      <c r="F126" s="39">
        <f t="shared" si="3"/>
        <v>237000</v>
      </c>
      <c r="G126" s="40"/>
      <c r="H126" s="12"/>
    </row>
    <row r="127" spans="1:8" ht="33" x14ac:dyDescent="0.25">
      <c r="A127" s="37">
        <v>87</v>
      </c>
      <c r="B127" s="156" t="s">
        <v>282</v>
      </c>
      <c r="C127" s="35" t="s">
        <v>141</v>
      </c>
      <c r="D127" s="35" t="s">
        <v>142</v>
      </c>
      <c r="E127" s="72">
        <v>157000</v>
      </c>
      <c r="F127" s="39">
        <f t="shared" si="3"/>
        <v>149000</v>
      </c>
      <c r="G127" s="40"/>
      <c r="H127" s="12"/>
    </row>
    <row r="128" spans="1:8" ht="33" x14ac:dyDescent="0.25">
      <c r="A128" s="37">
        <v>88</v>
      </c>
      <c r="B128" s="154"/>
      <c r="C128" s="35" t="s">
        <v>143</v>
      </c>
      <c r="D128" s="35" t="s">
        <v>144</v>
      </c>
      <c r="E128" s="72">
        <v>157000</v>
      </c>
      <c r="F128" s="39">
        <f t="shared" si="3"/>
        <v>149000</v>
      </c>
      <c r="G128" s="40"/>
      <c r="H128" s="12"/>
    </row>
    <row r="129" spans="1:8" ht="16.5" x14ac:dyDescent="0.25">
      <c r="A129" s="37">
        <v>89</v>
      </c>
      <c r="B129" s="154"/>
      <c r="C129" s="35" t="s">
        <v>393</v>
      </c>
      <c r="D129" s="35" t="s">
        <v>394</v>
      </c>
      <c r="E129" s="72">
        <v>143000</v>
      </c>
      <c r="F129" s="39">
        <f t="shared" si="3"/>
        <v>136000</v>
      </c>
      <c r="G129" s="40"/>
      <c r="H129" s="12"/>
    </row>
    <row r="130" spans="1:8" ht="16.5" x14ac:dyDescent="0.25">
      <c r="A130" s="37">
        <v>90</v>
      </c>
      <c r="B130" s="154"/>
      <c r="C130" s="35" t="s">
        <v>395</v>
      </c>
      <c r="D130" s="35" t="s">
        <v>394</v>
      </c>
      <c r="E130" s="72">
        <v>185000</v>
      </c>
      <c r="F130" s="39">
        <f t="shared" si="3"/>
        <v>176000</v>
      </c>
      <c r="G130" s="40"/>
      <c r="H130" s="12"/>
    </row>
    <row r="131" spans="1:8" ht="49.5" x14ac:dyDescent="0.25">
      <c r="A131" s="37">
        <v>91</v>
      </c>
      <c r="B131" s="154"/>
      <c r="C131" s="35" t="s">
        <v>370</v>
      </c>
      <c r="D131" s="35" t="s">
        <v>371</v>
      </c>
      <c r="E131" s="72">
        <v>1200000</v>
      </c>
      <c r="F131" s="39">
        <f t="shared" si="3"/>
        <v>1140000</v>
      </c>
      <c r="G131" s="109"/>
      <c r="H131" s="12"/>
    </row>
    <row r="132" spans="1:8" ht="33" x14ac:dyDescent="0.25">
      <c r="A132" s="37">
        <v>92</v>
      </c>
      <c r="B132" s="157"/>
      <c r="C132" s="35" t="s">
        <v>145</v>
      </c>
      <c r="D132" s="35" t="s">
        <v>146</v>
      </c>
      <c r="E132" s="72"/>
      <c r="F132" s="39">
        <f t="shared" si="3"/>
        <v>0</v>
      </c>
      <c r="G132" s="40"/>
      <c r="H132" s="12"/>
    </row>
    <row r="133" spans="1:8" ht="33" x14ac:dyDescent="0.25">
      <c r="A133" s="37">
        <v>93</v>
      </c>
      <c r="B133" s="154" t="s">
        <v>283</v>
      </c>
      <c r="C133" s="35" t="s">
        <v>149</v>
      </c>
      <c r="D133" s="35" t="s">
        <v>150</v>
      </c>
      <c r="E133" s="72"/>
      <c r="F133" s="39">
        <f t="shared" si="3"/>
        <v>0</v>
      </c>
      <c r="G133" s="40"/>
      <c r="H133" s="12"/>
    </row>
    <row r="134" spans="1:8" ht="33" x14ac:dyDescent="0.25">
      <c r="A134" s="37">
        <v>94</v>
      </c>
      <c r="B134" s="154"/>
      <c r="C134" s="35" t="s">
        <v>331</v>
      </c>
      <c r="D134" s="108" t="s">
        <v>332</v>
      </c>
      <c r="E134" s="72">
        <v>700000</v>
      </c>
      <c r="F134" s="39">
        <f t="shared" si="3"/>
        <v>665000</v>
      </c>
      <c r="G134" s="40"/>
      <c r="H134" s="12"/>
    </row>
    <row r="135" spans="1:8" ht="33" x14ac:dyDescent="0.25">
      <c r="A135" s="37">
        <v>95</v>
      </c>
      <c r="B135" s="154"/>
      <c r="C135" s="35" t="s">
        <v>151</v>
      </c>
      <c r="D135" s="35" t="s">
        <v>152</v>
      </c>
      <c r="E135" s="68">
        <v>847000</v>
      </c>
      <c r="F135" s="39">
        <f t="shared" si="3"/>
        <v>805000</v>
      </c>
      <c r="G135" s="40"/>
      <c r="H135" s="12"/>
    </row>
    <row r="136" spans="1:8" ht="33" x14ac:dyDescent="0.25">
      <c r="A136" s="37">
        <v>96</v>
      </c>
      <c r="B136" s="154"/>
      <c r="C136" s="35" t="s">
        <v>153</v>
      </c>
      <c r="D136" s="35" t="s">
        <v>154</v>
      </c>
      <c r="E136" s="68">
        <v>2178000</v>
      </c>
      <c r="F136" s="39">
        <f t="shared" si="3"/>
        <v>2069000</v>
      </c>
      <c r="G136" s="40"/>
      <c r="H136" s="12"/>
    </row>
    <row r="137" spans="1:8" ht="33" x14ac:dyDescent="0.25">
      <c r="A137" s="37">
        <v>97</v>
      </c>
      <c r="B137" s="154"/>
      <c r="C137" s="35" t="s">
        <v>155</v>
      </c>
      <c r="D137" s="35" t="s">
        <v>156</v>
      </c>
      <c r="E137" s="68">
        <v>847000</v>
      </c>
      <c r="F137" s="39">
        <f t="shared" si="3"/>
        <v>805000</v>
      </c>
      <c r="G137" s="40"/>
      <c r="H137" s="12"/>
    </row>
    <row r="138" spans="1:8" ht="33" x14ac:dyDescent="0.25">
      <c r="A138" s="37">
        <v>98</v>
      </c>
      <c r="B138" s="154"/>
      <c r="C138" s="35" t="s">
        <v>157</v>
      </c>
      <c r="D138" s="108" t="s">
        <v>333</v>
      </c>
      <c r="E138" s="68">
        <v>1700000</v>
      </c>
      <c r="F138" s="39">
        <f t="shared" si="3"/>
        <v>1615000</v>
      </c>
      <c r="G138" s="40"/>
      <c r="H138" s="12"/>
    </row>
    <row r="139" spans="1:8" ht="33" x14ac:dyDescent="0.25">
      <c r="A139" s="37">
        <v>99</v>
      </c>
      <c r="B139" s="154"/>
      <c r="C139" s="35" t="s">
        <v>158</v>
      </c>
      <c r="D139" s="35" t="s">
        <v>146</v>
      </c>
      <c r="E139" s="68"/>
      <c r="F139" s="39">
        <f t="shared" si="3"/>
        <v>0</v>
      </c>
      <c r="G139" s="40"/>
      <c r="H139" s="12"/>
    </row>
    <row r="140" spans="1:8" ht="75" x14ac:dyDescent="0.25">
      <c r="A140" s="37">
        <v>100</v>
      </c>
      <c r="B140" s="155" t="s">
        <v>304</v>
      </c>
      <c r="C140" s="35" t="s">
        <v>342</v>
      </c>
      <c r="D140" s="35" t="s">
        <v>284</v>
      </c>
      <c r="E140" s="107">
        <v>3420000</v>
      </c>
      <c r="F140" s="39">
        <f t="shared" si="3"/>
        <v>3249000</v>
      </c>
      <c r="G140" s="113" t="s">
        <v>335</v>
      </c>
      <c r="H140" s="114"/>
    </row>
    <row r="141" spans="1:8" ht="49.5" x14ac:dyDescent="0.25">
      <c r="A141" s="37">
        <v>101</v>
      </c>
      <c r="B141" s="155"/>
      <c r="C141" s="35" t="s">
        <v>343</v>
      </c>
      <c r="D141" s="35" t="s">
        <v>285</v>
      </c>
      <c r="E141" s="107">
        <v>3420000</v>
      </c>
      <c r="F141" s="39">
        <f t="shared" si="3"/>
        <v>3249000</v>
      </c>
      <c r="G141" s="40"/>
      <c r="H141" s="12"/>
    </row>
    <row r="142" spans="1:8" ht="75" x14ac:dyDescent="0.25">
      <c r="A142" s="37">
        <v>102</v>
      </c>
      <c r="B142" s="155"/>
      <c r="C142" s="35" t="s">
        <v>344</v>
      </c>
      <c r="D142" s="35" t="s">
        <v>309</v>
      </c>
      <c r="E142" s="107">
        <v>3420000</v>
      </c>
      <c r="F142" s="39">
        <f t="shared" si="3"/>
        <v>3249000</v>
      </c>
      <c r="G142" s="113" t="s">
        <v>335</v>
      </c>
      <c r="H142" s="114"/>
    </row>
    <row r="143" spans="1:8" ht="49.5" x14ac:dyDescent="0.25">
      <c r="A143" s="37">
        <v>103</v>
      </c>
      <c r="B143" s="155"/>
      <c r="C143" s="35" t="s">
        <v>345</v>
      </c>
      <c r="D143" s="35" t="s">
        <v>310</v>
      </c>
      <c r="E143" s="107">
        <v>3420000</v>
      </c>
      <c r="F143" s="39">
        <f t="shared" si="3"/>
        <v>3249000</v>
      </c>
      <c r="G143" s="40"/>
      <c r="H143" s="12"/>
    </row>
    <row r="144" spans="1:8" ht="33" x14ac:dyDescent="0.25">
      <c r="A144" s="37">
        <v>104</v>
      </c>
      <c r="B144" s="155"/>
      <c r="C144" s="35" t="s">
        <v>346</v>
      </c>
      <c r="D144" s="35" t="s">
        <v>286</v>
      </c>
      <c r="E144" s="107">
        <v>3420000</v>
      </c>
      <c r="F144" s="39">
        <f t="shared" si="3"/>
        <v>3249000</v>
      </c>
      <c r="G144" s="40"/>
      <c r="H144" s="12"/>
    </row>
    <row r="145" spans="1:8" ht="49.5" x14ac:dyDescent="0.25">
      <c r="A145" s="37">
        <v>105</v>
      </c>
      <c r="B145" s="155"/>
      <c r="C145" s="108" t="s">
        <v>373</v>
      </c>
      <c r="D145" s="35" t="s">
        <v>287</v>
      </c>
      <c r="E145" s="107">
        <v>5730000</v>
      </c>
      <c r="F145" s="39">
        <f t="shared" si="3"/>
        <v>5444000</v>
      </c>
      <c r="G145" s="40"/>
      <c r="H145" s="12"/>
    </row>
    <row r="146" spans="1:8" ht="49.5" x14ac:dyDescent="0.25">
      <c r="A146" s="37">
        <v>106</v>
      </c>
      <c r="B146" s="155"/>
      <c r="C146" s="35" t="s">
        <v>347</v>
      </c>
      <c r="D146" s="35" t="s">
        <v>288</v>
      </c>
      <c r="E146" s="107">
        <v>3420000</v>
      </c>
      <c r="F146" s="39">
        <f t="shared" si="3"/>
        <v>3249000</v>
      </c>
      <c r="G146" s="40"/>
      <c r="H146" s="12"/>
    </row>
    <row r="147" spans="1:8" ht="49.5" x14ac:dyDescent="0.25">
      <c r="A147" s="37">
        <v>107</v>
      </c>
      <c r="B147" s="155"/>
      <c r="C147" s="35" t="s">
        <v>348</v>
      </c>
      <c r="D147" s="35" t="s">
        <v>288</v>
      </c>
      <c r="E147" s="107">
        <v>4530000</v>
      </c>
      <c r="F147" s="39">
        <f t="shared" si="3"/>
        <v>4304000</v>
      </c>
      <c r="G147" s="40"/>
      <c r="H147" s="12"/>
    </row>
    <row r="148" spans="1:8" ht="49.5" x14ac:dyDescent="0.25">
      <c r="A148" s="37">
        <v>108</v>
      </c>
      <c r="B148" s="155"/>
      <c r="C148" s="35" t="s">
        <v>349</v>
      </c>
      <c r="D148" s="35" t="s">
        <v>289</v>
      </c>
      <c r="E148" s="107">
        <v>3420000</v>
      </c>
      <c r="F148" s="39">
        <f t="shared" si="3"/>
        <v>3249000</v>
      </c>
      <c r="G148" s="40"/>
      <c r="H148" s="12"/>
    </row>
    <row r="149" spans="1:8" ht="49.5" x14ac:dyDescent="0.25">
      <c r="A149" s="37">
        <v>109</v>
      </c>
      <c r="B149" s="155"/>
      <c r="C149" s="108" t="s">
        <v>372</v>
      </c>
      <c r="D149" s="35" t="s">
        <v>290</v>
      </c>
      <c r="E149" s="107">
        <v>5515200</v>
      </c>
      <c r="F149" s="39">
        <f t="shared" si="3"/>
        <v>5239000</v>
      </c>
      <c r="G149" s="40"/>
      <c r="H149" s="12"/>
    </row>
    <row r="150" spans="1:8" ht="33" x14ac:dyDescent="0.25">
      <c r="A150" s="37">
        <v>110</v>
      </c>
      <c r="B150" s="155"/>
      <c r="C150" s="35" t="s">
        <v>350</v>
      </c>
      <c r="D150" s="35" t="s">
        <v>292</v>
      </c>
      <c r="E150" s="72">
        <v>2790000</v>
      </c>
      <c r="F150" s="39">
        <f t="shared" si="3"/>
        <v>2651000</v>
      </c>
      <c r="G150" s="115" t="s">
        <v>291</v>
      </c>
      <c r="H150" s="12"/>
    </row>
    <row r="151" spans="1:8" ht="49.5" x14ac:dyDescent="0.25">
      <c r="A151" s="37">
        <v>111</v>
      </c>
      <c r="B151" s="155"/>
      <c r="C151" s="35" t="s">
        <v>351</v>
      </c>
      <c r="D151" s="35" t="s">
        <v>293</v>
      </c>
      <c r="E151" s="107">
        <v>3078000</v>
      </c>
      <c r="F151" s="39">
        <f t="shared" si="3"/>
        <v>2924000</v>
      </c>
      <c r="G151" s="40"/>
      <c r="H151" s="12"/>
    </row>
    <row r="152" spans="1:8" ht="49.5" x14ac:dyDescent="0.25">
      <c r="A152" s="37">
        <v>112</v>
      </c>
      <c r="B152" s="155"/>
      <c r="C152" s="35" t="s">
        <v>352</v>
      </c>
      <c r="D152" s="35" t="s">
        <v>293</v>
      </c>
      <c r="E152" s="107">
        <v>4200000</v>
      </c>
      <c r="F152" s="39">
        <f t="shared" si="3"/>
        <v>3990000</v>
      </c>
      <c r="G152" s="40"/>
      <c r="H152" s="12"/>
    </row>
    <row r="153" spans="1:8" ht="49.5" x14ac:dyDescent="0.25">
      <c r="A153" s="37">
        <v>113</v>
      </c>
      <c r="B153" s="155"/>
      <c r="C153" s="35" t="s">
        <v>353</v>
      </c>
      <c r="D153" s="35" t="s">
        <v>294</v>
      </c>
      <c r="E153" s="107">
        <v>3078000</v>
      </c>
      <c r="F153" s="39">
        <f t="shared" si="3"/>
        <v>2924000</v>
      </c>
      <c r="G153" s="40"/>
      <c r="H153" s="12"/>
    </row>
    <row r="154" spans="1:8" ht="49.5" x14ac:dyDescent="0.25">
      <c r="A154" s="37">
        <v>114</v>
      </c>
      <c r="B154" s="155"/>
      <c r="C154" s="35" t="s">
        <v>354</v>
      </c>
      <c r="D154" s="35" t="s">
        <v>294</v>
      </c>
      <c r="E154" s="107">
        <v>4200000</v>
      </c>
      <c r="F154" s="39">
        <f t="shared" si="3"/>
        <v>3990000</v>
      </c>
      <c r="G154" s="40"/>
      <c r="H154" s="12"/>
    </row>
    <row r="155" spans="1:8" ht="49.5" x14ac:dyDescent="0.25">
      <c r="A155" s="37">
        <v>115</v>
      </c>
      <c r="B155" s="155"/>
      <c r="C155" s="35" t="s">
        <v>355</v>
      </c>
      <c r="D155" s="35" t="s">
        <v>295</v>
      </c>
      <c r="E155" s="107">
        <v>3078000</v>
      </c>
      <c r="F155" s="39">
        <f t="shared" si="3"/>
        <v>2924000</v>
      </c>
      <c r="G155" s="40"/>
      <c r="H155" s="12"/>
    </row>
    <row r="156" spans="1:8" ht="33" x14ac:dyDescent="0.25">
      <c r="A156" s="37">
        <v>116</v>
      </c>
      <c r="B156" s="155"/>
      <c r="C156" s="35" t="s">
        <v>356</v>
      </c>
      <c r="D156" s="35" t="s">
        <v>296</v>
      </c>
      <c r="E156" s="107">
        <v>3420000</v>
      </c>
      <c r="F156" s="39">
        <f t="shared" si="3"/>
        <v>3249000</v>
      </c>
      <c r="G156" s="40"/>
      <c r="H156" s="12"/>
    </row>
    <row r="157" spans="1:8" ht="33" x14ac:dyDescent="0.25">
      <c r="A157" s="37">
        <v>117</v>
      </c>
      <c r="B157" s="155"/>
      <c r="C157" s="35" t="s">
        <v>357</v>
      </c>
      <c r="D157" s="35" t="s">
        <v>297</v>
      </c>
      <c r="E157" s="107">
        <v>3420000</v>
      </c>
      <c r="F157" s="39">
        <f t="shared" si="3"/>
        <v>3249000</v>
      </c>
      <c r="G157" s="40"/>
      <c r="H157" s="12"/>
    </row>
    <row r="158" spans="1:8" ht="33" x14ac:dyDescent="0.25">
      <c r="A158" s="37">
        <v>118</v>
      </c>
      <c r="B158" s="155"/>
      <c r="C158" s="35" t="s">
        <v>358</v>
      </c>
      <c r="D158" s="35" t="s">
        <v>298</v>
      </c>
      <c r="E158" s="107">
        <v>3420000</v>
      </c>
      <c r="F158" s="39">
        <f t="shared" si="3"/>
        <v>3249000</v>
      </c>
      <c r="G158" s="40"/>
      <c r="H158" s="12"/>
    </row>
    <row r="159" spans="1:8" ht="33" x14ac:dyDescent="0.25">
      <c r="A159" s="37">
        <v>119</v>
      </c>
      <c r="B159" s="155"/>
      <c r="C159" s="35" t="s">
        <v>359</v>
      </c>
      <c r="D159" s="35" t="s">
        <v>305</v>
      </c>
      <c r="E159" s="107">
        <v>3420000</v>
      </c>
      <c r="F159" s="39">
        <f t="shared" si="3"/>
        <v>3249000</v>
      </c>
      <c r="G159" s="40"/>
      <c r="H159" s="12"/>
    </row>
    <row r="160" spans="1:8" ht="33" x14ac:dyDescent="0.25">
      <c r="A160" s="37">
        <v>120</v>
      </c>
      <c r="B160" s="155"/>
      <c r="C160" s="35" t="s">
        <v>360</v>
      </c>
      <c r="D160" s="35" t="s">
        <v>299</v>
      </c>
      <c r="E160" s="107">
        <v>7740000</v>
      </c>
      <c r="F160" s="39">
        <f t="shared" si="3"/>
        <v>7353000</v>
      </c>
      <c r="G160" s="40"/>
      <c r="H160" s="12"/>
    </row>
    <row r="161" spans="1:9" ht="33" x14ac:dyDescent="0.25">
      <c r="A161" s="37">
        <v>121</v>
      </c>
      <c r="B161" s="155"/>
      <c r="C161" s="35" t="s">
        <v>361</v>
      </c>
      <c r="D161" s="35" t="s">
        <v>306</v>
      </c>
      <c r="E161" s="107">
        <v>3420000</v>
      </c>
      <c r="F161" s="39">
        <f t="shared" si="3"/>
        <v>3249000</v>
      </c>
      <c r="G161" s="40"/>
      <c r="H161" s="12"/>
    </row>
    <row r="162" spans="1:9" ht="49.5" x14ac:dyDescent="0.25">
      <c r="A162" s="37">
        <v>122</v>
      </c>
      <c r="B162" s="155"/>
      <c r="C162" s="35" t="s">
        <v>362</v>
      </c>
      <c r="D162" s="35" t="s">
        <v>307</v>
      </c>
      <c r="E162" s="107">
        <v>4740000</v>
      </c>
      <c r="F162" s="39">
        <f t="shared" si="3"/>
        <v>4503000</v>
      </c>
      <c r="G162" s="40"/>
      <c r="H162" s="12"/>
    </row>
    <row r="163" spans="1:9" ht="33" x14ac:dyDescent="0.25">
      <c r="A163" s="37">
        <v>123</v>
      </c>
      <c r="B163" s="155"/>
      <c r="C163" s="35" t="s">
        <v>363</v>
      </c>
      <c r="D163" s="35" t="s">
        <v>308</v>
      </c>
      <c r="E163" s="72">
        <v>3720000</v>
      </c>
      <c r="F163" s="39">
        <f t="shared" ref="F163:F209" si="4">MROUND(E163*95%,1000)</f>
        <v>3534000</v>
      </c>
      <c r="G163" s="40"/>
      <c r="H163" s="12"/>
    </row>
    <row r="164" spans="1:9" ht="33" x14ac:dyDescent="0.25">
      <c r="A164" s="37">
        <v>124</v>
      </c>
      <c r="B164" s="155"/>
      <c r="C164" s="35" t="s">
        <v>364</v>
      </c>
      <c r="D164" s="35"/>
      <c r="E164" s="107">
        <v>6060000</v>
      </c>
      <c r="F164" s="39">
        <f t="shared" si="4"/>
        <v>5757000</v>
      </c>
      <c r="G164" s="40"/>
      <c r="H164" s="12"/>
    </row>
    <row r="165" spans="1:9" ht="33" x14ac:dyDescent="0.25">
      <c r="A165" s="37">
        <v>125</v>
      </c>
      <c r="B165" s="155"/>
      <c r="C165" s="35" t="s">
        <v>365</v>
      </c>
      <c r="D165" s="35"/>
      <c r="E165" s="107">
        <v>6060000</v>
      </c>
      <c r="F165" s="39">
        <f t="shared" si="4"/>
        <v>5757000</v>
      </c>
      <c r="G165" s="40"/>
      <c r="H165" s="12"/>
    </row>
    <row r="166" spans="1:9" ht="33" x14ac:dyDescent="0.25">
      <c r="A166" s="37">
        <v>126</v>
      </c>
      <c r="B166" s="155"/>
      <c r="C166" s="35" t="s">
        <v>366</v>
      </c>
      <c r="D166" s="35" t="s">
        <v>301</v>
      </c>
      <c r="E166" s="107">
        <v>5520000</v>
      </c>
      <c r="F166" s="39">
        <f t="shared" si="4"/>
        <v>5244000</v>
      </c>
      <c r="G166" s="40"/>
      <c r="H166" s="12"/>
    </row>
    <row r="167" spans="1:9" ht="33" x14ac:dyDescent="0.25">
      <c r="A167" s="37">
        <v>127</v>
      </c>
      <c r="B167" s="155"/>
      <c r="C167" s="35" t="s">
        <v>367</v>
      </c>
      <c r="D167" s="35" t="s">
        <v>302</v>
      </c>
      <c r="E167" s="107">
        <v>9930000</v>
      </c>
      <c r="F167" s="39">
        <f t="shared" si="4"/>
        <v>9434000</v>
      </c>
      <c r="G167" s="40"/>
      <c r="H167" s="12"/>
    </row>
    <row r="168" spans="1:9" ht="33" x14ac:dyDescent="0.25">
      <c r="A168" s="37">
        <v>128</v>
      </c>
      <c r="B168" s="155"/>
      <c r="C168" s="35" t="s">
        <v>368</v>
      </c>
      <c r="D168" s="35" t="s">
        <v>303</v>
      </c>
      <c r="E168" s="107">
        <v>7740000</v>
      </c>
      <c r="F168" s="39">
        <f t="shared" si="4"/>
        <v>7353000</v>
      </c>
      <c r="G168" s="40"/>
      <c r="H168" s="12"/>
    </row>
    <row r="169" spans="1:9" ht="49.5" x14ac:dyDescent="0.25">
      <c r="A169" s="37">
        <v>129</v>
      </c>
      <c r="B169" s="155"/>
      <c r="C169" s="35" t="s">
        <v>369</v>
      </c>
      <c r="D169" s="35" t="s">
        <v>300</v>
      </c>
      <c r="E169" s="107">
        <v>23160000</v>
      </c>
      <c r="F169" s="39">
        <f t="shared" si="4"/>
        <v>22002000</v>
      </c>
      <c r="G169" s="40"/>
      <c r="H169" s="12"/>
    </row>
    <row r="170" spans="1:9" ht="16.5" x14ac:dyDescent="0.25">
      <c r="A170" s="150" t="s">
        <v>206</v>
      </c>
      <c r="B170" s="150"/>
      <c r="C170" s="150"/>
      <c r="D170" s="150"/>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6" t="s">
        <v>203</v>
      </c>
      <c r="C174" s="35" t="s">
        <v>222</v>
      </c>
      <c r="D174" s="35" t="s">
        <v>223</v>
      </c>
      <c r="E174" s="72">
        <v>178000</v>
      </c>
      <c r="F174" s="39">
        <f t="shared" si="4"/>
        <v>169000</v>
      </c>
      <c r="G174" s="40"/>
    </row>
    <row r="175" spans="1:9" s="15" customFormat="1" ht="33" x14ac:dyDescent="0.25">
      <c r="A175" s="37">
        <v>134</v>
      </c>
      <c r="B175" s="157"/>
      <c r="C175" s="35" t="s">
        <v>224</v>
      </c>
      <c r="D175" s="35" t="s">
        <v>225</v>
      </c>
      <c r="E175" s="72">
        <v>127000</v>
      </c>
      <c r="F175" s="39">
        <f t="shared" si="4"/>
        <v>121000</v>
      </c>
      <c r="G175" s="40"/>
    </row>
    <row r="176" spans="1:9" s="16" customFormat="1" ht="16.5" x14ac:dyDescent="0.25">
      <c r="A176" s="146" t="s">
        <v>163</v>
      </c>
      <c r="B176" s="147"/>
      <c r="C176" s="147"/>
      <c r="D176" s="148"/>
      <c r="E176" s="122"/>
      <c r="F176" s="122"/>
      <c r="G176" s="62"/>
    </row>
    <row r="177" spans="1:8" s="16" customFormat="1" ht="33" x14ac:dyDescent="0.25">
      <c r="A177" s="83">
        <v>135</v>
      </c>
      <c r="B177" s="84"/>
      <c r="C177" s="85" t="s">
        <v>164</v>
      </c>
      <c r="D177" s="85" t="s">
        <v>165</v>
      </c>
      <c r="E177" s="83">
        <v>71000</v>
      </c>
      <c r="F177" s="39">
        <f t="shared" si="4"/>
        <v>67000</v>
      </c>
      <c r="G177" s="158" t="s">
        <v>384</v>
      </c>
    </row>
    <row r="178" spans="1:8" s="16" customFormat="1" ht="49.5" x14ac:dyDescent="0.25">
      <c r="A178" s="83">
        <v>136</v>
      </c>
      <c r="B178" s="84"/>
      <c r="C178" s="85" t="s">
        <v>166</v>
      </c>
      <c r="D178" s="85" t="s">
        <v>167</v>
      </c>
      <c r="E178" s="83">
        <v>86000</v>
      </c>
      <c r="F178" s="39">
        <f t="shared" si="4"/>
        <v>82000</v>
      </c>
      <c r="G178" s="159"/>
    </row>
    <row r="179" spans="1:8" ht="16.5" x14ac:dyDescent="0.25">
      <c r="A179" s="150" t="s">
        <v>168</v>
      </c>
      <c r="B179" s="150"/>
      <c r="C179" s="150"/>
      <c r="D179" s="150"/>
      <c r="E179" s="77"/>
      <c r="F179" s="77"/>
      <c r="G179" s="67"/>
      <c r="H179" s="12"/>
    </row>
    <row r="180" spans="1:8" ht="33" customHeight="1" x14ac:dyDescent="0.25">
      <c r="A180" s="86">
        <v>137</v>
      </c>
      <c r="B180" s="38"/>
      <c r="C180" s="35" t="s">
        <v>169</v>
      </c>
      <c r="D180" s="35" t="s">
        <v>170</v>
      </c>
      <c r="E180" s="107">
        <v>1968000</v>
      </c>
      <c r="F180" s="39">
        <f t="shared" si="4"/>
        <v>1870000</v>
      </c>
      <c r="G180" s="151" t="s">
        <v>326</v>
      </c>
      <c r="H180" s="12"/>
    </row>
    <row r="181" spans="1:8" ht="33" x14ac:dyDescent="0.25">
      <c r="A181" s="86">
        <v>138</v>
      </c>
      <c r="B181" s="38"/>
      <c r="C181" s="35" t="s">
        <v>171</v>
      </c>
      <c r="D181" s="35" t="s">
        <v>172</v>
      </c>
      <c r="E181" s="107">
        <v>2952000</v>
      </c>
      <c r="F181" s="39">
        <f t="shared" si="4"/>
        <v>2804000</v>
      </c>
      <c r="G181" s="152"/>
      <c r="H181" s="12"/>
    </row>
    <row r="182" spans="1:8" ht="66" x14ac:dyDescent="0.25">
      <c r="A182" s="86">
        <v>139</v>
      </c>
      <c r="B182" s="38"/>
      <c r="C182" s="35" t="s">
        <v>173</v>
      </c>
      <c r="D182" s="35" t="s">
        <v>174</v>
      </c>
      <c r="E182" s="107">
        <v>4100000</v>
      </c>
      <c r="F182" s="39">
        <f t="shared" si="4"/>
        <v>3895000</v>
      </c>
      <c r="G182" s="153"/>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50" t="s">
        <v>263</v>
      </c>
      <c r="B188" s="150"/>
      <c r="C188" s="150"/>
      <c r="D188" s="150"/>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50" t="s">
        <v>233</v>
      </c>
      <c r="B190" s="150"/>
      <c r="C190" s="150"/>
      <c r="D190" s="150"/>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46" t="s">
        <v>322</v>
      </c>
      <c r="B201" s="147"/>
      <c r="C201" s="147"/>
      <c r="D201" s="14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46" t="s">
        <v>221</v>
      </c>
      <c r="B207" s="147"/>
      <c r="C207" s="147"/>
      <c r="D207" s="14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46" t="s">
        <v>210</v>
      </c>
      <c r="B211" s="147"/>
      <c r="C211" s="147"/>
      <c r="D211" s="148"/>
      <c r="E211" s="66"/>
      <c r="F211" s="66"/>
      <c r="G211" s="67"/>
      <c r="H211" s="12"/>
    </row>
    <row r="212" spans="1:8" ht="16.5" x14ac:dyDescent="0.25">
      <c r="A212" s="37">
        <v>164</v>
      </c>
      <c r="B212" s="78"/>
      <c r="C212" s="35" t="s">
        <v>211</v>
      </c>
      <c r="D212" s="35"/>
      <c r="E212" s="140">
        <v>183000</v>
      </c>
      <c r="F212" s="140">
        <f>MROUND(E212*95%,1000)</f>
        <v>174000</v>
      </c>
      <c r="G212" s="40"/>
      <c r="H212" s="12"/>
    </row>
    <row r="213" spans="1:8" ht="16.5" x14ac:dyDescent="0.25">
      <c r="A213" s="37">
        <v>165</v>
      </c>
      <c r="B213" s="78"/>
      <c r="C213" s="35" t="s">
        <v>212</v>
      </c>
      <c r="D213" s="35"/>
      <c r="E213" s="141"/>
      <c r="F213" s="141"/>
      <c r="G213" s="40"/>
      <c r="H213" s="12"/>
    </row>
    <row r="214" spans="1:8" ht="16.5" x14ac:dyDescent="0.25">
      <c r="A214" s="37">
        <v>166</v>
      </c>
      <c r="B214" s="78"/>
      <c r="C214" s="35" t="s">
        <v>213</v>
      </c>
      <c r="D214" s="35"/>
      <c r="E214" s="141"/>
      <c r="F214" s="141"/>
      <c r="G214" s="40"/>
      <c r="H214" s="12"/>
    </row>
    <row r="215" spans="1:8" ht="16.5" x14ac:dyDescent="0.25">
      <c r="A215" s="37">
        <v>167</v>
      </c>
      <c r="B215" s="78"/>
      <c r="C215" s="36" t="s">
        <v>214</v>
      </c>
      <c r="D215" s="35"/>
      <c r="E215" s="142"/>
      <c r="F215" s="142"/>
      <c r="G215" s="40"/>
      <c r="H215" s="12"/>
    </row>
    <row r="216" spans="1:8" ht="16.5" x14ac:dyDescent="0.25">
      <c r="A216" s="146" t="s">
        <v>413</v>
      </c>
      <c r="B216" s="147"/>
      <c r="C216" s="147"/>
      <c r="D216" s="14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49" t="s">
        <v>27</v>
      </c>
      <c r="B222" s="149"/>
      <c r="C222" s="149"/>
      <c r="D222" s="149"/>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33"/>
  <sheetViews>
    <sheetView tabSelected="1" view="pageBreakPreview" zoomScale="55" zoomScaleNormal="55" zoomScaleSheetLayoutView="55" workbookViewId="0">
      <selection activeCell="C14" sqref="C14:C19"/>
    </sheetView>
  </sheetViews>
  <sheetFormatPr defaultColWidth="9.140625" defaultRowHeight="15.75" x14ac:dyDescent="0.25"/>
  <cols>
    <col min="1" max="1" width="7.28515625" style="9"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84" t="s">
        <v>312</v>
      </c>
      <c r="E1" s="185"/>
      <c r="F1" s="186"/>
    </row>
    <row r="2" spans="1:11" s="3" customFormat="1" ht="16.5" customHeight="1" x14ac:dyDescent="0.25">
      <c r="A2" s="24"/>
      <c r="B2" s="24"/>
      <c r="C2" s="24"/>
      <c r="D2" s="184"/>
      <c r="E2" s="185"/>
      <c r="F2" s="186"/>
    </row>
    <row r="3" spans="1:11" s="3" customFormat="1" ht="16.5" customHeight="1" x14ac:dyDescent="0.25">
      <c r="A3" s="24"/>
      <c r="B3" s="24"/>
      <c r="C3" s="24"/>
      <c r="D3" s="184"/>
      <c r="E3" s="185"/>
      <c r="F3" s="186"/>
    </row>
    <row r="4" spans="1:11" s="3" customFormat="1" ht="16.5" customHeight="1" x14ac:dyDescent="0.25">
      <c r="A4" s="24"/>
      <c r="B4" s="24"/>
      <c r="C4" s="24"/>
      <c r="D4" s="184"/>
      <c r="E4" s="185"/>
      <c r="F4" s="186"/>
    </row>
    <row r="5" spans="1:11" s="3" customFormat="1" ht="16.5" customHeight="1" x14ac:dyDescent="0.25">
      <c r="A5" s="24"/>
      <c r="B5" s="24"/>
      <c r="C5" s="24"/>
      <c r="D5" s="187"/>
      <c r="E5" s="188"/>
      <c r="F5" s="189"/>
    </row>
    <row r="6" spans="1:11" s="3" customFormat="1" ht="16.5" x14ac:dyDescent="0.25">
      <c r="A6" s="23"/>
      <c r="B6" s="25"/>
      <c r="C6" s="25"/>
      <c r="D6" s="25"/>
      <c r="E6" s="26"/>
      <c r="F6" s="23"/>
    </row>
    <row r="7" spans="1:11" s="3" customFormat="1" ht="18.75" x14ac:dyDescent="0.25">
      <c r="A7" s="190" t="s">
        <v>419</v>
      </c>
      <c r="B7" s="191"/>
      <c r="C7" s="191"/>
      <c r="D7" s="191"/>
      <c r="E7" s="191"/>
      <c r="F7" s="192"/>
      <c r="G7" s="6"/>
      <c r="H7" s="6"/>
      <c r="I7" s="6"/>
      <c r="J7" s="6"/>
      <c r="K7" s="6"/>
    </row>
    <row r="8" spans="1:11" s="3" customFormat="1" ht="16.5" x14ac:dyDescent="0.25">
      <c r="A8" s="27"/>
      <c r="B8" s="27"/>
      <c r="C8" s="27"/>
      <c r="D8" s="27"/>
      <c r="E8" s="103"/>
      <c r="F8" s="27"/>
      <c r="G8" s="6"/>
      <c r="H8" s="6"/>
      <c r="I8" s="6"/>
      <c r="J8" s="6"/>
      <c r="K8" s="6"/>
    </row>
    <row r="9" spans="1:11" s="3" customFormat="1" ht="16.5" customHeight="1" x14ac:dyDescent="0.25">
      <c r="A9" s="28"/>
      <c r="B9" s="193" t="s">
        <v>38</v>
      </c>
      <c r="C9" s="194"/>
      <c r="D9" s="194"/>
      <c r="E9" s="194"/>
      <c r="F9" s="195"/>
      <c r="G9" s="7"/>
      <c r="H9" s="7"/>
      <c r="I9" s="7"/>
      <c r="J9" s="7"/>
    </row>
    <row r="10" spans="1:11" s="3" customFormat="1" ht="15.75" customHeight="1" x14ac:dyDescent="0.25">
      <c r="A10" s="196" t="s">
        <v>39</v>
      </c>
      <c r="B10" s="197"/>
      <c r="C10" s="197"/>
      <c r="D10" s="197"/>
      <c r="E10" s="197"/>
      <c r="F10" s="198"/>
      <c r="G10" s="8"/>
      <c r="H10" s="8"/>
      <c r="I10" s="8"/>
      <c r="J10" s="8"/>
      <c r="K10" s="8"/>
    </row>
    <row r="11" spans="1:11" s="3" customFormat="1" ht="15.75" customHeight="1" x14ac:dyDescent="0.25">
      <c r="A11" s="199"/>
      <c r="B11" s="200"/>
      <c r="C11" s="200"/>
      <c r="D11" s="200"/>
      <c r="E11" s="200"/>
      <c r="F11" s="201"/>
      <c r="G11" s="21"/>
      <c r="H11" s="21"/>
      <c r="I11" s="21"/>
      <c r="J11" s="21"/>
      <c r="K11" s="21"/>
    </row>
    <row r="12" spans="1:11" ht="16.5" x14ac:dyDescent="0.25">
      <c r="A12" s="29"/>
      <c r="B12" s="30"/>
      <c r="C12" s="29"/>
      <c r="D12" s="29"/>
      <c r="E12" s="31"/>
      <c r="F12" s="32"/>
    </row>
    <row r="13" spans="1:11" ht="33" x14ac:dyDescent="0.25">
      <c r="A13" s="33" t="s">
        <v>259</v>
      </c>
      <c r="B13" s="224" t="s">
        <v>2</v>
      </c>
      <c r="C13" s="224"/>
      <c r="D13" s="33" t="s">
        <v>3</v>
      </c>
      <c r="E13" s="130" t="s">
        <v>4</v>
      </c>
      <c r="F13" s="34" t="s">
        <v>0</v>
      </c>
      <c r="G13" s="10"/>
    </row>
    <row r="14" spans="1:11" ht="49.5" x14ac:dyDescent="0.25">
      <c r="A14" s="217">
        <v>1</v>
      </c>
      <c r="B14" s="156" t="s">
        <v>1</v>
      </c>
      <c r="C14" s="230" t="s">
        <v>327</v>
      </c>
      <c r="D14" s="35" t="s">
        <v>5</v>
      </c>
      <c r="E14" s="140">
        <v>200000</v>
      </c>
      <c r="F14" s="225"/>
      <c r="G14" s="11"/>
    </row>
    <row r="15" spans="1:11" ht="49.5" x14ac:dyDescent="0.25">
      <c r="A15" s="218"/>
      <c r="B15" s="154"/>
      <c r="C15" s="231"/>
      <c r="D15" s="35" t="s">
        <v>6</v>
      </c>
      <c r="E15" s="141"/>
      <c r="F15" s="226"/>
      <c r="G15" s="11"/>
    </row>
    <row r="16" spans="1:11" ht="33" x14ac:dyDescent="0.25">
      <c r="A16" s="218"/>
      <c r="B16" s="154"/>
      <c r="C16" s="231"/>
      <c r="D16" s="35" t="s">
        <v>7</v>
      </c>
      <c r="E16" s="141"/>
      <c r="F16" s="226"/>
      <c r="G16" s="11"/>
    </row>
    <row r="17" spans="1:7" ht="16.5" x14ac:dyDescent="0.25">
      <c r="A17" s="218"/>
      <c r="B17" s="154"/>
      <c r="C17" s="231"/>
      <c r="D17" s="35" t="s">
        <v>8</v>
      </c>
      <c r="E17" s="141"/>
      <c r="F17" s="226"/>
      <c r="G17" s="12"/>
    </row>
    <row r="18" spans="1:7" ht="16.5" x14ac:dyDescent="0.25">
      <c r="A18" s="218"/>
      <c r="B18" s="154"/>
      <c r="C18" s="231"/>
      <c r="D18" s="35" t="s">
        <v>412</v>
      </c>
      <c r="E18" s="141"/>
      <c r="F18" s="226"/>
      <c r="G18" s="12"/>
    </row>
    <row r="19" spans="1:7" ht="16.5" x14ac:dyDescent="0.25">
      <c r="A19" s="219"/>
      <c r="B19" s="157"/>
      <c r="C19" s="232"/>
      <c r="D19" s="35" t="s">
        <v>22</v>
      </c>
      <c r="E19" s="142"/>
      <c r="F19" s="227"/>
      <c r="G19" s="12"/>
    </row>
    <row r="20" spans="1:7" ht="33" x14ac:dyDescent="0.25">
      <c r="A20" s="37">
        <v>2</v>
      </c>
      <c r="B20" s="38" t="s">
        <v>9</v>
      </c>
      <c r="C20" s="36" t="s">
        <v>10</v>
      </c>
      <c r="D20" s="108" t="s">
        <v>334</v>
      </c>
      <c r="E20" s="39">
        <v>102000</v>
      </c>
      <c r="F20" s="40"/>
      <c r="G20" s="12"/>
    </row>
    <row r="21" spans="1:7" ht="66"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55" t="s">
        <v>40</v>
      </c>
      <c r="C24" s="41" t="s">
        <v>41</v>
      </c>
      <c r="D24" s="41" t="s">
        <v>42</v>
      </c>
      <c r="E24" s="228">
        <v>60000</v>
      </c>
      <c r="F24" s="177" t="s">
        <v>382</v>
      </c>
      <c r="G24" s="12"/>
    </row>
    <row r="25" spans="1:7" ht="33" x14ac:dyDescent="0.25">
      <c r="A25" s="37">
        <v>7</v>
      </c>
      <c r="B25" s="155"/>
      <c r="C25" s="41" t="s">
        <v>43</v>
      </c>
      <c r="D25" s="41" t="s">
        <v>42</v>
      </c>
      <c r="E25" s="229"/>
      <c r="F25" s="178"/>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82" t="s">
        <v>26</v>
      </c>
      <c r="B28" s="221"/>
      <c r="C28" s="221"/>
      <c r="D28" s="183"/>
      <c r="E28" s="130">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82" t="s">
        <v>2</v>
      </c>
      <c r="C32" s="183"/>
      <c r="D32" s="61" t="s">
        <v>3</v>
      </c>
      <c r="E32" s="116" t="s">
        <v>4</v>
      </c>
      <c r="F32" s="34" t="s">
        <v>0</v>
      </c>
      <c r="G32" s="12"/>
    </row>
    <row r="33" spans="1:7" ht="16.5" x14ac:dyDescent="0.25">
      <c r="A33" s="62" t="s">
        <v>209</v>
      </c>
      <c r="B33" s="63"/>
      <c r="C33" s="64"/>
      <c r="D33" s="65"/>
      <c r="E33" s="66"/>
      <c r="F33" s="67"/>
      <c r="G33" s="12"/>
    </row>
    <row r="34" spans="1:7" ht="33" x14ac:dyDescent="0.25">
      <c r="A34" s="37">
        <f>IF(C34="", "", COUNTA($C$34:C34))</f>
        <v>1</v>
      </c>
      <c r="B34" s="38" t="s">
        <v>48</v>
      </c>
      <c r="C34" s="36" t="s">
        <v>49</v>
      </c>
      <c r="D34" s="36" t="s">
        <v>50</v>
      </c>
      <c r="E34" s="68">
        <v>169000</v>
      </c>
      <c r="F34" s="40"/>
      <c r="G34" s="12"/>
    </row>
    <row r="35" spans="1:7" ht="33" x14ac:dyDescent="0.25">
      <c r="A35" s="37">
        <f>IF(C35="","",COUNTA($C$34:C35))</f>
        <v>2</v>
      </c>
      <c r="B35" s="38" t="s">
        <v>51</v>
      </c>
      <c r="C35" s="36" t="s">
        <v>52</v>
      </c>
      <c r="D35" s="42" t="s">
        <v>53</v>
      </c>
      <c r="E35" s="68">
        <v>41000</v>
      </c>
      <c r="F35" s="40"/>
      <c r="G35" s="12"/>
    </row>
    <row r="36" spans="1:7" ht="66" x14ac:dyDescent="0.25">
      <c r="A36" s="37">
        <f>IF(C36="","",COUNTA($C$34:C36))</f>
        <v>3</v>
      </c>
      <c r="B36" s="38" t="s">
        <v>54</v>
      </c>
      <c r="C36" s="41" t="s">
        <v>55</v>
      </c>
      <c r="D36" s="41" t="s">
        <v>56</v>
      </c>
      <c r="E36" s="69">
        <v>41000</v>
      </c>
      <c r="F36" s="40"/>
      <c r="G36" s="12"/>
    </row>
    <row r="37" spans="1:7" ht="33" x14ac:dyDescent="0.25">
      <c r="A37" s="37">
        <f>IF(C37="","",COUNTA($C$34:C37))</f>
        <v>4</v>
      </c>
      <c r="B37" s="38" t="s">
        <v>57</v>
      </c>
      <c r="C37" s="41" t="s">
        <v>58</v>
      </c>
      <c r="D37" s="41" t="s">
        <v>59</v>
      </c>
      <c r="E37" s="69">
        <v>47000</v>
      </c>
      <c r="F37" s="40"/>
      <c r="G37" s="12"/>
    </row>
    <row r="38" spans="1:7" ht="49.5" x14ac:dyDescent="0.25">
      <c r="A38" s="37">
        <f>IF(C38="","",COUNTA($C$34:C38))</f>
        <v>5</v>
      </c>
      <c r="B38" s="156" t="s">
        <v>44</v>
      </c>
      <c r="C38" s="41" t="s">
        <v>267</v>
      </c>
      <c r="D38" s="41" t="s">
        <v>268</v>
      </c>
      <c r="E38" s="69">
        <v>41000</v>
      </c>
      <c r="F38" s="109" t="s">
        <v>377</v>
      </c>
      <c r="G38" s="12"/>
    </row>
    <row r="39" spans="1:7" ht="33" x14ac:dyDescent="0.25">
      <c r="A39" s="37">
        <f>IF(C39="","",COUNTA($C$34:C39))</f>
        <v>6</v>
      </c>
      <c r="B39" s="157"/>
      <c r="C39" s="41" t="s">
        <v>274</v>
      </c>
      <c r="D39" s="41" t="s">
        <v>275</v>
      </c>
      <c r="E39" s="69">
        <v>41000</v>
      </c>
      <c r="F39" s="109" t="s">
        <v>376</v>
      </c>
      <c r="G39" s="12"/>
    </row>
    <row r="40" spans="1:7" ht="33" customHeight="1" x14ac:dyDescent="0.25">
      <c r="A40" s="37">
        <f>IF(C40="","",COUNTA($C$34:C40))</f>
        <v>7</v>
      </c>
      <c r="B40" s="176" t="s">
        <v>60</v>
      </c>
      <c r="C40" s="41" t="s">
        <v>61</v>
      </c>
      <c r="D40" s="70" t="s">
        <v>62</v>
      </c>
      <c r="E40" s="69">
        <v>41000</v>
      </c>
      <c r="F40" s="151" t="s">
        <v>378</v>
      </c>
      <c r="G40" s="12"/>
    </row>
    <row r="41" spans="1:7" ht="33" x14ac:dyDescent="0.25">
      <c r="A41" s="37">
        <f>IF(C41="","",COUNTA($C$34:C41))</f>
        <v>8</v>
      </c>
      <c r="B41" s="176"/>
      <c r="C41" s="41" t="s">
        <v>63</v>
      </c>
      <c r="D41" s="70" t="s">
        <v>64</v>
      </c>
      <c r="E41" s="69">
        <v>59000</v>
      </c>
      <c r="F41" s="152"/>
      <c r="G41" s="12"/>
    </row>
    <row r="42" spans="1:7" ht="33" x14ac:dyDescent="0.25">
      <c r="A42" s="37">
        <f>IF(C42="","",COUNTA($C$34:C42))</f>
        <v>9</v>
      </c>
      <c r="B42" s="176"/>
      <c r="C42" s="41" t="s">
        <v>65</v>
      </c>
      <c r="D42" s="70" t="s">
        <v>66</v>
      </c>
      <c r="E42" s="69">
        <v>59000</v>
      </c>
      <c r="F42" s="152"/>
      <c r="G42" s="12"/>
    </row>
    <row r="43" spans="1:7" ht="33" x14ac:dyDescent="0.25">
      <c r="A43" s="37">
        <f>IF(C43="","",COUNTA($C$34:C43))</f>
        <v>10</v>
      </c>
      <c r="B43" s="176"/>
      <c r="C43" s="41" t="s">
        <v>67</v>
      </c>
      <c r="D43" s="70" t="s">
        <v>68</v>
      </c>
      <c r="E43" s="69">
        <v>47000</v>
      </c>
      <c r="F43" s="152"/>
      <c r="G43" s="12"/>
    </row>
    <row r="44" spans="1:7" ht="33" x14ac:dyDescent="0.25">
      <c r="A44" s="37">
        <f>IF(C44="","",COUNTA($C$34:C44))</f>
        <v>11</v>
      </c>
      <c r="B44" s="176"/>
      <c r="C44" s="41" t="s">
        <v>69</v>
      </c>
      <c r="D44" s="70" t="s">
        <v>70</v>
      </c>
      <c r="E44" s="69">
        <v>41000</v>
      </c>
      <c r="F44" s="153"/>
      <c r="G44" s="12"/>
    </row>
    <row r="45" spans="1:7" ht="33" x14ac:dyDescent="0.25">
      <c r="A45" s="37">
        <f>IF(C45="","",COUNTA($C$34:C45))</f>
        <v>12</v>
      </c>
      <c r="B45" s="71" t="s">
        <v>127</v>
      </c>
      <c r="C45" s="35" t="s">
        <v>128</v>
      </c>
      <c r="D45" s="35" t="s">
        <v>129</v>
      </c>
      <c r="E45" s="72">
        <v>102000</v>
      </c>
      <c r="F45" s="40"/>
      <c r="G45" s="12"/>
    </row>
    <row r="46" spans="1:7" ht="16.5" customHeight="1" x14ac:dyDescent="0.25">
      <c r="A46" s="37">
        <f>IF(C46="","",COUNTA($C$34:C46))</f>
        <v>13</v>
      </c>
      <c r="B46" s="156" t="s">
        <v>277</v>
      </c>
      <c r="C46" s="35" t="s">
        <v>194</v>
      </c>
      <c r="D46" s="35" t="s">
        <v>195</v>
      </c>
      <c r="E46" s="72">
        <v>62000</v>
      </c>
      <c r="F46" s="151" t="s">
        <v>379</v>
      </c>
      <c r="G46" s="12"/>
    </row>
    <row r="47" spans="1:7" ht="16.5" x14ac:dyDescent="0.25">
      <c r="A47" s="37">
        <f>IF(C47="","",COUNTA($C$34:C47))</f>
        <v>14</v>
      </c>
      <c r="B47" s="154"/>
      <c r="C47" s="35" t="s">
        <v>196</v>
      </c>
      <c r="D47" s="35" t="s">
        <v>197</v>
      </c>
      <c r="E47" s="72">
        <v>165000</v>
      </c>
      <c r="F47" s="152"/>
      <c r="G47" s="12"/>
    </row>
    <row r="48" spans="1:7" ht="16.5" x14ac:dyDescent="0.25">
      <c r="A48" s="37">
        <f>IF(C48="","",COUNTA($C$34:C48))</f>
        <v>15</v>
      </c>
      <c r="B48" s="157"/>
      <c r="C48" s="35" t="s">
        <v>201</v>
      </c>
      <c r="D48" s="35" t="s">
        <v>202</v>
      </c>
      <c r="E48" s="72">
        <v>116000</v>
      </c>
      <c r="F48" s="153"/>
      <c r="G48" s="12"/>
    </row>
    <row r="49" spans="1:7" ht="16.5" x14ac:dyDescent="0.25">
      <c r="A49" s="37">
        <f>IF(C49="","",COUNTA($C$34:C49))</f>
        <v>16</v>
      </c>
      <c r="B49" s="156" t="s">
        <v>272</v>
      </c>
      <c r="C49" s="35" t="s">
        <v>198</v>
      </c>
      <c r="D49" s="35" t="s">
        <v>199</v>
      </c>
      <c r="E49" s="72">
        <v>83000</v>
      </c>
      <c r="F49" s="40"/>
      <c r="G49" s="12"/>
    </row>
    <row r="50" spans="1:7" ht="33" x14ac:dyDescent="0.25">
      <c r="A50" s="37">
        <f>IF(C50="","",COUNTA($C$34:C50))</f>
        <v>17</v>
      </c>
      <c r="B50" s="154"/>
      <c r="C50" s="35" t="s">
        <v>269</v>
      </c>
      <c r="D50" s="35" t="s">
        <v>199</v>
      </c>
      <c r="E50" s="72">
        <v>130000</v>
      </c>
      <c r="F50" s="151" t="s">
        <v>379</v>
      </c>
      <c r="G50" s="12"/>
    </row>
    <row r="51" spans="1:7" ht="16.5" x14ac:dyDescent="0.25">
      <c r="A51" s="37">
        <f>IF(C51="","",COUNTA($C$34:C51))</f>
        <v>18</v>
      </c>
      <c r="B51" s="154"/>
      <c r="C51" s="35" t="s">
        <v>270</v>
      </c>
      <c r="D51" s="35" t="s">
        <v>199</v>
      </c>
      <c r="E51" s="72">
        <v>120000</v>
      </c>
      <c r="F51" s="152"/>
      <c r="G51" s="12"/>
    </row>
    <row r="52" spans="1:7" ht="16.5" x14ac:dyDescent="0.25">
      <c r="A52" s="37">
        <f>IF(C52="","",COUNTA($C$34:C52))</f>
        <v>19</v>
      </c>
      <c r="B52" s="157"/>
      <c r="C52" s="35" t="s">
        <v>271</v>
      </c>
      <c r="D52" s="35" t="s">
        <v>200</v>
      </c>
      <c r="E52" s="72">
        <v>282000</v>
      </c>
      <c r="F52" s="153"/>
      <c r="G52" s="12"/>
    </row>
    <row r="53" spans="1:7" ht="16.5" x14ac:dyDescent="0.25">
      <c r="A53" s="37">
        <f>IF(C53="","",COUNTA($C$34:C53))</f>
        <v>20</v>
      </c>
      <c r="B53" s="71" t="s">
        <v>374</v>
      </c>
      <c r="C53" s="35" t="s">
        <v>337</v>
      </c>
      <c r="D53" s="35" t="s">
        <v>193</v>
      </c>
      <c r="E53" s="72">
        <v>128000</v>
      </c>
      <c r="F53" s="40"/>
      <c r="G53" s="12"/>
    </row>
    <row r="54" spans="1:7" ht="16.5" customHeight="1" x14ac:dyDescent="0.25">
      <c r="A54" s="37">
        <f>IF(C54="","",COUNTA($C$34:C54))</f>
        <v>21</v>
      </c>
      <c r="B54" s="160" t="s">
        <v>130</v>
      </c>
      <c r="C54" s="35" t="s">
        <v>131</v>
      </c>
      <c r="D54" s="35" t="s">
        <v>132</v>
      </c>
      <c r="E54" s="72">
        <v>71000</v>
      </c>
      <c r="F54" s="177" t="s">
        <v>381</v>
      </c>
      <c r="G54" s="12"/>
    </row>
    <row r="55" spans="1:7" ht="16.5" x14ac:dyDescent="0.25">
      <c r="A55" s="37">
        <f>IF(C55="","",COUNTA($C$34:C55))</f>
        <v>22</v>
      </c>
      <c r="B55" s="162"/>
      <c r="C55" s="35" t="s">
        <v>133</v>
      </c>
      <c r="D55" s="35" t="s">
        <v>134</v>
      </c>
      <c r="E55" s="68">
        <v>138000</v>
      </c>
      <c r="F55" s="178"/>
      <c r="G55" s="12"/>
    </row>
    <row r="56" spans="1:7" ht="16.5" x14ac:dyDescent="0.25">
      <c r="A56" s="37">
        <f>IF(C56="","",COUNTA($C$34:C56))</f>
        <v>23</v>
      </c>
      <c r="B56" s="110" t="s">
        <v>390</v>
      </c>
      <c r="C56" s="35" t="s">
        <v>391</v>
      </c>
      <c r="D56" s="35" t="s">
        <v>392</v>
      </c>
      <c r="E56" s="68">
        <v>282000</v>
      </c>
      <c r="F56" s="111"/>
      <c r="G56" s="12"/>
    </row>
    <row r="57" spans="1:7" s="14" customFormat="1" ht="16.5" customHeight="1" x14ac:dyDescent="0.25">
      <c r="A57" s="37">
        <f>IF(C57="","",COUNTA($C$34:C57))</f>
        <v>24</v>
      </c>
      <c r="B57" s="179" t="s">
        <v>205</v>
      </c>
      <c r="C57" s="35" t="s">
        <v>161</v>
      </c>
      <c r="D57" s="35" t="s">
        <v>162</v>
      </c>
      <c r="E57" s="72">
        <v>30000</v>
      </c>
      <c r="F57" s="180" t="s">
        <v>383</v>
      </c>
      <c r="G57" s="13"/>
    </row>
    <row r="58" spans="1:7" s="14" customFormat="1" ht="16.5" x14ac:dyDescent="0.25">
      <c r="A58" s="37">
        <f>IF(C58="","",COUNTA($C$34:C58))</f>
        <v>25</v>
      </c>
      <c r="B58" s="179"/>
      <c r="C58" s="35" t="s">
        <v>278</v>
      </c>
      <c r="D58" s="35" t="s">
        <v>162</v>
      </c>
      <c r="E58" s="72">
        <v>20000</v>
      </c>
      <c r="F58" s="181"/>
      <c r="G58" s="13"/>
    </row>
    <row r="59" spans="1:7" ht="16.5" x14ac:dyDescent="0.25">
      <c r="A59" s="135" t="s">
        <v>208</v>
      </c>
      <c r="B59" s="135"/>
      <c r="C59" s="136"/>
      <c r="D59" s="137"/>
      <c r="E59" s="66"/>
      <c r="F59" s="67"/>
      <c r="G59" s="12"/>
    </row>
    <row r="60" spans="1:7" s="14" customFormat="1" ht="33" x14ac:dyDescent="0.25">
      <c r="A60" s="37">
        <f>IF(C60="","",COUNTA($C$34:C60))</f>
        <v>26</v>
      </c>
      <c r="B60" s="168" t="s">
        <v>260</v>
      </c>
      <c r="C60" s="73" t="s">
        <v>71</v>
      </c>
      <c r="D60" s="74" t="s">
        <v>72</v>
      </c>
      <c r="E60" s="39">
        <v>174000</v>
      </c>
      <c r="F60" s="40"/>
      <c r="G60" s="13"/>
    </row>
    <row r="61" spans="1:7" s="14" customFormat="1" ht="33" x14ac:dyDescent="0.25">
      <c r="A61" s="37">
        <f>IF(C61="","",COUNTA($C$34:C61))</f>
        <v>27</v>
      </c>
      <c r="B61" s="169"/>
      <c r="C61" s="73" t="s">
        <v>83</v>
      </c>
      <c r="D61" s="74" t="s">
        <v>84</v>
      </c>
      <c r="E61" s="107">
        <v>231000</v>
      </c>
      <c r="F61" s="40"/>
      <c r="G61" s="13"/>
    </row>
    <row r="62" spans="1:7" s="14" customFormat="1" ht="33" x14ac:dyDescent="0.25">
      <c r="A62" s="37">
        <f>IF(C62="","",COUNTA($C$34:C62))</f>
        <v>28</v>
      </c>
      <c r="B62" s="169"/>
      <c r="C62" s="73" t="s">
        <v>85</v>
      </c>
      <c r="D62" s="74" t="s">
        <v>86</v>
      </c>
      <c r="E62" s="39">
        <v>732000</v>
      </c>
      <c r="F62" s="40"/>
      <c r="G62" s="13"/>
    </row>
    <row r="63" spans="1:7" s="14" customFormat="1" ht="33" x14ac:dyDescent="0.25">
      <c r="A63" s="37">
        <f>IF(C63="","",COUNTA($C$34:C63))</f>
        <v>29</v>
      </c>
      <c r="B63" s="169"/>
      <c r="C63" s="73" t="s">
        <v>79</v>
      </c>
      <c r="D63" s="74" t="s">
        <v>279</v>
      </c>
      <c r="E63" s="119">
        <v>121000</v>
      </c>
      <c r="F63" s="40"/>
      <c r="G63" s="13"/>
    </row>
    <row r="64" spans="1:7" s="14" customFormat="1" ht="33" x14ac:dyDescent="0.25">
      <c r="A64" s="37">
        <f>IF(C64="","",COUNTA($C$34:C64))</f>
        <v>30</v>
      </c>
      <c r="B64" s="169"/>
      <c r="C64" s="73" t="s">
        <v>93</v>
      </c>
      <c r="D64" s="74" t="s">
        <v>94</v>
      </c>
      <c r="E64" s="39">
        <v>192000</v>
      </c>
      <c r="F64" s="40"/>
      <c r="G64" s="13"/>
    </row>
    <row r="65" spans="1:7" s="14" customFormat="1" ht="33" x14ac:dyDescent="0.25">
      <c r="A65" s="37">
        <f>IF(C65="","",COUNTA($C$34:C65))</f>
        <v>31</v>
      </c>
      <c r="B65" s="169"/>
      <c r="C65" s="73" t="s">
        <v>80</v>
      </c>
      <c r="D65" s="74" t="s">
        <v>81</v>
      </c>
      <c r="E65" s="39">
        <v>173000</v>
      </c>
      <c r="F65" s="40"/>
      <c r="G65" s="13"/>
    </row>
    <row r="66" spans="1:7" s="14" customFormat="1" ht="33" x14ac:dyDescent="0.25">
      <c r="A66" s="37">
        <f>IF(C66="","",COUNTA($C$34:C66))</f>
        <v>32</v>
      </c>
      <c r="B66" s="169"/>
      <c r="C66" s="73" t="s">
        <v>82</v>
      </c>
      <c r="D66" s="74" t="s">
        <v>281</v>
      </c>
      <c r="E66" s="107">
        <v>231000</v>
      </c>
      <c r="F66" s="109" t="s">
        <v>396</v>
      </c>
      <c r="G66" s="13"/>
    </row>
    <row r="67" spans="1:7" s="14" customFormat="1" ht="16.5" x14ac:dyDescent="0.25">
      <c r="A67" s="37">
        <f>IF(C67="","",COUNTA($C$34:C67))</f>
        <v>33</v>
      </c>
      <c r="B67" s="169"/>
      <c r="C67" s="75" t="s">
        <v>234</v>
      </c>
      <c r="D67" s="76" t="s">
        <v>235</v>
      </c>
      <c r="E67" s="120">
        <v>500000</v>
      </c>
      <c r="F67" s="40"/>
      <c r="G67" s="13"/>
    </row>
    <row r="68" spans="1:7" s="14" customFormat="1" ht="33" x14ac:dyDescent="0.25">
      <c r="A68" s="37">
        <f>IF(C68="","",COUNTA($C$34:C68))</f>
        <v>34</v>
      </c>
      <c r="B68" s="169"/>
      <c r="C68" s="73" t="s">
        <v>73</v>
      </c>
      <c r="D68" s="74" t="s">
        <v>280</v>
      </c>
      <c r="E68" s="39">
        <v>290000</v>
      </c>
      <c r="F68" s="40" t="s">
        <v>74</v>
      </c>
      <c r="G68" s="12"/>
    </row>
    <row r="69" spans="1:7" s="14" customFormat="1" ht="33" x14ac:dyDescent="0.25">
      <c r="A69" s="37">
        <f>IF(C69="","",COUNTA($C$34:C69))</f>
        <v>35</v>
      </c>
      <c r="B69" s="169"/>
      <c r="C69" s="73" t="s">
        <v>75</v>
      </c>
      <c r="D69" s="74" t="s">
        <v>76</v>
      </c>
      <c r="E69" s="39">
        <v>231000</v>
      </c>
      <c r="F69" s="40"/>
      <c r="G69" s="13"/>
    </row>
    <row r="70" spans="1:7" s="14" customFormat="1" ht="49.5" x14ac:dyDescent="0.25">
      <c r="A70" s="37">
        <f>IF(C70="","",COUNTA($C$34:C70))</f>
        <v>36</v>
      </c>
      <c r="B70" s="169"/>
      <c r="C70" s="73" t="s">
        <v>77</v>
      </c>
      <c r="D70" s="74" t="s">
        <v>78</v>
      </c>
      <c r="E70" s="39">
        <v>616000</v>
      </c>
      <c r="F70" s="40"/>
      <c r="G70" s="13"/>
    </row>
    <row r="71" spans="1:7" s="14" customFormat="1" ht="33" x14ac:dyDescent="0.25">
      <c r="A71" s="37">
        <f>IF(C71="","",COUNTA($C$34:C71))</f>
        <v>37</v>
      </c>
      <c r="B71" s="169"/>
      <c r="C71" s="73" t="s">
        <v>87</v>
      </c>
      <c r="D71" s="74" t="s">
        <v>88</v>
      </c>
      <c r="E71" s="107">
        <v>231000</v>
      </c>
      <c r="F71" s="40"/>
      <c r="G71" s="13"/>
    </row>
    <row r="72" spans="1:7" s="14" customFormat="1" ht="16.5" x14ac:dyDescent="0.25">
      <c r="A72" s="37">
        <f>IF(C72="","",COUNTA($C$34:C72))</f>
        <v>38</v>
      </c>
      <c r="B72" s="170"/>
      <c r="C72" s="73" t="s">
        <v>95</v>
      </c>
      <c r="D72" s="74" t="s">
        <v>96</v>
      </c>
      <c r="E72" s="39">
        <v>412000</v>
      </c>
      <c r="F72" s="40"/>
      <c r="G72" s="13"/>
    </row>
    <row r="73" spans="1:7" s="14" customFormat="1" ht="33" customHeight="1" x14ac:dyDescent="0.25">
      <c r="A73" s="37">
        <f>IF(C73="","",COUNTA($C$34:C73))</f>
        <v>39</v>
      </c>
      <c r="B73" s="168" t="s">
        <v>90</v>
      </c>
      <c r="C73" s="73" t="s">
        <v>89</v>
      </c>
      <c r="D73" s="171" t="s">
        <v>397</v>
      </c>
      <c r="E73" s="39">
        <v>137000</v>
      </c>
      <c r="F73" s="151" t="s">
        <v>380</v>
      </c>
      <c r="G73" s="13"/>
    </row>
    <row r="74" spans="1:7" s="14" customFormat="1" ht="33" x14ac:dyDescent="0.25">
      <c r="A74" s="37">
        <f>IF(C74="","",COUNTA($C$34:C74))</f>
        <v>40</v>
      </c>
      <c r="B74" s="169"/>
      <c r="C74" s="73" t="s">
        <v>91</v>
      </c>
      <c r="D74" s="172"/>
      <c r="E74" s="39">
        <v>137000</v>
      </c>
      <c r="F74" s="152"/>
      <c r="G74" s="13"/>
    </row>
    <row r="75" spans="1:7" s="14" customFormat="1" ht="33" x14ac:dyDescent="0.25">
      <c r="A75" s="37">
        <f>IF(C75="","",COUNTA($C$34:C75))</f>
        <v>41</v>
      </c>
      <c r="B75" s="170"/>
      <c r="C75" s="73" t="s">
        <v>92</v>
      </c>
      <c r="D75" s="173"/>
      <c r="E75" s="39">
        <v>208000</v>
      </c>
      <c r="F75" s="153"/>
      <c r="G75" s="13"/>
    </row>
    <row r="76" spans="1:7" s="14" customFormat="1" ht="16.5" x14ac:dyDescent="0.25">
      <c r="A76" s="37">
        <f>IF(C76="","",COUNTA($C$34:C76))</f>
        <v>42</v>
      </c>
      <c r="B76" s="168" t="s">
        <v>398</v>
      </c>
      <c r="C76" s="73" t="s">
        <v>399</v>
      </c>
      <c r="D76" s="174" t="s">
        <v>401</v>
      </c>
      <c r="E76" s="39">
        <v>215000</v>
      </c>
      <c r="F76" s="105"/>
      <c r="G76" s="13"/>
    </row>
    <row r="77" spans="1:7" s="14" customFormat="1" ht="16.5" x14ac:dyDescent="0.25">
      <c r="A77" s="37">
        <f>IF(C77="","",COUNTA($C$34:C77))</f>
        <v>43</v>
      </c>
      <c r="B77" s="169"/>
      <c r="C77" s="73" t="s">
        <v>400</v>
      </c>
      <c r="D77" s="175"/>
      <c r="E77" s="39">
        <v>323000</v>
      </c>
      <c r="F77" s="105"/>
      <c r="G77" s="13"/>
    </row>
    <row r="78" spans="1:7" s="14" customFormat="1" ht="130.5" customHeight="1" x14ac:dyDescent="0.25">
      <c r="A78" s="37">
        <f>IF(C78="","",COUNTA($C$34:C78))</f>
        <v>44</v>
      </c>
      <c r="B78" s="169"/>
      <c r="C78" s="73" t="s">
        <v>403</v>
      </c>
      <c r="D78" s="112" t="s">
        <v>402</v>
      </c>
      <c r="E78" s="39">
        <v>269000</v>
      </c>
      <c r="F78" s="105"/>
      <c r="G78" s="13"/>
    </row>
    <row r="79" spans="1:7" s="14" customFormat="1" ht="82.5" x14ac:dyDescent="0.25">
      <c r="A79" s="37">
        <f>IF(C79="","",COUNTA($C$34:C79))</f>
        <v>45</v>
      </c>
      <c r="B79" s="170"/>
      <c r="C79" s="73" t="s">
        <v>404</v>
      </c>
      <c r="D79" s="112" t="s">
        <v>405</v>
      </c>
      <c r="E79" s="39">
        <v>588000</v>
      </c>
      <c r="F79" s="105"/>
      <c r="G79" s="13"/>
    </row>
    <row r="80" spans="1:7" ht="16.5" x14ac:dyDescent="0.25">
      <c r="A80" s="135" t="s">
        <v>207</v>
      </c>
      <c r="B80" s="135"/>
      <c r="C80" s="136"/>
      <c r="D80" s="137"/>
      <c r="E80" s="66"/>
      <c r="F80" s="67"/>
      <c r="G80" s="12"/>
    </row>
    <row r="81" spans="1:7" ht="49.5" x14ac:dyDescent="0.25">
      <c r="A81" s="37">
        <f>IF(C81="","",COUNTA($C$34:C81))</f>
        <v>46</v>
      </c>
      <c r="B81" s="176" t="s">
        <v>97</v>
      </c>
      <c r="C81" s="35" t="s">
        <v>98</v>
      </c>
      <c r="D81" s="35" t="s">
        <v>99</v>
      </c>
      <c r="E81" s="72">
        <v>123000</v>
      </c>
      <c r="F81" s="40"/>
      <c r="G81" s="12"/>
    </row>
    <row r="82" spans="1:7" ht="33" x14ac:dyDescent="0.25">
      <c r="A82" s="37">
        <f>IF(C82="","",COUNTA($C$34:C82))</f>
        <v>47</v>
      </c>
      <c r="B82" s="176"/>
      <c r="C82" s="35" t="s">
        <v>100</v>
      </c>
      <c r="D82" s="35" t="s">
        <v>101</v>
      </c>
      <c r="E82" s="72">
        <v>66000</v>
      </c>
      <c r="F82" s="40"/>
      <c r="G82" s="12"/>
    </row>
    <row r="83" spans="1:7" ht="115.5" x14ac:dyDescent="0.25">
      <c r="A83" s="37">
        <f>IF(C83="","",COUNTA($C$34:C83))</f>
        <v>48</v>
      </c>
      <c r="B83" s="176"/>
      <c r="C83" s="35" t="s">
        <v>102</v>
      </c>
      <c r="D83" s="35" t="s">
        <v>103</v>
      </c>
      <c r="E83" s="72">
        <v>139000</v>
      </c>
      <c r="F83" s="40" t="s">
        <v>104</v>
      </c>
      <c r="G83" s="12"/>
    </row>
    <row r="84" spans="1:7" ht="115.5" x14ac:dyDescent="0.25">
      <c r="A84" s="37">
        <f>IF(C84="","",COUNTA($C$34:C84))</f>
        <v>49</v>
      </c>
      <c r="B84" s="176"/>
      <c r="C84" s="35" t="s">
        <v>105</v>
      </c>
      <c r="D84" s="35" t="s">
        <v>106</v>
      </c>
      <c r="E84" s="72">
        <v>66000</v>
      </c>
      <c r="F84" s="40" t="s">
        <v>104</v>
      </c>
      <c r="G84" s="12"/>
    </row>
    <row r="85" spans="1:7" ht="148.5" x14ac:dyDescent="0.25">
      <c r="A85" s="37">
        <f>IF(C85="","",COUNTA($C$34:C85))</f>
        <v>50</v>
      </c>
      <c r="B85" s="176"/>
      <c r="C85" s="35" t="s">
        <v>406</v>
      </c>
      <c r="D85" s="35" t="s">
        <v>407</v>
      </c>
      <c r="E85" s="72">
        <v>212000</v>
      </c>
      <c r="F85" s="40"/>
      <c r="G85" s="12"/>
    </row>
    <row r="86" spans="1:7" ht="33" x14ac:dyDescent="0.25">
      <c r="A86" s="37">
        <f>IF(C86="","",COUNTA($C$34:C86))</f>
        <v>51</v>
      </c>
      <c r="B86" s="176"/>
      <c r="C86" s="35" t="s">
        <v>107</v>
      </c>
      <c r="D86" s="35" t="s">
        <v>108</v>
      </c>
      <c r="E86" s="72">
        <v>868000</v>
      </c>
      <c r="F86" s="109" t="s">
        <v>109</v>
      </c>
      <c r="G86" s="12"/>
    </row>
    <row r="87" spans="1:7" ht="49.5" x14ac:dyDescent="0.25">
      <c r="A87" s="37">
        <f>IF(C87="","",COUNTA($C$34:C87))</f>
        <v>52</v>
      </c>
      <c r="B87" s="176"/>
      <c r="C87" s="35" t="s">
        <v>110</v>
      </c>
      <c r="D87" s="35" t="s">
        <v>111</v>
      </c>
      <c r="E87" s="72">
        <v>139000</v>
      </c>
      <c r="F87" s="109" t="s">
        <v>112</v>
      </c>
      <c r="G87" s="12"/>
    </row>
    <row r="88" spans="1:7" ht="49.5" x14ac:dyDescent="0.25">
      <c r="A88" s="37">
        <f>IF(C88="","",COUNTA($C$34:C88))</f>
        <v>53</v>
      </c>
      <c r="B88" s="176"/>
      <c r="C88" s="35" t="s">
        <v>113</v>
      </c>
      <c r="D88" s="35" t="s">
        <v>114</v>
      </c>
      <c r="E88" s="72">
        <v>72000</v>
      </c>
      <c r="F88" s="109" t="s">
        <v>115</v>
      </c>
      <c r="G88" s="12"/>
    </row>
    <row r="89" spans="1:7" ht="33" x14ac:dyDescent="0.25">
      <c r="A89" s="37">
        <f>IF(C89="","",COUNTA($C$34:C89))</f>
        <v>54</v>
      </c>
      <c r="B89" s="176" t="s">
        <v>116</v>
      </c>
      <c r="C89" s="35" t="s">
        <v>117</v>
      </c>
      <c r="D89" s="35" t="s">
        <v>118</v>
      </c>
      <c r="E89" s="72">
        <v>174000</v>
      </c>
      <c r="F89" s="40"/>
      <c r="G89" s="12"/>
    </row>
    <row r="90" spans="1:7" ht="33" x14ac:dyDescent="0.25">
      <c r="A90" s="37">
        <f>IF(C90="","",COUNTA($C$34:C90))</f>
        <v>55</v>
      </c>
      <c r="B90" s="176"/>
      <c r="C90" s="35" t="s">
        <v>119</v>
      </c>
      <c r="D90" s="35" t="s">
        <v>120</v>
      </c>
      <c r="E90" s="72">
        <v>88000</v>
      </c>
      <c r="F90" s="40"/>
      <c r="G90" s="12"/>
    </row>
    <row r="91" spans="1:7" ht="49.5" x14ac:dyDescent="0.25">
      <c r="A91" s="37">
        <f>IF(C91="","",COUNTA($C$34:C91))</f>
        <v>56</v>
      </c>
      <c r="B91" s="160" t="s">
        <v>121</v>
      </c>
      <c r="C91" s="35" t="s">
        <v>122</v>
      </c>
      <c r="D91" s="35" t="s">
        <v>123</v>
      </c>
      <c r="E91" s="68">
        <v>168000</v>
      </c>
      <c r="F91" s="40"/>
      <c r="G91" s="12"/>
    </row>
    <row r="92" spans="1:7" ht="49.5" x14ac:dyDescent="0.25">
      <c r="A92" s="37">
        <f>IF(C92="","",COUNTA($C$34:C92))</f>
        <v>57</v>
      </c>
      <c r="B92" s="161"/>
      <c r="C92" s="35" t="s">
        <v>389</v>
      </c>
      <c r="D92" s="35" t="s">
        <v>124</v>
      </c>
      <c r="E92" s="68">
        <v>168000</v>
      </c>
      <c r="F92" s="40"/>
      <c r="G92" s="12"/>
    </row>
    <row r="93" spans="1:7" ht="16.5" x14ac:dyDescent="0.25">
      <c r="A93" s="37">
        <f>IF(C93="","",COUNTA($C$34:C93))</f>
        <v>58</v>
      </c>
      <c r="B93" s="162"/>
      <c r="C93" s="35" t="s">
        <v>125</v>
      </c>
      <c r="D93" s="35" t="s">
        <v>126</v>
      </c>
      <c r="E93" s="68">
        <v>253000</v>
      </c>
      <c r="F93" s="40"/>
      <c r="G93" s="12"/>
    </row>
    <row r="94" spans="1:7" ht="16.5" x14ac:dyDescent="0.25">
      <c r="A94" s="135" t="s">
        <v>261</v>
      </c>
      <c r="B94" s="135"/>
      <c r="C94" s="136"/>
      <c r="D94" s="137"/>
      <c r="E94" s="66"/>
      <c r="F94" s="67"/>
      <c r="G94" s="12"/>
    </row>
    <row r="95" spans="1:7" ht="16.5" x14ac:dyDescent="0.25">
      <c r="A95" s="37">
        <f>IF(C95="","",COUNTA($C$34:C95))</f>
        <v>59</v>
      </c>
      <c r="B95" s="156" t="s">
        <v>240</v>
      </c>
      <c r="C95" s="35" t="s">
        <v>236</v>
      </c>
      <c r="D95" s="35" t="s">
        <v>237</v>
      </c>
      <c r="E95" s="68">
        <v>250000</v>
      </c>
      <c r="F95" s="40"/>
      <c r="G95" s="12"/>
    </row>
    <row r="96" spans="1:7" ht="49.5" x14ac:dyDescent="0.25">
      <c r="A96" s="37">
        <f>IF(C96="","",COUNTA($C$34:C96))</f>
        <v>60</v>
      </c>
      <c r="B96" s="157"/>
      <c r="C96" s="35" t="s">
        <v>239</v>
      </c>
      <c r="D96" s="35" t="s">
        <v>238</v>
      </c>
      <c r="E96" s="68">
        <v>399000</v>
      </c>
      <c r="F96" s="40"/>
      <c r="G96" s="12"/>
    </row>
    <row r="97" spans="1:7" ht="16.5" x14ac:dyDescent="0.25">
      <c r="A97" s="37">
        <f>IF(C97="","",COUNTA($C$34:C97))</f>
        <v>61</v>
      </c>
      <c r="B97" s="160" t="s">
        <v>243</v>
      </c>
      <c r="C97" s="35" t="s">
        <v>241</v>
      </c>
      <c r="D97" s="35"/>
      <c r="E97" s="68">
        <v>2500000</v>
      </c>
      <c r="F97" s="40"/>
      <c r="G97" s="12"/>
    </row>
    <row r="98" spans="1:7" ht="16.5" x14ac:dyDescent="0.25">
      <c r="A98" s="37">
        <f>IF(C98="","",COUNTA($C$34:C98))</f>
        <v>62</v>
      </c>
      <c r="B98" s="162"/>
      <c r="C98" s="35" t="s">
        <v>242</v>
      </c>
      <c r="D98" s="35"/>
      <c r="E98" s="68">
        <v>2200000</v>
      </c>
      <c r="F98" s="40"/>
      <c r="G98" s="12"/>
    </row>
    <row r="99" spans="1:7" ht="82.5" x14ac:dyDescent="0.25">
      <c r="A99" s="37">
        <f>IF(C99="","",COUNTA($C$34:C99))</f>
        <v>63</v>
      </c>
      <c r="B99" s="104" t="s">
        <v>311</v>
      </c>
      <c r="C99" s="35" t="s">
        <v>375</v>
      </c>
      <c r="D99" s="35"/>
      <c r="E99" s="68">
        <v>250000</v>
      </c>
      <c r="F99" s="40" t="s">
        <v>336</v>
      </c>
      <c r="G99" s="12"/>
    </row>
    <row r="100" spans="1:7" ht="16.5" x14ac:dyDescent="0.25">
      <c r="A100" s="37">
        <f>IF(C100="","",COUNTA($C$34:C100))</f>
        <v>64</v>
      </c>
      <c r="B100" s="160" t="s">
        <v>258</v>
      </c>
      <c r="C100" s="35" t="s">
        <v>244</v>
      </c>
      <c r="D100" s="35"/>
      <c r="E100" s="68">
        <v>275000</v>
      </c>
      <c r="F100" s="40"/>
      <c r="G100" s="12"/>
    </row>
    <row r="101" spans="1:7" ht="16.5" x14ac:dyDescent="0.25">
      <c r="A101" s="37">
        <f>IF(C101="","",COUNTA($C$34:C101))</f>
        <v>65</v>
      </c>
      <c r="B101" s="161"/>
      <c r="C101" s="35" t="s">
        <v>245</v>
      </c>
      <c r="D101" s="35"/>
      <c r="E101" s="68">
        <v>187000</v>
      </c>
      <c r="F101" s="40"/>
      <c r="G101" s="12"/>
    </row>
    <row r="102" spans="1:7" ht="16.5" x14ac:dyDescent="0.25">
      <c r="A102" s="37">
        <f>IF(C102="","",COUNTA($C$34:C102))</f>
        <v>66</v>
      </c>
      <c r="B102" s="161"/>
      <c r="C102" s="35" t="s">
        <v>246</v>
      </c>
      <c r="D102" s="35"/>
      <c r="E102" s="68">
        <v>187000</v>
      </c>
      <c r="F102" s="40"/>
      <c r="G102" s="12"/>
    </row>
    <row r="103" spans="1:7" ht="16.5" x14ac:dyDescent="0.25">
      <c r="A103" s="37">
        <f>IF(C103="","",COUNTA($C$34:C103))</f>
        <v>67</v>
      </c>
      <c r="B103" s="161"/>
      <c r="C103" s="35" t="s">
        <v>247</v>
      </c>
      <c r="D103" s="35"/>
      <c r="E103" s="68">
        <v>189000</v>
      </c>
      <c r="F103" s="40"/>
      <c r="G103" s="12"/>
    </row>
    <row r="104" spans="1:7" ht="16.5" x14ac:dyDescent="0.25">
      <c r="A104" s="37">
        <f>IF(C104="","",COUNTA($C$34:C104))</f>
        <v>68</v>
      </c>
      <c r="B104" s="161"/>
      <c r="C104" s="35" t="s">
        <v>248</v>
      </c>
      <c r="D104" s="35"/>
      <c r="E104" s="68">
        <v>150000</v>
      </c>
      <c r="F104" s="40"/>
      <c r="G104" s="12"/>
    </row>
    <row r="105" spans="1:7" ht="16.5" x14ac:dyDescent="0.25">
      <c r="A105" s="37">
        <f>IF(C105="","",COUNTA($C$34:C105))</f>
        <v>69</v>
      </c>
      <c r="B105" s="161"/>
      <c r="C105" s="35" t="s">
        <v>249</v>
      </c>
      <c r="D105" s="35"/>
      <c r="E105" s="68">
        <v>189000</v>
      </c>
      <c r="F105" s="40"/>
      <c r="G105" s="12"/>
    </row>
    <row r="106" spans="1:7" ht="16.5" x14ac:dyDescent="0.25">
      <c r="A106" s="37">
        <f>IF(C106="","",COUNTA($C$34:C106))</f>
        <v>70</v>
      </c>
      <c r="B106" s="161"/>
      <c r="C106" s="35" t="s">
        <v>250</v>
      </c>
      <c r="D106" s="35"/>
      <c r="E106" s="68">
        <v>189000</v>
      </c>
      <c r="F106" s="40"/>
      <c r="G106" s="12"/>
    </row>
    <row r="107" spans="1:7" ht="16.5" x14ac:dyDescent="0.25">
      <c r="A107" s="37">
        <f>IF(C107="","",COUNTA($C$34:C107))</f>
        <v>71</v>
      </c>
      <c r="B107" s="161"/>
      <c r="C107" s="35" t="s">
        <v>251</v>
      </c>
      <c r="D107" s="35"/>
      <c r="E107" s="68">
        <v>187000</v>
      </c>
      <c r="F107" s="40"/>
      <c r="G107" s="12"/>
    </row>
    <row r="108" spans="1:7" ht="16.5" x14ac:dyDescent="0.25">
      <c r="A108" s="37">
        <f>IF(C108="","",COUNTA($C$34:C108))</f>
        <v>72</v>
      </c>
      <c r="B108" s="161"/>
      <c r="C108" s="35" t="s">
        <v>252</v>
      </c>
      <c r="D108" s="35"/>
      <c r="E108" s="68">
        <v>201000</v>
      </c>
      <c r="F108" s="40"/>
      <c r="G108" s="12"/>
    </row>
    <row r="109" spans="1:7" ht="16.5" x14ac:dyDescent="0.25">
      <c r="A109" s="37">
        <f>IF(C109="","",COUNTA($C$34:C109))</f>
        <v>73</v>
      </c>
      <c r="B109" s="161"/>
      <c r="C109" s="35" t="s">
        <v>253</v>
      </c>
      <c r="D109" s="35"/>
      <c r="E109" s="68">
        <v>187000</v>
      </c>
      <c r="F109" s="40"/>
      <c r="G109" s="12"/>
    </row>
    <row r="110" spans="1:7" ht="16.5" x14ac:dyDescent="0.25">
      <c r="A110" s="37">
        <f>IF(C110="","",COUNTA($C$34:C110))</f>
        <v>74</v>
      </c>
      <c r="B110" s="161"/>
      <c r="C110" s="35" t="s">
        <v>254</v>
      </c>
      <c r="D110" s="35"/>
      <c r="E110" s="68">
        <v>187000</v>
      </c>
      <c r="F110" s="40"/>
      <c r="G110" s="12"/>
    </row>
    <row r="111" spans="1:7" ht="16.5" x14ac:dyDescent="0.25">
      <c r="A111" s="37">
        <f>IF(C111="","",COUNTA($C$34:C111))</f>
        <v>75</v>
      </c>
      <c r="B111" s="161"/>
      <c r="C111" s="35" t="s">
        <v>255</v>
      </c>
      <c r="D111" s="35"/>
      <c r="E111" s="68">
        <v>132000</v>
      </c>
      <c r="F111" s="40"/>
      <c r="G111" s="12"/>
    </row>
    <row r="112" spans="1:7" ht="16.5" x14ac:dyDescent="0.25">
      <c r="A112" s="37">
        <f>IF(C112="","",COUNTA($C$34:C112))</f>
        <v>76</v>
      </c>
      <c r="B112" s="161"/>
      <c r="C112" s="35" t="s">
        <v>256</v>
      </c>
      <c r="D112" s="35"/>
      <c r="E112" s="68">
        <v>187000</v>
      </c>
      <c r="F112" s="40"/>
      <c r="G112" s="12"/>
    </row>
    <row r="113" spans="1:7" ht="16.5" x14ac:dyDescent="0.25">
      <c r="A113" s="37">
        <f>IF(C113="","",COUNTA($C$34:C113))</f>
        <v>77</v>
      </c>
      <c r="B113" s="162"/>
      <c r="C113" s="35" t="s">
        <v>257</v>
      </c>
      <c r="D113" s="35"/>
      <c r="E113" s="68">
        <v>1073000</v>
      </c>
      <c r="F113" s="40"/>
      <c r="G113" s="12"/>
    </row>
    <row r="114" spans="1:7" ht="16.5" x14ac:dyDescent="0.25">
      <c r="A114" s="135" t="s">
        <v>226</v>
      </c>
      <c r="B114" s="135"/>
      <c r="C114" s="136"/>
      <c r="D114" s="137"/>
      <c r="E114" s="66"/>
      <c r="F114" s="67"/>
      <c r="G114" s="12"/>
    </row>
    <row r="115" spans="1:7" ht="49.5" x14ac:dyDescent="0.25">
      <c r="A115" s="37">
        <f>IF(C115="","",COUNTA($C$34:C115))</f>
        <v>78</v>
      </c>
      <c r="B115" s="71" t="s">
        <v>231</v>
      </c>
      <c r="C115" s="35" t="s">
        <v>232</v>
      </c>
      <c r="D115" s="35" t="s">
        <v>227</v>
      </c>
      <c r="E115" s="68">
        <v>50000</v>
      </c>
      <c r="F115" s="40"/>
      <c r="G115" s="12"/>
    </row>
    <row r="116" spans="1:7" ht="49.5" x14ac:dyDescent="0.25">
      <c r="A116" s="37">
        <f>IF(C116="","",COUNTA($C$34:C116))</f>
        <v>79</v>
      </c>
      <c r="B116" s="71" t="s">
        <v>230</v>
      </c>
      <c r="C116" s="35" t="s">
        <v>228</v>
      </c>
      <c r="D116" s="35" t="s">
        <v>229</v>
      </c>
      <c r="E116" s="68">
        <v>108000</v>
      </c>
      <c r="F116" s="40"/>
      <c r="G116" s="12"/>
    </row>
    <row r="117" spans="1:7" ht="16.5" x14ac:dyDescent="0.25">
      <c r="A117" s="135" t="s">
        <v>262</v>
      </c>
      <c r="B117" s="135"/>
      <c r="C117" s="136"/>
      <c r="D117" s="137"/>
      <c r="E117" s="66"/>
      <c r="F117" s="67"/>
      <c r="G117" s="12"/>
    </row>
    <row r="118" spans="1:7" ht="49.5" x14ac:dyDescent="0.25">
      <c r="A118" s="37">
        <f>IF(C118="","",COUNTA($C$34:C118))</f>
        <v>80</v>
      </c>
      <c r="B118" s="220" t="s">
        <v>204</v>
      </c>
      <c r="C118" s="36" t="s">
        <v>324</v>
      </c>
      <c r="D118" s="36" t="s">
        <v>11</v>
      </c>
      <c r="E118" s="106">
        <v>230000</v>
      </c>
      <c r="F118" s="40"/>
      <c r="G118" s="12"/>
    </row>
    <row r="119" spans="1:7" ht="49.5" x14ac:dyDescent="0.25">
      <c r="A119" s="37">
        <f>IF(C119="","",COUNTA($C$34:C119))</f>
        <v>81</v>
      </c>
      <c r="B119" s="163"/>
      <c r="C119" s="36" t="s">
        <v>34</v>
      </c>
      <c r="D119" s="36" t="s">
        <v>35</v>
      </c>
      <c r="E119" s="106">
        <v>220000</v>
      </c>
      <c r="F119" s="40"/>
      <c r="G119" s="12"/>
    </row>
    <row r="120" spans="1:7" ht="33" x14ac:dyDescent="0.25">
      <c r="A120" s="37">
        <f>IF(C120="","",COUNTA($C$34:C120))</f>
        <v>82</v>
      </c>
      <c r="B120" s="163"/>
      <c r="C120" s="36" t="s">
        <v>325</v>
      </c>
      <c r="D120" s="108" t="s">
        <v>329</v>
      </c>
      <c r="E120" s="106">
        <v>230000</v>
      </c>
      <c r="F120" s="40"/>
      <c r="G120" s="12"/>
    </row>
    <row r="121" spans="1:7" ht="33" x14ac:dyDescent="0.25">
      <c r="A121" s="37">
        <f>IF(C121="","",COUNTA($C$34:C121))</f>
        <v>83</v>
      </c>
      <c r="B121" s="163"/>
      <c r="C121" s="35" t="s">
        <v>408</v>
      </c>
      <c r="D121" s="35"/>
      <c r="E121" s="72">
        <v>250000</v>
      </c>
      <c r="F121" s="40"/>
      <c r="G121" s="12"/>
    </row>
    <row r="122" spans="1:7" ht="16.5" x14ac:dyDescent="0.25">
      <c r="A122" s="37">
        <f>IF(C122="","",COUNTA($C$34:C122))</f>
        <v>84</v>
      </c>
      <c r="B122" s="163"/>
      <c r="C122" s="35" t="s">
        <v>409</v>
      </c>
      <c r="D122" s="35"/>
      <c r="E122" s="72">
        <v>375000</v>
      </c>
      <c r="F122" s="40"/>
      <c r="G122" s="12"/>
    </row>
    <row r="123" spans="1:7" ht="33" x14ac:dyDescent="0.25">
      <c r="A123" s="37">
        <f>IF(C123="","",COUNTA($C$34:C123))</f>
        <v>85</v>
      </c>
      <c r="B123" s="163"/>
      <c r="C123" s="35" t="s">
        <v>410</v>
      </c>
      <c r="D123" s="35"/>
      <c r="E123" s="72">
        <v>500000</v>
      </c>
      <c r="F123" s="40"/>
      <c r="G123" s="12"/>
    </row>
    <row r="124" spans="1:7" ht="33" x14ac:dyDescent="0.25">
      <c r="A124" s="37">
        <f>IF(C124="","",COUNTA($C$34:C124))</f>
        <v>86</v>
      </c>
      <c r="B124" s="163"/>
      <c r="C124" s="36" t="s">
        <v>411</v>
      </c>
      <c r="D124" s="36" t="s">
        <v>137</v>
      </c>
      <c r="E124" s="68">
        <v>700000</v>
      </c>
      <c r="F124" s="40"/>
      <c r="G124" s="12"/>
    </row>
    <row r="125" spans="1:7" ht="49.5" x14ac:dyDescent="0.25">
      <c r="A125" s="37">
        <f>IF(C125="","",COUNTA($C$34:C125))</f>
        <v>87</v>
      </c>
      <c r="B125" s="163"/>
      <c r="C125" s="36" t="s">
        <v>138</v>
      </c>
      <c r="D125" s="108" t="s">
        <v>330</v>
      </c>
      <c r="E125" s="68">
        <v>770000</v>
      </c>
      <c r="F125" s="40"/>
      <c r="G125" s="12"/>
    </row>
    <row r="126" spans="1:7" ht="49.5" x14ac:dyDescent="0.25">
      <c r="A126" s="37">
        <f>IF(C126="","",COUNTA($C$34:C126))</f>
        <v>88</v>
      </c>
      <c r="B126" s="164"/>
      <c r="C126" s="36" t="s">
        <v>139</v>
      </c>
      <c r="D126" s="36" t="s">
        <v>140</v>
      </c>
      <c r="E126" s="68">
        <v>249000</v>
      </c>
      <c r="F126" s="40"/>
      <c r="G126" s="12"/>
    </row>
    <row r="127" spans="1:7" ht="33" x14ac:dyDescent="0.25">
      <c r="A127" s="37">
        <f>IF(C127="","",COUNTA($C$34:C127))</f>
        <v>89</v>
      </c>
      <c r="B127" s="156" t="s">
        <v>282</v>
      </c>
      <c r="C127" s="35" t="s">
        <v>141</v>
      </c>
      <c r="D127" s="35" t="s">
        <v>142</v>
      </c>
      <c r="E127" s="72">
        <v>157000</v>
      </c>
      <c r="F127" s="40"/>
      <c r="G127" s="12"/>
    </row>
    <row r="128" spans="1:7" ht="33" x14ac:dyDescent="0.25">
      <c r="A128" s="37">
        <f>IF(C128="","",COUNTA($C$34:C128))</f>
        <v>90</v>
      </c>
      <c r="B128" s="154"/>
      <c r="C128" s="35" t="s">
        <v>143</v>
      </c>
      <c r="D128" s="35" t="s">
        <v>144</v>
      </c>
      <c r="E128" s="72">
        <v>157000</v>
      </c>
      <c r="F128" s="40"/>
      <c r="G128" s="12"/>
    </row>
    <row r="129" spans="1:7" ht="16.5" x14ac:dyDescent="0.25">
      <c r="A129" s="37">
        <f>IF(C129="","",COUNTA($C$34:C129))</f>
        <v>91</v>
      </c>
      <c r="B129" s="154"/>
      <c r="C129" s="35" t="s">
        <v>393</v>
      </c>
      <c r="D129" s="35" t="s">
        <v>394</v>
      </c>
      <c r="E129" s="72">
        <v>143000</v>
      </c>
      <c r="F129" s="40"/>
      <c r="G129" s="12"/>
    </row>
    <row r="130" spans="1:7" ht="16.5" x14ac:dyDescent="0.25">
      <c r="A130" s="37">
        <f>IF(C130="","",COUNTA($C$34:C130))</f>
        <v>92</v>
      </c>
      <c r="B130" s="154"/>
      <c r="C130" s="35" t="s">
        <v>395</v>
      </c>
      <c r="D130" s="35" t="s">
        <v>394</v>
      </c>
      <c r="E130" s="72">
        <v>185000</v>
      </c>
      <c r="F130" s="40"/>
      <c r="G130" s="12"/>
    </row>
    <row r="131" spans="1:7" ht="49.5" x14ac:dyDescent="0.25">
      <c r="A131" s="37">
        <f>IF(C131="","",COUNTA($C$34:C131))</f>
        <v>93</v>
      </c>
      <c r="B131" s="154"/>
      <c r="C131" s="35" t="s">
        <v>370</v>
      </c>
      <c r="D131" s="35" t="s">
        <v>371</v>
      </c>
      <c r="E131" s="72">
        <v>1200000</v>
      </c>
      <c r="F131" s="109"/>
      <c r="G131" s="12"/>
    </row>
    <row r="132" spans="1:7" ht="33" x14ac:dyDescent="0.25">
      <c r="A132" s="37">
        <f>IF(C132="","",COUNTA($C$34:C132))</f>
        <v>94</v>
      </c>
      <c r="B132" s="157"/>
      <c r="C132" s="35" t="s">
        <v>145</v>
      </c>
      <c r="D132" s="35" t="s">
        <v>146</v>
      </c>
      <c r="E132" s="72"/>
      <c r="F132" s="40"/>
      <c r="G132" s="12"/>
    </row>
    <row r="133" spans="1:7" ht="33" x14ac:dyDescent="0.25">
      <c r="A133" s="37">
        <f>IF(C133="","",COUNTA($C$34:C133))</f>
        <v>95</v>
      </c>
      <c r="B133" s="154" t="s">
        <v>283</v>
      </c>
      <c r="C133" s="35" t="s">
        <v>149</v>
      </c>
      <c r="D133" s="35" t="s">
        <v>150</v>
      </c>
      <c r="E133" s="72"/>
      <c r="F133" s="40"/>
      <c r="G133" s="12"/>
    </row>
    <row r="134" spans="1:7" ht="33" x14ac:dyDescent="0.25">
      <c r="A134" s="37">
        <f>IF(C134="","",COUNTA($C$34:C134))</f>
        <v>96</v>
      </c>
      <c r="B134" s="154"/>
      <c r="C134" s="35" t="s">
        <v>331</v>
      </c>
      <c r="D134" s="108" t="s">
        <v>332</v>
      </c>
      <c r="E134" s="72">
        <v>700000</v>
      </c>
      <c r="F134" s="40"/>
      <c r="G134" s="12"/>
    </row>
    <row r="135" spans="1:7" ht="33" x14ac:dyDescent="0.25">
      <c r="A135" s="37">
        <f>IF(C135="","",COUNTA($C$34:C135))</f>
        <v>97</v>
      </c>
      <c r="B135" s="154"/>
      <c r="C135" s="35" t="s">
        <v>151</v>
      </c>
      <c r="D135" s="35" t="s">
        <v>152</v>
      </c>
      <c r="E135" s="68">
        <v>847000</v>
      </c>
      <c r="F135" s="40"/>
      <c r="G135" s="12"/>
    </row>
    <row r="136" spans="1:7" ht="33" x14ac:dyDescent="0.25">
      <c r="A136" s="37">
        <f>IF(C136="","",COUNTA($C$34:C136))</f>
        <v>98</v>
      </c>
      <c r="B136" s="154"/>
      <c r="C136" s="35" t="s">
        <v>153</v>
      </c>
      <c r="D136" s="35" t="s">
        <v>154</v>
      </c>
      <c r="E136" s="68">
        <v>2178000</v>
      </c>
      <c r="F136" s="40"/>
      <c r="G136" s="12"/>
    </row>
    <row r="137" spans="1:7" ht="33" x14ac:dyDescent="0.25">
      <c r="A137" s="37">
        <f>IF(C137="","",COUNTA($C$34:C137))</f>
        <v>99</v>
      </c>
      <c r="B137" s="154"/>
      <c r="C137" s="35" t="s">
        <v>155</v>
      </c>
      <c r="D137" s="35" t="s">
        <v>156</v>
      </c>
      <c r="E137" s="68">
        <v>847000</v>
      </c>
      <c r="F137" s="40"/>
      <c r="G137" s="12"/>
    </row>
    <row r="138" spans="1:7" ht="33" x14ac:dyDescent="0.25">
      <c r="A138" s="37">
        <f>IF(C138="","",COUNTA($C$34:C138))</f>
        <v>100</v>
      </c>
      <c r="B138" s="154"/>
      <c r="C138" s="35" t="s">
        <v>157</v>
      </c>
      <c r="D138" s="108" t="s">
        <v>333</v>
      </c>
      <c r="E138" s="68">
        <v>1700000</v>
      </c>
      <c r="F138" s="40"/>
      <c r="G138" s="12"/>
    </row>
    <row r="139" spans="1:7" ht="33" x14ac:dyDescent="0.25">
      <c r="A139" s="37">
        <f>IF(C139="","",COUNTA($C$34:C139))</f>
        <v>101</v>
      </c>
      <c r="B139" s="154"/>
      <c r="C139" s="35" t="s">
        <v>158</v>
      </c>
      <c r="D139" s="35" t="s">
        <v>146</v>
      </c>
      <c r="E139" s="68"/>
      <c r="F139" s="40"/>
      <c r="G139" s="12"/>
    </row>
    <row r="140" spans="1:7" ht="75" x14ac:dyDescent="0.25">
      <c r="A140" s="37">
        <f>IF(C140="","",COUNTA($C$34:C140))</f>
        <v>102</v>
      </c>
      <c r="B140" s="155" t="s">
        <v>304</v>
      </c>
      <c r="C140" s="35" t="s">
        <v>342</v>
      </c>
      <c r="D140" s="35" t="s">
        <v>284</v>
      </c>
      <c r="E140" s="107">
        <v>3420000</v>
      </c>
      <c r="F140" s="113" t="s">
        <v>335</v>
      </c>
      <c r="G140" s="114"/>
    </row>
    <row r="141" spans="1:7" ht="49.5" x14ac:dyDescent="0.25">
      <c r="A141" s="37">
        <f>IF(C141="","",COUNTA($C$34:C141))</f>
        <v>103</v>
      </c>
      <c r="B141" s="155"/>
      <c r="C141" s="35" t="s">
        <v>343</v>
      </c>
      <c r="D141" s="35" t="s">
        <v>285</v>
      </c>
      <c r="E141" s="107">
        <v>3420000</v>
      </c>
      <c r="F141" s="40"/>
      <c r="G141" s="12"/>
    </row>
    <row r="142" spans="1:7" ht="75" x14ac:dyDescent="0.25">
      <c r="A142" s="37">
        <f>IF(C142="","",COUNTA($C$34:C142))</f>
        <v>104</v>
      </c>
      <c r="B142" s="155"/>
      <c r="C142" s="35" t="s">
        <v>344</v>
      </c>
      <c r="D142" s="35" t="s">
        <v>309</v>
      </c>
      <c r="E142" s="107">
        <v>3420000</v>
      </c>
      <c r="F142" s="113" t="s">
        <v>335</v>
      </c>
      <c r="G142" s="114"/>
    </row>
    <row r="143" spans="1:7" ht="49.5" x14ac:dyDescent="0.25">
      <c r="A143" s="37">
        <f>IF(C143="","",COUNTA($C$34:C143))</f>
        <v>105</v>
      </c>
      <c r="B143" s="155"/>
      <c r="C143" s="35" t="s">
        <v>345</v>
      </c>
      <c r="D143" s="35" t="s">
        <v>310</v>
      </c>
      <c r="E143" s="107">
        <v>3420000</v>
      </c>
      <c r="F143" s="40"/>
      <c r="G143" s="12"/>
    </row>
    <row r="144" spans="1:7" ht="33" x14ac:dyDescent="0.25">
      <c r="A144" s="37">
        <f>IF(C144="","",COUNTA($C$34:C144))</f>
        <v>106</v>
      </c>
      <c r="B144" s="155"/>
      <c r="C144" s="35" t="s">
        <v>346</v>
      </c>
      <c r="D144" s="35" t="s">
        <v>286</v>
      </c>
      <c r="E144" s="107">
        <v>3420000</v>
      </c>
      <c r="F144" s="40"/>
      <c r="G144" s="12"/>
    </row>
    <row r="145" spans="1:7" ht="49.5" x14ac:dyDescent="0.25">
      <c r="A145" s="37">
        <f>IF(C145="","",COUNTA($C$34:C145))</f>
        <v>107</v>
      </c>
      <c r="B145" s="155"/>
      <c r="C145" s="108" t="s">
        <v>373</v>
      </c>
      <c r="D145" s="35" t="s">
        <v>287</v>
      </c>
      <c r="E145" s="107">
        <v>5730000</v>
      </c>
      <c r="F145" s="40"/>
      <c r="G145" s="12"/>
    </row>
    <row r="146" spans="1:7" ht="49.5" x14ac:dyDescent="0.25">
      <c r="A146" s="37">
        <f>IF(C146="","",COUNTA($C$34:C146))</f>
        <v>108</v>
      </c>
      <c r="B146" s="155"/>
      <c r="C146" s="35" t="s">
        <v>347</v>
      </c>
      <c r="D146" s="35" t="s">
        <v>288</v>
      </c>
      <c r="E146" s="107">
        <v>3420000</v>
      </c>
      <c r="F146" s="40"/>
      <c r="G146" s="12"/>
    </row>
    <row r="147" spans="1:7" ht="49.5" x14ac:dyDescent="0.25">
      <c r="A147" s="37">
        <f>IF(C147="","",COUNTA($C$34:C147))</f>
        <v>109</v>
      </c>
      <c r="B147" s="155"/>
      <c r="C147" s="35" t="s">
        <v>348</v>
      </c>
      <c r="D147" s="35" t="s">
        <v>288</v>
      </c>
      <c r="E147" s="107">
        <v>4530000</v>
      </c>
      <c r="F147" s="40"/>
      <c r="G147" s="12"/>
    </row>
    <row r="148" spans="1:7" ht="49.5" x14ac:dyDescent="0.25">
      <c r="A148" s="37">
        <f>IF(C148="","",COUNTA($C$34:C148))</f>
        <v>110</v>
      </c>
      <c r="B148" s="155"/>
      <c r="C148" s="35" t="s">
        <v>349</v>
      </c>
      <c r="D148" s="35" t="s">
        <v>289</v>
      </c>
      <c r="E148" s="107">
        <v>3420000</v>
      </c>
      <c r="F148" s="40"/>
      <c r="G148" s="12"/>
    </row>
    <row r="149" spans="1:7" ht="49.5" x14ac:dyDescent="0.25">
      <c r="A149" s="37">
        <f>IF(C149="","",COUNTA($C$34:C149))</f>
        <v>111</v>
      </c>
      <c r="B149" s="155"/>
      <c r="C149" s="108" t="s">
        <v>372</v>
      </c>
      <c r="D149" s="35" t="s">
        <v>290</v>
      </c>
      <c r="E149" s="107">
        <v>5515200</v>
      </c>
      <c r="F149" s="40"/>
      <c r="G149" s="12"/>
    </row>
    <row r="150" spans="1:7" ht="33" x14ac:dyDescent="0.25">
      <c r="A150" s="37">
        <f>IF(C150="","",COUNTA($C$34:C150))</f>
        <v>112</v>
      </c>
      <c r="B150" s="155"/>
      <c r="C150" s="35" t="s">
        <v>350</v>
      </c>
      <c r="D150" s="35" t="s">
        <v>292</v>
      </c>
      <c r="E150" s="72">
        <v>2790000</v>
      </c>
      <c r="F150" s="115" t="s">
        <v>291</v>
      </c>
      <c r="G150" s="12"/>
    </row>
    <row r="151" spans="1:7" ht="49.5" x14ac:dyDescent="0.25">
      <c r="A151" s="37">
        <f>IF(C151="","",COUNTA($C$34:C151))</f>
        <v>113</v>
      </c>
      <c r="B151" s="155"/>
      <c r="C151" s="35" t="s">
        <v>351</v>
      </c>
      <c r="D151" s="35" t="s">
        <v>293</v>
      </c>
      <c r="E151" s="107">
        <v>3078000</v>
      </c>
      <c r="F151" s="40"/>
      <c r="G151" s="12"/>
    </row>
    <row r="152" spans="1:7" ht="49.5" x14ac:dyDescent="0.25">
      <c r="A152" s="37">
        <f>IF(C152="","",COUNTA($C$34:C152))</f>
        <v>114</v>
      </c>
      <c r="B152" s="155"/>
      <c r="C152" s="35" t="s">
        <v>352</v>
      </c>
      <c r="D152" s="35" t="s">
        <v>293</v>
      </c>
      <c r="E152" s="107">
        <v>4200000</v>
      </c>
      <c r="F152" s="40"/>
      <c r="G152" s="12"/>
    </row>
    <row r="153" spans="1:7" ht="49.5" x14ac:dyDescent="0.25">
      <c r="A153" s="37">
        <f>IF(C153="","",COUNTA($C$34:C153))</f>
        <v>115</v>
      </c>
      <c r="B153" s="155"/>
      <c r="C153" s="35" t="s">
        <v>353</v>
      </c>
      <c r="D153" s="35" t="s">
        <v>294</v>
      </c>
      <c r="E153" s="107">
        <v>3078000</v>
      </c>
      <c r="F153" s="40"/>
      <c r="G153" s="12"/>
    </row>
    <row r="154" spans="1:7" ht="49.5" x14ac:dyDescent="0.25">
      <c r="A154" s="37">
        <f>IF(C154="","",COUNTA($C$34:C154))</f>
        <v>116</v>
      </c>
      <c r="B154" s="155"/>
      <c r="C154" s="35" t="s">
        <v>354</v>
      </c>
      <c r="D154" s="35" t="s">
        <v>294</v>
      </c>
      <c r="E154" s="107">
        <v>4200000</v>
      </c>
      <c r="F154" s="40"/>
      <c r="G154" s="12"/>
    </row>
    <row r="155" spans="1:7" ht="49.5" x14ac:dyDescent="0.25">
      <c r="A155" s="37">
        <f>IF(C155="","",COUNTA($C$34:C155))</f>
        <v>117</v>
      </c>
      <c r="B155" s="155"/>
      <c r="C155" s="35" t="s">
        <v>355</v>
      </c>
      <c r="D155" s="35" t="s">
        <v>295</v>
      </c>
      <c r="E155" s="107">
        <v>3078000</v>
      </c>
      <c r="F155" s="40"/>
      <c r="G155" s="12"/>
    </row>
    <row r="156" spans="1:7" ht="33" x14ac:dyDescent="0.25">
      <c r="A156" s="37">
        <f>IF(C156="","",COUNTA($C$34:C156))</f>
        <v>118</v>
      </c>
      <c r="B156" s="155"/>
      <c r="C156" s="35" t="s">
        <v>356</v>
      </c>
      <c r="D156" s="35" t="s">
        <v>296</v>
      </c>
      <c r="E156" s="107">
        <v>3420000</v>
      </c>
      <c r="F156" s="40"/>
      <c r="G156" s="12"/>
    </row>
    <row r="157" spans="1:7" ht="33" x14ac:dyDescent="0.25">
      <c r="A157" s="37">
        <f>IF(C157="","",COUNTA($C$34:C157))</f>
        <v>119</v>
      </c>
      <c r="B157" s="155"/>
      <c r="C157" s="35" t="s">
        <v>357</v>
      </c>
      <c r="D157" s="35" t="s">
        <v>297</v>
      </c>
      <c r="E157" s="107">
        <v>3420000</v>
      </c>
      <c r="F157" s="40"/>
      <c r="G157" s="12"/>
    </row>
    <row r="158" spans="1:7" ht="33" x14ac:dyDescent="0.25">
      <c r="A158" s="37">
        <f>IF(C158="","",COUNTA($C$34:C158))</f>
        <v>120</v>
      </c>
      <c r="B158" s="155"/>
      <c r="C158" s="35" t="s">
        <v>358</v>
      </c>
      <c r="D158" s="35" t="s">
        <v>298</v>
      </c>
      <c r="E158" s="107">
        <v>3420000</v>
      </c>
      <c r="F158" s="40"/>
      <c r="G158" s="12"/>
    </row>
    <row r="159" spans="1:7" ht="33" x14ac:dyDescent="0.25">
      <c r="A159" s="37">
        <f>IF(C159="","",COUNTA($C$34:C159))</f>
        <v>121</v>
      </c>
      <c r="B159" s="155"/>
      <c r="C159" s="35" t="s">
        <v>359</v>
      </c>
      <c r="D159" s="35" t="s">
        <v>305</v>
      </c>
      <c r="E159" s="107">
        <v>3420000</v>
      </c>
      <c r="F159" s="40"/>
      <c r="G159" s="12"/>
    </row>
    <row r="160" spans="1:7" ht="33" x14ac:dyDescent="0.25">
      <c r="A160" s="37">
        <f>IF(C160="","",COUNTA($C$34:C160))</f>
        <v>122</v>
      </c>
      <c r="B160" s="155"/>
      <c r="C160" s="35" t="s">
        <v>360</v>
      </c>
      <c r="D160" s="35" t="s">
        <v>299</v>
      </c>
      <c r="E160" s="107">
        <v>7740000</v>
      </c>
      <c r="F160" s="40"/>
      <c r="G160" s="12"/>
    </row>
    <row r="161" spans="1:8" ht="33" x14ac:dyDescent="0.25">
      <c r="A161" s="37">
        <f>IF(C161="","",COUNTA($C$34:C161))</f>
        <v>123</v>
      </c>
      <c r="B161" s="155"/>
      <c r="C161" s="35" t="s">
        <v>361</v>
      </c>
      <c r="D161" s="35" t="s">
        <v>306</v>
      </c>
      <c r="E161" s="107">
        <v>3420000</v>
      </c>
      <c r="F161" s="40"/>
      <c r="G161" s="12"/>
    </row>
    <row r="162" spans="1:8" ht="66" x14ac:dyDescent="0.25">
      <c r="A162" s="37">
        <f>IF(C162="","",COUNTA($C$34:C162))</f>
        <v>124</v>
      </c>
      <c r="B162" s="155"/>
      <c r="C162" s="35" t="s">
        <v>362</v>
      </c>
      <c r="D162" s="35" t="s">
        <v>307</v>
      </c>
      <c r="E162" s="107">
        <v>4740000</v>
      </c>
      <c r="F162" s="40"/>
      <c r="G162" s="12"/>
    </row>
    <row r="163" spans="1:8" ht="33" x14ac:dyDescent="0.25">
      <c r="A163" s="37">
        <f>IF(C163="","",COUNTA($C$34:C163))</f>
        <v>125</v>
      </c>
      <c r="B163" s="155"/>
      <c r="C163" s="35" t="s">
        <v>363</v>
      </c>
      <c r="D163" s="35" t="s">
        <v>308</v>
      </c>
      <c r="E163" s="72">
        <v>3720000</v>
      </c>
      <c r="F163" s="40"/>
      <c r="G163" s="12"/>
    </row>
    <row r="164" spans="1:8" ht="33" x14ac:dyDescent="0.25">
      <c r="A164" s="37">
        <f>IF(C164="","",COUNTA($C$34:C164))</f>
        <v>126</v>
      </c>
      <c r="B164" s="155"/>
      <c r="C164" s="35" t="s">
        <v>364</v>
      </c>
      <c r="D164" s="35"/>
      <c r="E164" s="107">
        <v>6060000</v>
      </c>
      <c r="F164" s="40"/>
      <c r="G164" s="12"/>
    </row>
    <row r="165" spans="1:8" ht="33" x14ac:dyDescent="0.25">
      <c r="A165" s="37">
        <f>IF(C165="","",COUNTA($C$34:C165))</f>
        <v>127</v>
      </c>
      <c r="B165" s="155"/>
      <c r="C165" s="35" t="s">
        <v>365</v>
      </c>
      <c r="D165" s="35"/>
      <c r="E165" s="107">
        <v>6060000</v>
      </c>
      <c r="F165" s="40"/>
      <c r="G165" s="12"/>
    </row>
    <row r="166" spans="1:8" ht="33" x14ac:dyDescent="0.25">
      <c r="A166" s="37">
        <f>IF(C166="","",COUNTA($C$34:C166))</f>
        <v>128</v>
      </c>
      <c r="B166" s="155"/>
      <c r="C166" s="35" t="s">
        <v>366</v>
      </c>
      <c r="D166" s="35" t="s">
        <v>301</v>
      </c>
      <c r="E166" s="107">
        <v>5520000</v>
      </c>
      <c r="F166" s="40"/>
      <c r="G166" s="12"/>
    </row>
    <row r="167" spans="1:8" ht="33" x14ac:dyDescent="0.25">
      <c r="A167" s="37">
        <f>IF(C167="","",COUNTA($C$34:C167))</f>
        <v>129</v>
      </c>
      <c r="B167" s="155"/>
      <c r="C167" s="35" t="s">
        <v>367</v>
      </c>
      <c r="D167" s="35" t="s">
        <v>302</v>
      </c>
      <c r="E167" s="107">
        <v>9930000</v>
      </c>
      <c r="F167" s="40"/>
      <c r="G167" s="12"/>
    </row>
    <row r="168" spans="1:8" ht="33" x14ac:dyDescent="0.25">
      <c r="A168" s="37">
        <f>IF(C168="","",COUNTA($C$34:C168))</f>
        <v>130</v>
      </c>
      <c r="B168" s="155"/>
      <c r="C168" s="35" t="s">
        <v>368</v>
      </c>
      <c r="D168" s="35" t="s">
        <v>303</v>
      </c>
      <c r="E168" s="107">
        <v>7740000</v>
      </c>
      <c r="F168" s="40"/>
      <c r="G168" s="12"/>
    </row>
    <row r="169" spans="1:8" ht="49.5" x14ac:dyDescent="0.25">
      <c r="A169" s="37">
        <f>IF(C169="","",COUNTA($C$34:C169))</f>
        <v>131</v>
      </c>
      <c r="B169" s="155"/>
      <c r="C169" s="35" t="s">
        <v>369</v>
      </c>
      <c r="D169" s="35" t="s">
        <v>300</v>
      </c>
      <c r="E169" s="107">
        <v>23160000</v>
      </c>
      <c r="F169" s="40"/>
      <c r="G169" s="12"/>
    </row>
    <row r="170" spans="1:8" ht="16.5" x14ac:dyDescent="0.25">
      <c r="A170" s="135" t="s">
        <v>206</v>
      </c>
      <c r="B170" s="135"/>
      <c r="C170" s="136"/>
      <c r="D170" s="137"/>
      <c r="E170" s="66"/>
      <c r="F170" s="67"/>
      <c r="G170" s="12"/>
    </row>
    <row r="171" spans="1:8" ht="33" x14ac:dyDescent="0.25">
      <c r="A171" s="37">
        <f>IF(C171="","",COUNTA($C$34:C171))</f>
        <v>132</v>
      </c>
      <c r="B171" s="78"/>
      <c r="C171" s="35" t="s">
        <v>159</v>
      </c>
      <c r="D171" s="35" t="s">
        <v>160</v>
      </c>
      <c r="E171" s="72">
        <v>88000</v>
      </c>
      <c r="F171" s="40"/>
      <c r="G171" s="12"/>
    </row>
    <row r="172" spans="1:8" ht="33" x14ac:dyDescent="0.25">
      <c r="A172" s="37">
        <f>IF(C172="","",COUNTA($C$34:C172))</f>
        <v>133</v>
      </c>
      <c r="B172" s="79"/>
      <c r="C172" s="36" t="s">
        <v>135</v>
      </c>
      <c r="D172" s="36" t="s">
        <v>136</v>
      </c>
      <c r="E172" s="106">
        <v>140000</v>
      </c>
      <c r="F172" s="40"/>
      <c r="G172" s="12"/>
    </row>
    <row r="173" spans="1:8" ht="33" x14ac:dyDescent="0.25">
      <c r="A173" s="37">
        <f>IF(C173="","",COUNTA($C$34:C173))</f>
        <v>134</v>
      </c>
      <c r="B173" s="80"/>
      <c r="C173" s="81" t="s">
        <v>147</v>
      </c>
      <c r="D173" s="81" t="s">
        <v>148</v>
      </c>
      <c r="E173" s="82">
        <v>450000</v>
      </c>
      <c r="F173" s="40"/>
      <c r="G173" s="12"/>
      <c r="H173" s="12"/>
    </row>
    <row r="174" spans="1:8" s="15" customFormat="1" ht="49.5" x14ac:dyDescent="0.25">
      <c r="A174" s="37">
        <f>IF(C174="","",COUNTA($C$34:C174))</f>
        <v>135</v>
      </c>
      <c r="B174" s="156" t="s">
        <v>203</v>
      </c>
      <c r="C174" s="35" t="s">
        <v>222</v>
      </c>
      <c r="D174" s="35" t="s">
        <v>223</v>
      </c>
      <c r="E174" s="72">
        <v>178000</v>
      </c>
      <c r="F174" s="40"/>
    </row>
    <row r="175" spans="1:8" s="15" customFormat="1" ht="33" x14ac:dyDescent="0.25">
      <c r="A175" s="37">
        <f>IF(C175="","",COUNTA($C$34:C175))</f>
        <v>136</v>
      </c>
      <c r="B175" s="157"/>
      <c r="C175" s="35" t="s">
        <v>224</v>
      </c>
      <c r="D175" s="35" t="s">
        <v>225</v>
      </c>
      <c r="E175" s="72">
        <v>127000</v>
      </c>
      <c r="F175" s="40"/>
    </row>
    <row r="176" spans="1:8" ht="16.5" x14ac:dyDescent="0.25">
      <c r="A176" s="135" t="s">
        <v>163</v>
      </c>
      <c r="B176" s="135"/>
      <c r="C176" s="136"/>
      <c r="D176" s="137"/>
      <c r="E176" s="66"/>
      <c r="F176" s="67"/>
      <c r="G176" s="12"/>
    </row>
    <row r="177" spans="1:7" s="16" customFormat="1" ht="33" x14ac:dyDescent="0.25">
      <c r="A177" s="37">
        <f>IF(C177="","",COUNTA($C$34:C177))</f>
        <v>137</v>
      </c>
      <c r="B177" s="84"/>
      <c r="C177" s="85" t="s">
        <v>164</v>
      </c>
      <c r="D177" s="85" t="s">
        <v>165</v>
      </c>
      <c r="E177" s="83">
        <v>71000</v>
      </c>
      <c r="F177" s="158" t="s">
        <v>384</v>
      </c>
    </row>
    <row r="178" spans="1:7" s="16" customFormat="1" ht="49.5" x14ac:dyDescent="0.25">
      <c r="A178" s="37">
        <f>IF(C178="","",COUNTA($C$34:C178))</f>
        <v>138</v>
      </c>
      <c r="B178" s="84"/>
      <c r="C178" s="85" t="s">
        <v>166</v>
      </c>
      <c r="D178" s="85" t="s">
        <v>167</v>
      </c>
      <c r="E178" s="83">
        <v>86000</v>
      </c>
      <c r="F178" s="159"/>
    </row>
    <row r="179" spans="1:7" ht="16.5" x14ac:dyDescent="0.25">
      <c r="A179" s="135" t="s">
        <v>168</v>
      </c>
      <c r="B179" s="135"/>
      <c r="C179" s="136"/>
      <c r="D179" s="137"/>
      <c r="E179" s="66"/>
      <c r="F179" s="67"/>
      <c r="G179" s="12"/>
    </row>
    <row r="180" spans="1:7" ht="33" customHeight="1" x14ac:dyDescent="0.25">
      <c r="A180" s="37">
        <f>IF(C180="","",COUNTA($C$34:C180))</f>
        <v>139</v>
      </c>
      <c r="B180" s="38"/>
      <c r="C180" s="35" t="s">
        <v>169</v>
      </c>
      <c r="D180" s="35" t="s">
        <v>170</v>
      </c>
      <c r="E180" s="107">
        <v>1968000</v>
      </c>
      <c r="F180" s="151" t="s">
        <v>326</v>
      </c>
      <c r="G180" s="12"/>
    </row>
    <row r="181" spans="1:7" ht="33" x14ac:dyDescent="0.25">
      <c r="A181" s="37">
        <f>IF(C181="","",COUNTA($C$34:C181))</f>
        <v>140</v>
      </c>
      <c r="B181" s="38"/>
      <c r="C181" s="35" t="s">
        <v>171</v>
      </c>
      <c r="D181" s="35" t="s">
        <v>172</v>
      </c>
      <c r="E181" s="107">
        <v>2952000</v>
      </c>
      <c r="F181" s="152"/>
      <c r="G181" s="12"/>
    </row>
    <row r="182" spans="1:7" ht="66" x14ac:dyDescent="0.25">
      <c r="A182" s="37">
        <f>IF(C182="","",COUNTA($C$34:C182))</f>
        <v>141</v>
      </c>
      <c r="B182" s="38"/>
      <c r="C182" s="35" t="s">
        <v>173</v>
      </c>
      <c r="D182" s="35" t="s">
        <v>174</v>
      </c>
      <c r="E182" s="107">
        <v>4100000</v>
      </c>
      <c r="F182" s="153"/>
      <c r="G182" s="12"/>
    </row>
    <row r="183" spans="1:7" ht="49.5" x14ac:dyDescent="0.25">
      <c r="A183" s="37">
        <f>IF(C183="","",COUNTA($C$34:C183))</f>
        <v>142</v>
      </c>
      <c r="B183" s="38"/>
      <c r="C183" s="35" t="s">
        <v>340</v>
      </c>
      <c r="D183" s="35" t="s">
        <v>341</v>
      </c>
      <c r="E183" s="107">
        <v>550000</v>
      </c>
      <c r="F183" s="105"/>
      <c r="G183" s="12"/>
    </row>
    <row r="184" spans="1:7" ht="148.5" x14ac:dyDescent="0.25">
      <c r="A184" s="37">
        <f>IF(C184="","",COUNTA($C$34:C184))</f>
        <v>143</v>
      </c>
      <c r="B184" s="38"/>
      <c r="C184" s="35" t="s">
        <v>175</v>
      </c>
      <c r="D184" s="35" t="s">
        <v>176</v>
      </c>
      <c r="E184" s="72">
        <v>495000</v>
      </c>
      <c r="F184" s="105" t="s">
        <v>328</v>
      </c>
      <c r="G184" s="12"/>
    </row>
    <row r="185" spans="1:7" ht="16.5" x14ac:dyDescent="0.25">
      <c r="A185" s="37">
        <f>IF(C185="","",COUNTA($C$34:C185))</f>
        <v>144</v>
      </c>
      <c r="B185" s="38"/>
      <c r="C185" s="35" t="s">
        <v>177</v>
      </c>
      <c r="D185" s="35" t="s">
        <v>178</v>
      </c>
      <c r="E185" s="72">
        <v>268000</v>
      </c>
      <c r="F185" s="40"/>
      <c r="G185" s="12"/>
    </row>
    <row r="186" spans="1:7" ht="16.5" x14ac:dyDescent="0.25">
      <c r="A186" s="37">
        <f>IF(C186="","",COUNTA($C$34:C186))</f>
        <v>145</v>
      </c>
      <c r="B186" s="38"/>
      <c r="C186" s="35" t="s">
        <v>179</v>
      </c>
      <c r="D186" s="35" t="s">
        <v>180</v>
      </c>
      <c r="E186" s="72">
        <v>151000</v>
      </c>
      <c r="F186" s="40"/>
      <c r="G186" s="12"/>
    </row>
    <row r="187" spans="1:7" ht="16.5" x14ac:dyDescent="0.25">
      <c r="A187" s="37">
        <f>IF(C187="","",COUNTA($C$34:C187))</f>
        <v>146</v>
      </c>
      <c r="B187" s="38"/>
      <c r="C187" s="35" t="s">
        <v>338</v>
      </c>
      <c r="D187" s="35" t="s">
        <v>339</v>
      </c>
      <c r="E187" s="72">
        <v>220000</v>
      </c>
      <c r="F187" s="40"/>
      <c r="G187" s="12"/>
    </row>
    <row r="188" spans="1:7" ht="16.5" x14ac:dyDescent="0.25">
      <c r="A188" s="37" t="str">
        <f>IF(C188="","",COUNTA($C$34:C188))</f>
        <v/>
      </c>
      <c r="B188" s="135"/>
      <c r="C188" s="136"/>
      <c r="D188" s="137"/>
      <c r="E188" s="66"/>
      <c r="F188" s="67"/>
      <c r="G188" s="12"/>
    </row>
    <row r="189" spans="1:7" ht="49.5" x14ac:dyDescent="0.25">
      <c r="A189" s="37">
        <f>IF(C189="","",COUNTA($C$34:C189))</f>
        <v>147</v>
      </c>
      <c r="B189" s="38"/>
      <c r="C189" s="35" t="s">
        <v>264</v>
      </c>
      <c r="D189" s="35" t="s">
        <v>265</v>
      </c>
      <c r="E189" s="72">
        <v>390000</v>
      </c>
      <c r="F189" s="40"/>
      <c r="G189" s="12"/>
    </row>
    <row r="190" spans="1:7" ht="16.5" x14ac:dyDescent="0.25">
      <c r="A190" s="37" t="str">
        <f>IF(C190="","",COUNTA($C$34:C190))</f>
        <v/>
      </c>
      <c r="B190" s="135"/>
      <c r="C190" s="136"/>
      <c r="D190" s="137"/>
      <c r="E190" s="66"/>
      <c r="F190" s="67"/>
      <c r="G190" s="12"/>
    </row>
    <row r="191" spans="1:7" ht="16.5" x14ac:dyDescent="0.25">
      <c r="A191" s="37">
        <f>IF(C191="","",COUNTA($C$34:C191))</f>
        <v>148</v>
      </c>
      <c r="B191" s="78"/>
      <c r="C191" s="36" t="s">
        <v>21</v>
      </c>
      <c r="D191" s="36" t="s">
        <v>22</v>
      </c>
      <c r="E191" s="106">
        <v>165000</v>
      </c>
      <c r="F191" s="40"/>
      <c r="G191" s="12"/>
    </row>
    <row r="192" spans="1:7" ht="33" x14ac:dyDescent="0.25">
      <c r="A192" s="37">
        <f>IF(C192="","",COUNTA($C$34:C192))</f>
        <v>149</v>
      </c>
      <c r="B192" s="78"/>
      <c r="C192" s="36" t="s">
        <v>181</v>
      </c>
      <c r="D192" s="36" t="s">
        <v>182</v>
      </c>
      <c r="E192" s="68">
        <v>72000</v>
      </c>
      <c r="F192" s="40"/>
      <c r="G192" s="12"/>
    </row>
    <row r="193" spans="1:7" ht="33" x14ac:dyDescent="0.25">
      <c r="A193" s="37">
        <f>IF(C193="","",COUNTA($C$34:C193))</f>
        <v>150</v>
      </c>
      <c r="B193" s="78"/>
      <c r="C193" s="35" t="s">
        <v>183</v>
      </c>
      <c r="D193" s="35" t="s">
        <v>184</v>
      </c>
      <c r="E193" s="68">
        <v>329000</v>
      </c>
      <c r="F193" s="40"/>
      <c r="G193" s="12"/>
    </row>
    <row r="194" spans="1:7" ht="49.5" x14ac:dyDescent="0.25">
      <c r="A194" s="37">
        <f>IF(C194="","",COUNTA($C$34:C194))</f>
        <v>151</v>
      </c>
      <c r="B194" s="78"/>
      <c r="C194" s="36" t="s">
        <v>185</v>
      </c>
      <c r="D194" s="36" t="s">
        <v>186</v>
      </c>
      <c r="E194" s="68">
        <v>605000</v>
      </c>
      <c r="F194" s="40"/>
      <c r="G194" s="12"/>
    </row>
    <row r="195" spans="1:7" ht="66" x14ac:dyDescent="0.25">
      <c r="A195" s="37">
        <f>IF(C195="","",COUNTA($C$34:C195))</f>
        <v>152</v>
      </c>
      <c r="B195" s="78"/>
      <c r="C195" s="85" t="s">
        <v>187</v>
      </c>
      <c r="D195" s="85" t="s">
        <v>188</v>
      </c>
      <c r="E195" s="43">
        <v>1100000</v>
      </c>
      <c r="F195" s="40"/>
      <c r="G195" s="12"/>
    </row>
    <row r="196" spans="1:7" ht="49.5" x14ac:dyDescent="0.25">
      <c r="A196" s="37">
        <f>IF(C196="","",COUNTA($C$34:C196))</f>
        <v>153</v>
      </c>
      <c r="B196" s="78"/>
      <c r="C196" s="85" t="s">
        <v>276</v>
      </c>
      <c r="D196" s="85" t="s">
        <v>273</v>
      </c>
      <c r="E196" s="43">
        <v>187000</v>
      </c>
      <c r="F196" s="40"/>
      <c r="G196" s="12"/>
    </row>
    <row r="197" spans="1:7" ht="16.5" x14ac:dyDescent="0.25">
      <c r="A197" s="37">
        <f>IF(C197="","",COUNTA($C$34:C197))</f>
        <v>154</v>
      </c>
      <c r="B197" s="78"/>
      <c r="C197" s="35" t="s">
        <v>189</v>
      </c>
      <c r="D197" s="35" t="s">
        <v>190</v>
      </c>
      <c r="E197" s="68">
        <v>220000</v>
      </c>
      <c r="F197" s="40"/>
      <c r="G197" s="12"/>
    </row>
    <row r="198" spans="1:7" ht="49.5" x14ac:dyDescent="0.25">
      <c r="A198" s="37">
        <f>IF(C198="","",COUNTA($C$34:C198))</f>
        <v>155</v>
      </c>
      <c r="B198" s="78"/>
      <c r="C198" s="35" t="s">
        <v>385</v>
      </c>
      <c r="D198" s="35" t="s">
        <v>387</v>
      </c>
      <c r="E198" s="68">
        <v>817000</v>
      </c>
      <c r="F198" s="40"/>
      <c r="G198" s="12"/>
    </row>
    <row r="199" spans="1:7" ht="66" x14ac:dyDescent="0.25">
      <c r="A199" s="37">
        <f>IF(C199="","",COUNTA($C$34:C199))</f>
        <v>156</v>
      </c>
      <c r="B199" s="78"/>
      <c r="C199" s="35" t="s">
        <v>386</v>
      </c>
      <c r="D199" s="35" t="s">
        <v>388</v>
      </c>
      <c r="E199" s="68">
        <v>1500000</v>
      </c>
      <c r="F199" s="40"/>
      <c r="G199" s="12"/>
    </row>
    <row r="200" spans="1:7" ht="33" x14ac:dyDescent="0.25">
      <c r="A200" s="37">
        <f>IF(C200="","",COUNTA($C$34:C200))</f>
        <v>157</v>
      </c>
      <c r="B200" s="78"/>
      <c r="C200" s="35" t="s">
        <v>191</v>
      </c>
      <c r="D200" s="35" t="s">
        <v>192</v>
      </c>
      <c r="E200" s="72">
        <v>220000</v>
      </c>
      <c r="F200" s="40"/>
      <c r="G200" s="12"/>
    </row>
    <row r="201" spans="1:7" ht="16.5" x14ac:dyDescent="0.25">
      <c r="A201" s="135" t="s">
        <v>322</v>
      </c>
      <c r="B201" s="135"/>
      <c r="C201" s="136"/>
      <c r="D201" s="137"/>
      <c r="E201" s="66"/>
      <c r="F201" s="67"/>
      <c r="G201" s="12"/>
    </row>
    <row r="202" spans="1:7" ht="16.5" x14ac:dyDescent="0.25">
      <c r="A202" s="37">
        <f>IF(C202="","",COUNTA($C$34:C202))</f>
        <v>158</v>
      </c>
      <c r="B202" s="78"/>
      <c r="C202" s="35" t="s">
        <v>313</v>
      </c>
      <c r="D202" s="35"/>
      <c r="E202" s="107">
        <v>165000</v>
      </c>
      <c r="F202" s="40"/>
      <c r="G202" s="12"/>
    </row>
    <row r="203" spans="1:7" ht="16.5" x14ac:dyDescent="0.25">
      <c r="A203" s="37">
        <f>IF(C203="","",COUNTA($C$34:C203))</f>
        <v>159</v>
      </c>
      <c r="B203" s="78"/>
      <c r="C203" s="35" t="s">
        <v>314</v>
      </c>
      <c r="D203" s="35" t="s">
        <v>315</v>
      </c>
      <c r="E203" s="72">
        <v>220000</v>
      </c>
      <c r="F203" s="40"/>
      <c r="G203" s="12"/>
    </row>
    <row r="204" spans="1:7" ht="132" x14ac:dyDescent="0.25">
      <c r="A204" s="37">
        <f>IF(C204="","",COUNTA($C$34:C204))</f>
        <v>160</v>
      </c>
      <c r="B204" s="78"/>
      <c r="C204" s="35" t="s">
        <v>316</v>
      </c>
      <c r="D204" s="35" t="s">
        <v>317</v>
      </c>
      <c r="E204" s="72">
        <v>380000</v>
      </c>
      <c r="F204" s="40"/>
      <c r="G204" s="12"/>
    </row>
    <row r="205" spans="1:7" ht="99" x14ac:dyDescent="0.25">
      <c r="A205" s="37">
        <f>IF(C205="","",COUNTA($C$34:C205))</f>
        <v>161</v>
      </c>
      <c r="B205" s="78"/>
      <c r="C205" s="35" t="s">
        <v>318</v>
      </c>
      <c r="D205" s="35" t="s">
        <v>319</v>
      </c>
      <c r="E205" s="72">
        <v>4500000</v>
      </c>
      <c r="F205" s="40"/>
      <c r="G205" s="12"/>
    </row>
    <row r="206" spans="1:7" ht="49.5" x14ac:dyDescent="0.25">
      <c r="A206" s="37">
        <f>IF(C206="","",COUNTA($C$34:C206))</f>
        <v>162</v>
      </c>
      <c r="B206" s="78"/>
      <c r="C206" s="35" t="s">
        <v>320</v>
      </c>
      <c r="D206" s="35" t="s">
        <v>321</v>
      </c>
      <c r="E206" s="72">
        <v>3200000</v>
      </c>
      <c r="F206" s="40"/>
      <c r="G206" s="12"/>
    </row>
    <row r="207" spans="1:7" ht="16.5" x14ac:dyDescent="0.25">
      <c r="A207" s="135" t="s">
        <v>221</v>
      </c>
      <c r="B207" s="135"/>
      <c r="C207" s="136"/>
      <c r="D207" s="137"/>
      <c r="E207" s="66"/>
      <c r="F207" s="67"/>
      <c r="G207" s="12"/>
    </row>
    <row r="208" spans="1:7" ht="16.5" x14ac:dyDescent="0.25">
      <c r="A208" s="37">
        <f>IF(C208="","",COUNTA($C$34:C208))</f>
        <v>163</v>
      </c>
      <c r="B208" s="78"/>
      <c r="C208" s="87" t="s">
        <v>215</v>
      </c>
      <c r="D208" s="87" t="s">
        <v>216</v>
      </c>
      <c r="E208" s="88">
        <v>233000</v>
      </c>
      <c r="F208" s="40"/>
      <c r="G208" s="12"/>
    </row>
    <row r="209" spans="1:7" ht="16.5" x14ac:dyDescent="0.25">
      <c r="A209" s="37">
        <f>IF(C209="","",COUNTA($C$34:C209))</f>
        <v>164</v>
      </c>
      <c r="B209" s="78"/>
      <c r="C209" s="89" t="s">
        <v>217</v>
      </c>
      <c r="D209" s="89" t="s">
        <v>218</v>
      </c>
      <c r="E209" s="90">
        <v>227000</v>
      </c>
      <c r="F209" s="40"/>
      <c r="G209" s="12"/>
    </row>
    <row r="210" spans="1:7" ht="16.5" x14ac:dyDescent="0.25">
      <c r="A210" s="37">
        <f>IF(C210="","",COUNTA($C$34:C210))</f>
        <v>165</v>
      </c>
      <c r="B210" s="78"/>
      <c r="C210" s="89" t="s">
        <v>219</v>
      </c>
      <c r="D210" s="89" t="s">
        <v>220</v>
      </c>
      <c r="E210" s="90">
        <v>72000</v>
      </c>
      <c r="F210" s="40"/>
      <c r="G210" s="12"/>
    </row>
    <row r="211" spans="1:7" ht="16.5" x14ac:dyDescent="0.25">
      <c r="A211" s="135" t="s">
        <v>210</v>
      </c>
      <c r="B211" s="135"/>
      <c r="C211" s="136"/>
      <c r="D211" s="137"/>
      <c r="E211" s="66"/>
      <c r="F211" s="67"/>
      <c r="G211" s="12"/>
    </row>
    <row r="212" spans="1:7" ht="16.5" x14ac:dyDescent="0.25">
      <c r="A212" s="37">
        <f>IF(C212="","",COUNTA($C$34:C212))</f>
        <v>166</v>
      </c>
      <c r="B212" s="78"/>
      <c r="C212" s="35" t="s">
        <v>211</v>
      </c>
      <c r="D212" s="35"/>
      <c r="E212" s="140">
        <v>183000</v>
      </c>
      <c r="F212" s="40"/>
      <c r="G212" s="12"/>
    </row>
    <row r="213" spans="1:7" ht="16.5" x14ac:dyDescent="0.25">
      <c r="A213" s="37">
        <f>IF(C213="","",COUNTA($C$34:C213))</f>
        <v>167</v>
      </c>
      <c r="B213" s="78"/>
      <c r="C213" s="35" t="s">
        <v>212</v>
      </c>
      <c r="D213" s="35"/>
      <c r="E213" s="141"/>
      <c r="F213" s="40"/>
      <c r="G213" s="12"/>
    </row>
    <row r="214" spans="1:7" ht="16.5" x14ac:dyDescent="0.25">
      <c r="A214" s="37">
        <f>IF(C214="","",COUNTA($C$34:C214))</f>
        <v>168</v>
      </c>
      <c r="B214" s="78"/>
      <c r="C214" s="35" t="s">
        <v>213</v>
      </c>
      <c r="D214" s="35"/>
      <c r="E214" s="141"/>
      <c r="F214" s="40"/>
      <c r="G214" s="12"/>
    </row>
    <row r="215" spans="1:7" ht="16.5" x14ac:dyDescent="0.25">
      <c r="A215" s="37">
        <f>IF(C215="","",COUNTA($C$34:C215))</f>
        <v>169</v>
      </c>
      <c r="B215" s="78"/>
      <c r="C215" s="36" t="s">
        <v>214</v>
      </c>
      <c r="D215" s="35"/>
      <c r="E215" s="142"/>
      <c r="F215" s="40"/>
      <c r="G215" s="12"/>
    </row>
    <row r="216" spans="1:7" ht="16.5" x14ac:dyDescent="0.25">
      <c r="A216" s="135" t="s">
        <v>413</v>
      </c>
      <c r="B216" s="135"/>
      <c r="C216" s="136"/>
      <c r="D216" s="137"/>
      <c r="E216" s="66"/>
      <c r="F216" s="67"/>
      <c r="G216" s="12"/>
    </row>
    <row r="217" spans="1:7" ht="16.5" x14ac:dyDescent="0.25">
      <c r="A217" s="37">
        <f>IF(C217="","",COUNTA($C$34:C217))</f>
        <v>170</v>
      </c>
      <c r="B217" s="78"/>
      <c r="C217" s="35" t="s">
        <v>414</v>
      </c>
      <c r="D217" s="35"/>
      <c r="E217" s="72">
        <v>205000</v>
      </c>
      <c r="F217" s="40"/>
      <c r="G217" s="12"/>
    </row>
    <row r="218" spans="1:7" ht="16.5" x14ac:dyDescent="0.25">
      <c r="A218" s="37">
        <f>IF(C218="","",COUNTA($C$34:C218))</f>
        <v>171</v>
      </c>
      <c r="B218" s="78"/>
      <c r="C218" s="35" t="s">
        <v>415</v>
      </c>
      <c r="D218" s="35"/>
      <c r="E218" s="72">
        <v>340000</v>
      </c>
      <c r="F218" s="40"/>
      <c r="G218" s="12"/>
    </row>
    <row r="219" spans="1:7" ht="16.5" x14ac:dyDescent="0.25">
      <c r="A219" s="37">
        <f>IF(C219="","",COUNTA($C$34:C219))</f>
        <v>172</v>
      </c>
      <c r="B219" s="78"/>
      <c r="C219" s="35" t="s">
        <v>416</v>
      </c>
      <c r="D219" s="35"/>
      <c r="E219" s="72">
        <v>1700000</v>
      </c>
      <c r="F219" s="40"/>
      <c r="G219" s="12"/>
    </row>
    <row r="220" spans="1:7" ht="16.5" x14ac:dyDescent="0.25">
      <c r="A220" s="37">
        <f>IF(C220="","",COUNTA($C$34:C220))</f>
        <v>173</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49" t="s">
        <v>27</v>
      </c>
      <c r="B222" s="149"/>
      <c r="C222" s="149"/>
      <c r="D222" s="149"/>
      <c r="E222" s="26"/>
      <c r="F222" s="95"/>
    </row>
    <row r="223" spans="1:7" s="1" customFormat="1" ht="16.5" x14ac:dyDescent="0.25">
      <c r="A223" s="96"/>
      <c r="B223" s="138" t="s">
        <v>266</v>
      </c>
      <c r="C223" s="138"/>
      <c r="D223" s="138"/>
      <c r="E223" s="138"/>
      <c r="F223" s="138"/>
    </row>
    <row r="224" spans="1:7" s="1" customFormat="1" ht="16.5" x14ac:dyDescent="0.25">
      <c r="A224" s="96"/>
      <c r="B224" s="138" t="s">
        <v>418</v>
      </c>
      <c r="C224" s="138"/>
      <c r="D224" s="138"/>
      <c r="E224" s="138"/>
      <c r="F224" s="138"/>
    </row>
    <row r="225" spans="1:6" s="2" customFormat="1" ht="38.25" customHeight="1" x14ac:dyDescent="0.25">
      <c r="A225" s="97"/>
      <c r="B225" s="138" t="s">
        <v>28</v>
      </c>
      <c r="C225" s="138"/>
      <c r="D225" s="138"/>
      <c r="E225" s="138"/>
      <c r="F225" s="138"/>
    </row>
    <row r="226" spans="1:6" s="17" customFormat="1" ht="32.25" customHeight="1" x14ac:dyDescent="0.25">
      <c r="A226" s="98"/>
      <c r="B226" s="139" t="s">
        <v>29</v>
      </c>
      <c r="C226" s="139"/>
      <c r="D226" s="139"/>
      <c r="E226" s="139"/>
      <c r="F226" s="139"/>
    </row>
    <row r="227" spans="1:6" s="3" customFormat="1" ht="17.25" customHeight="1" x14ac:dyDescent="0.25">
      <c r="A227" s="95"/>
      <c r="B227" s="138" t="s">
        <v>30</v>
      </c>
      <c r="C227" s="138"/>
      <c r="D227" s="138"/>
      <c r="E227" s="138"/>
      <c r="F227" s="138"/>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t="s">
        <v>608</v>
      </c>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52">
    <mergeCell ref="B223:F223"/>
    <mergeCell ref="B224:F224"/>
    <mergeCell ref="B225:F225"/>
    <mergeCell ref="B226:F226"/>
    <mergeCell ref="B227:F227"/>
    <mergeCell ref="A222:D222"/>
    <mergeCell ref="F177:F178"/>
    <mergeCell ref="F180:F182"/>
    <mergeCell ref="E212:E215"/>
    <mergeCell ref="B97:B98"/>
    <mergeCell ref="B100:B113"/>
    <mergeCell ref="B118:B126"/>
    <mergeCell ref="B127:B132"/>
    <mergeCell ref="B133:B139"/>
    <mergeCell ref="B140:B169"/>
    <mergeCell ref="B174:B175"/>
    <mergeCell ref="B95:B96"/>
    <mergeCell ref="B60:B72"/>
    <mergeCell ref="B73:B75"/>
    <mergeCell ref="D73:D75"/>
    <mergeCell ref="B81:B88"/>
    <mergeCell ref="B89:B90"/>
    <mergeCell ref="B91:B93"/>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60" fitToHeight="0" orientation="portrait" r:id="rId1"/>
  <rowBreaks count="5" manualBreakCount="5">
    <brk id="49" max="5" man="1"/>
    <brk id="84" max="5" man="1"/>
    <brk id="125" max="5" man="1"/>
    <brk id="157" max="5" man="1"/>
    <brk id="19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BAN QUẢN LÝ DỰ ÁN ĐIỆN</vt:lpstr>
      <vt:lpstr>UPSALE ĐIỆN LỰC ĐN</vt:lpstr>
      <vt:lpstr>MÃ DV</vt:lpstr>
      <vt:lpstr>Giảm 15%</vt:lpstr>
      <vt:lpstr>Giảm 10%</vt:lpstr>
      <vt:lpstr>Giảm 7%</vt:lpstr>
      <vt:lpstr>Giảm 5%</vt:lpstr>
      <vt:lpstr>BÁO GIÁ CHUẨN</vt:lpstr>
      <vt:lpstr>'BAN QUẢN LÝ DỰ ÁN ĐIỆN'!Print_Area</vt:lpstr>
      <vt:lpstr>'BÁO GIÁ CHUẨN'!Print_Area</vt:lpstr>
      <vt:lpstr>'Giảm 10%'!Print_Area</vt:lpstr>
      <vt:lpstr>'Giảm 15%'!Print_Area</vt:lpstr>
      <vt:lpstr>'Giảm 5%'!Print_Area</vt:lpstr>
      <vt:lpstr>'Giảm 7%'!Print_Area</vt:lpstr>
      <vt:lpstr>'MÃ DV'!Print_Area</vt:lpstr>
      <vt:lpstr>'UPSALE ĐIỆN LỰC ĐN'!Print_Area</vt:lpstr>
      <vt:lpstr>'BAN QUẢN LÝ DỰ ÁN ĐIỆN'!Print_Titles</vt:lpstr>
      <vt:lpstr>'BÁO GIÁ CHUẨN'!Print_Titles</vt:lpstr>
      <vt:lpstr>'Giảm 10%'!Print_Titles</vt:lpstr>
      <vt:lpstr>'Giảm 15%'!Print_Titles</vt:lpstr>
      <vt:lpstr>'Giảm 5%'!Print_Titles</vt:lpstr>
      <vt:lpstr>'Giảm 7%'!Print_Titles</vt:lpstr>
      <vt:lpstr>'MÃ DV'!Print_Titles</vt:lpstr>
      <vt:lpstr>'UPSALE ĐIỆN LỰC ĐN'!Print_Titles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2025-03-19T09:08:06Z</cp:lastPrinted>
  <dcterms:created xsi:type="dcterms:W3CDTF">2022-03-17T08:23:25Z</dcterms:created>
  <dcterms:modified xsi:type="dcterms:W3CDTF">2025-03-22T03:59:59Z</dcterms:modified>
</cp:coreProperties>
</file>