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K2 1501" sheetId="1" r:id="rId3"/>
    <sheet state="visible" name="WK3 2201" sheetId="2" r:id="rId4"/>
    <sheet state="visible" name="WK4 2901" sheetId="3" r:id="rId5"/>
    <sheet state="visible" name="WK5 0502" sheetId="4" r:id="rId6"/>
    <sheet state="visible" name="WK6 1202" sheetId="5" r:id="rId7"/>
    <sheet state="visible" name="Task Analysis" sheetId="6" r:id="rId8"/>
    <sheet state="visible" name="Sheet7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Tuesday: 1 hr - Re-elections
Thursday 2 hrs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">
      <text>
        <t xml:space="preserve">Monday: 2 hrs
Thursday: 2 hrs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We had an extra meeting here?</t>
      </text>
    </comment>
    <comment authorId="0" ref="H17">
      <text>
        <t xml:space="preserve">Thursday: 3 hrs - MS Project
Friday: 0.75 hrs - PERT &amp; Finance
</t>
      </text>
    </comment>
  </commentList>
</comments>
</file>

<file path=xl/sharedStrings.xml><?xml version="1.0" encoding="utf-8"?>
<sst xmlns="http://schemas.openxmlformats.org/spreadsheetml/2006/main" count="2992" uniqueCount="109">
  <si>
    <t>WBS</t>
  </si>
  <si>
    <t>Total Hours Per Task For Entire Group</t>
  </si>
  <si>
    <t>Forecast</t>
  </si>
  <si>
    <t>Percentage Difference</t>
  </si>
  <si>
    <t>Name Of Employee</t>
  </si>
  <si>
    <t>Task Name</t>
  </si>
  <si>
    <t>Alex B</t>
  </si>
  <si>
    <t>Alex F</t>
  </si>
  <si>
    <t>Jack</t>
  </si>
  <si>
    <t>Jeremy</t>
  </si>
  <si>
    <t>Kevin</t>
  </si>
  <si>
    <t>Marco</t>
  </si>
  <si>
    <t>Miranda</t>
  </si>
  <si>
    <t xml:space="preserve">St.John </t>
  </si>
  <si>
    <t>Meetings</t>
  </si>
  <si>
    <t>N/A</t>
  </si>
  <si>
    <t>Minutes</t>
  </si>
  <si>
    <t>-</t>
  </si>
  <si>
    <t>Performance and Document reviews (QA)</t>
  </si>
  <si>
    <t>Documentation</t>
  </si>
  <si>
    <t>Functional Specification</t>
  </si>
  <si>
    <t>2.1.1</t>
  </si>
  <si>
    <t>Functional Specification Generation</t>
  </si>
  <si>
    <t>2.1.2</t>
  </si>
  <si>
    <t>Generate User Stories</t>
  </si>
  <si>
    <t>2.1.3</t>
  </si>
  <si>
    <t>Functional Specification Compilation</t>
  </si>
  <si>
    <t>QA Manual</t>
  </si>
  <si>
    <t>2.2.1</t>
  </si>
  <si>
    <t>Generate QA Roles &amp; Responsibilities</t>
  </si>
  <si>
    <t>2.2.2</t>
  </si>
  <si>
    <t>Compile QA Manual</t>
  </si>
  <si>
    <t>Generate WBS, GANNT &amp; PERT</t>
  </si>
  <si>
    <t>Generate PWS</t>
  </si>
  <si>
    <t>Negotiate Inter-group contracts</t>
  </si>
  <si>
    <t>Create tender presentation</t>
  </si>
  <si>
    <t>Create Product demo presentation</t>
  </si>
  <si>
    <t>Compile hand in document of all deliverables</t>
  </si>
  <si>
    <t>Give Presentation</t>
  </si>
  <si>
    <t>Finance</t>
  </si>
  <si>
    <t>Generate Financial Business Plan</t>
  </si>
  <si>
    <t>Generate Financial Report 1</t>
  </si>
  <si>
    <t>Generate Financial Report 2</t>
  </si>
  <si>
    <t>Generate Financial Report 3</t>
  </si>
  <si>
    <t>Generate Financial Summary Report</t>
  </si>
  <si>
    <t>Research &amp; Design</t>
  </si>
  <si>
    <t>Research &amp; Analyze Market</t>
  </si>
  <si>
    <t>Research advertizement Revenue</t>
  </si>
  <si>
    <t>Develop Sales Strategies</t>
  </si>
  <si>
    <t>Design</t>
  </si>
  <si>
    <t>4.4.1</t>
  </si>
  <si>
    <t>Generate App Mockups</t>
  </si>
  <si>
    <t>4.4.2</t>
  </si>
  <si>
    <t>Design Logo</t>
  </si>
  <si>
    <t>4.4.3</t>
  </si>
  <si>
    <t>Create Class Diagrams</t>
  </si>
  <si>
    <t>Development</t>
  </si>
  <si>
    <t>Source Media for App</t>
  </si>
  <si>
    <t>Generate Icons for App</t>
  </si>
  <si>
    <t>Software</t>
  </si>
  <si>
    <t>5.3.1</t>
  </si>
  <si>
    <t>GUI Development</t>
  </si>
  <si>
    <t>5.3.1.1</t>
  </si>
  <si>
    <t>Prototype GUI Development</t>
  </si>
  <si>
    <t>5.3.1.2</t>
  </si>
  <si>
    <t>Final GUI Development</t>
  </si>
  <si>
    <t>5.3.2</t>
  </si>
  <si>
    <t>App Development</t>
  </si>
  <si>
    <t>5.3.2.1</t>
  </si>
  <si>
    <t>Prototype App Development</t>
  </si>
  <si>
    <t>5.3.2.2</t>
  </si>
  <si>
    <t>Final App Development</t>
  </si>
  <si>
    <t>Testing &amp; Analysis</t>
  </si>
  <si>
    <t>5.4.1</t>
  </si>
  <si>
    <t>GUI Testing</t>
  </si>
  <si>
    <t>5.4.2</t>
  </si>
  <si>
    <t>System Testing</t>
  </si>
  <si>
    <t>5.4.3</t>
  </si>
  <si>
    <t>Perform &amp; gather consumer feedback</t>
  </si>
  <si>
    <t>Deliverables</t>
  </si>
  <si>
    <t>Functional Spec to supervisor</t>
  </si>
  <si>
    <t>QA Manual uploaded to repository</t>
  </si>
  <si>
    <t>Financial Business Plan submission</t>
  </si>
  <si>
    <t>PWS Agreed between groups</t>
  </si>
  <si>
    <t>Group tender presentations</t>
  </si>
  <si>
    <t>Financial Report 1 sumbission</t>
  </si>
  <si>
    <t>All contracts agreed and filed</t>
  </si>
  <si>
    <t>Financial Report 2 submission</t>
  </si>
  <si>
    <t>First iteration complete</t>
  </si>
  <si>
    <t>Final test &amp; integration plan</t>
  </si>
  <si>
    <t>Financial Report 3 submission</t>
  </si>
  <si>
    <t>Financial Summary Report submission</t>
  </si>
  <si>
    <t>Demonstration / Sales presentation</t>
  </si>
  <si>
    <t>Hand in of all deliverables</t>
  </si>
  <si>
    <t>Total For Team</t>
  </si>
  <si>
    <t>Total Per Employee</t>
  </si>
  <si>
    <t>Forecast Per Employee</t>
  </si>
  <si>
    <t>¯\_(ツ)_/¯</t>
  </si>
  <si>
    <t>ACTUAL (hrs)</t>
  </si>
  <si>
    <t>FORECAST (hrs)</t>
  </si>
  <si>
    <t>15/01/2018</t>
  </si>
  <si>
    <t>22/01/2018</t>
  </si>
  <si>
    <t>29/01/2018</t>
  </si>
  <si>
    <t>05/02/2018</t>
  </si>
  <si>
    <t>12/02/2018</t>
  </si>
  <si>
    <t>Week No.</t>
  </si>
  <si>
    <t>Date</t>
  </si>
  <si>
    <t>Actual</t>
  </si>
  <si>
    <t>Difference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</si>
</sst>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-809]#,##0.00"/>
    <numFmt numFmtId="165" formatCode="dd/MM/yyyy"/>
    <numFmt numFmtId="166" formatCode="d/m"/>
  </numFmts>
  <fonts count="7">
    <font>
      <sz val="10.0"/>
      <color rgb="FF000000"/>
      <name val="Arial"/>
    </font>
    <font/>
    <font>
      <b/>
    </font>
    <font>
      <sz val="11.0"/>
      <color rgb="FF000000"/>
      <name val="Arial"/>
    </font>
    <font>
      <name val="Arial"/>
    </font>
    <font>
      <color rgb="FF000000"/>
      <name val="Arial"/>
    </font>
    <font>
      <sz val="11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</fills>
  <borders count="34">
    <border/>
    <border>
      <right style="medium">
        <color rgb="FF000000"/>
      </righ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/>
    </xf>
    <xf borderId="1" fillId="0" fontId="1" numFmtId="0" xfId="0" applyBorder="1" applyFont="1"/>
    <xf borderId="0" fillId="0" fontId="1" numFmtId="0" xfId="0" applyAlignment="1" applyFont="1">
      <alignment horizontal="center" readingOrder="0" vertical="center"/>
    </xf>
    <xf borderId="2" fillId="2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readingOrder="0"/>
    </xf>
    <xf borderId="4" fillId="2" fontId="1" numFmtId="0" xfId="0" applyAlignment="1" applyBorder="1" applyFont="1">
      <alignment horizontal="center" readingOrder="0" shrinkToFit="0" vertical="center" wrapText="1"/>
    </xf>
    <xf borderId="5" fillId="0" fontId="1" numFmtId="0" xfId="0" applyBorder="1" applyFont="1"/>
    <xf borderId="6" fillId="0" fontId="1" numFmtId="0" xfId="0" applyBorder="1" applyFont="1"/>
    <xf borderId="7" fillId="3" fontId="2" numFmtId="0" xfId="0" applyAlignment="1" applyBorder="1" applyFill="1" applyFont="1">
      <alignment horizontal="left" readingOrder="0"/>
    </xf>
    <xf borderId="1" fillId="0" fontId="1" numFmtId="0" xfId="0" applyAlignment="1" applyBorder="1" applyFont="1">
      <alignment horizontal="center" readingOrder="0" vertical="center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Border="1" applyFont="1"/>
    <xf borderId="7" fillId="3" fontId="2" numFmtId="0" xfId="0" applyAlignment="1" applyBorder="1" applyFont="1">
      <alignment readingOrder="0"/>
    </xf>
    <xf borderId="11" fillId="3" fontId="1" numFmtId="0" xfId="0" applyAlignment="1" applyBorder="1" applyFont="1">
      <alignment horizontal="center"/>
    </xf>
    <xf borderId="0" fillId="3" fontId="2" numFmtId="0" xfId="0" applyAlignment="1" applyFont="1">
      <alignment horizontal="left" readingOrder="0"/>
    </xf>
    <xf borderId="7" fillId="3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readingOrder="0"/>
    </xf>
    <xf borderId="7" fillId="3" fontId="1" numFmtId="0" xfId="0" applyAlignment="1" applyBorder="1" applyFont="1">
      <alignment horizontal="center" readingOrder="0"/>
    </xf>
    <xf borderId="7" fillId="3" fontId="1" numFmtId="10" xfId="0" applyAlignment="1" applyBorder="1" applyFont="1" applyNumberFormat="1">
      <alignment horizontal="center"/>
    </xf>
    <xf borderId="0" fillId="3" fontId="1" numFmtId="0" xfId="0" applyAlignment="1" applyFont="1">
      <alignment horizontal="center"/>
    </xf>
    <xf borderId="9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12" fillId="0" fontId="1" numFmtId="0" xfId="0" applyBorder="1" applyFont="1"/>
    <xf borderId="13" fillId="0" fontId="1" numFmtId="0" xfId="0" applyAlignment="1" applyBorder="1" applyFont="1">
      <alignment horizontal="center" readingOrder="0"/>
    </xf>
    <xf borderId="14" fillId="0" fontId="1" numFmtId="0" xfId="0" applyBorder="1" applyFont="1"/>
    <xf borderId="0" fillId="0" fontId="1" numFmtId="0" xfId="0" applyAlignment="1" applyFont="1">
      <alignment horizontal="center" readingOrder="0"/>
    </xf>
    <xf borderId="0" fillId="4" fontId="2" numFmtId="0" xfId="0" applyAlignment="1" applyFill="1" applyFont="1">
      <alignment horizontal="left" readingOrder="0"/>
    </xf>
    <xf borderId="13" fillId="3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15" fillId="3" fontId="1" numFmtId="0" xfId="0" applyAlignment="1" applyBorder="1" applyFont="1">
      <alignment horizontal="center" readingOrder="0" vertical="center"/>
    </xf>
    <xf borderId="2" fillId="0" fontId="1" numFmtId="10" xfId="0" applyAlignment="1" applyBorder="1" applyFont="1" applyNumberFormat="1">
      <alignment horizontal="center"/>
    </xf>
    <xf borderId="1" fillId="4" fontId="2" numFmtId="0" xfId="0" applyAlignment="1" applyBorder="1" applyFont="1">
      <alignment readingOrder="0"/>
    </xf>
    <xf borderId="0" fillId="4" fontId="1" numFmtId="0" xfId="0" applyAlignment="1" applyFont="1">
      <alignment horizontal="center"/>
    </xf>
    <xf borderId="15" fillId="3" fontId="1" numFmtId="10" xfId="0" applyAlignment="1" applyBorder="1" applyFont="1" applyNumberFormat="1">
      <alignment horizontal="center" vertical="center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3" fillId="2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 vertical="center"/>
    </xf>
    <xf borderId="4" fillId="4" fontId="1" numFmtId="0" xfId="0" applyAlignment="1" applyBorder="1" applyFont="1">
      <alignment horizontal="center"/>
    </xf>
    <xf borderId="13" fillId="2" fontId="2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2" fillId="4" fontId="1" numFmtId="0" xfId="0" applyAlignment="1" applyBorder="1" applyFont="1">
      <alignment horizontal="center"/>
    </xf>
    <xf borderId="2" fillId="0" fontId="1" numFmtId="10" xfId="0" applyAlignment="1" applyBorder="1" applyFont="1" applyNumberFormat="1">
      <alignment horizontal="center" vertical="center"/>
    </xf>
    <xf borderId="4" fillId="4" fontId="3" numFmtId="10" xfId="0" applyAlignment="1" applyBorder="1" applyFont="1" applyNumberFormat="1">
      <alignment horizontal="center"/>
    </xf>
    <xf borderId="0" fillId="2" fontId="2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2" fontId="4" numFmtId="0" xfId="0" applyAlignment="1" applyFont="1">
      <alignment vertical="bottom"/>
    </xf>
    <xf borderId="1" fillId="2" fontId="4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readingOrder="0"/>
    </xf>
    <xf borderId="4" fillId="2" fontId="1" numFmtId="0" xfId="0" applyAlignment="1" applyBorder="1" applyFont="1">
      <alignment horizontal="center"/>
    </xf>
    <xf borderId="0" fillId="4" fontId="2" numFmtId="0" xfId="0" applyAlignment="1" applyFont="1">
      <alignment readingOrder="0"/>
    </xf>
    <xf borderId="13" fillId="4" fontId="2" numFmtId="0" xfId="0" applyAlignment="1" applyBorder="1" applyFont="1">
      <alignment horizontal="center"/>
    </xf>
    <xf borderId="13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0" fontId="2" numFmtId="0" xfId="0" applyFont="1"/>
    <xf borderId="0" fillId="2" fontId="2" numFmtId="0" xfId="0" applyFont="1"/>
    <xf borderId="2" fillId="0" fontId="1" numFmtId="164" xfId="0" applyAlignment="1" applyBorder="1" applyFont="1" applyNumberFormat="1">
      <alignment horizontal="center" readingOrder="0" vertical="center"/>
    </xf>
    <xf borderId="13" fillId="4" fontId="1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2" fillId="4" fontId="1" numFmtId="0" xfId="0" applyAlignment="1" applyBorder="1" applyFont="1">
      <alignment horizontal="center" readingOrder="0"/>
    </xf>
    <xf borderId="13" fillId="4" fontId="1" numFmtId="0" xfId="0" applyAlignment="1" applyBorder="1" applyFont="1">
      <alignment horizontal="center" vertical="center"/>
    </xf>
    <xf borderId="2" fillId="4" fontId="1" numFmtId="10" xfId="0" applyAlignment="1" applyBorder="1" applyFont="1" applyNumberFormat="1">
      <alignment horizontal="center"/>
    </xf>
    <xf borderId="2" fillId="4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readingOrder="0"/>
    </xf>
    <xf borderId="0" fillId="5" fontId="2" numFmtId="0" xfId="0" applyAlignment="1" applyFill="1" applyFont="1">
      <alignment horizontal="left" readingOrder="0"/>
    </xf>
    <xf borderId="0" fillId="4" fontId="2" numFmtId="0" xfId="0" applyFont="1"/>
    <xf borderId="2" fillId="4" fontId="1" numFmtId="10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readingOrder="0"/>
    </xf>
    <xf borderId="0" fillId="5" fontId="1" numFmtId="0" xfId="0" applyAlignment="1" applyFont="1">
      <alignment horizontal="center"/>
    </xf>
    <xf borderId="1" fillId="5" fontId="1" numFmtId="0" xfId="0" applyAlignment="1" applyBorder="1" applyFont="1">
      <alignment horizontal="center"/>
    </xf>
    <xf borderId="4" fillId="5" fontId="1" numFmtId="0" xfId="0" applyAlignment="1" applyBorder="1" applyFont="1">
      <alignment horizontal="center"/>
    </xf>
    <xf borderId="0" fillId="5" fontId="1" numFmtId="0" xfId="0" applyAlignment="1" applyFont="1">
      <alignment horizontal="center" readingOrder="0"/>
    </xf>
    <xf borderId="2" fillId="5" fontId="1" numFmtId="10" xfId="0" applyAlignment="1" applyBorder="1" applyFont="1" applyNumberFormat="1">
      <alignment horizontal="center"/>
    </xf>
    <xf borderId="0" fillId="5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0" fillId="5" fontId="2" numFmtId="0" xfId="0" applyAlignment="1" applyFont="1">
      <alignment readingOrder="0"/>
    </xf>
    <xf borderId="13" fillId="5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 readingOrder="0"/>
    </xf>
    <xf borderId="2" fillId="5" fontId="1" numFmtId="10" xfId="0" applyAlignment="1" applyBorder="1" applyFont="1" applyNumberFormat="1">
      <alignment horizontal="center" vertical="center"/>
    </xf>
    <xf borderId="13" fillId="5" fontId="1" numFmtId="0" xfId="0" applyAlignment="1" applyBorder="1" applyFont="1">
      <alignment horizontal="center" vertical="center"/>
    </xf>
    <xf borderId="2" fillId="5" fontId="1" numFmtId="0" xfId="0" applyAlignment="1" applyBorder="1" applyFont="1">
      <alignment horizontal="center" readingOrder="0" vertical="center"/>
    </xf>
    <xf borderId="13" fillId="2" fontId="1" numFmtId="0" xfId="0" applyAlignment="1" applyBorder="1" applyFont="1">
      <alignment horizontal="center" readingOrder="0"/>
    </xf>
    <xf borderId="13" fillId="5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/>
    </xf>
    <xf borderId="0" fillId="4" fontId="1" numFmtId="0" xfId="0" applyFont="1"/>
    <xf borderId="2" fillId="0" fontId="1" numFmtId="0" xfId="0" applyAlignment="1" applyBorder="1" applyFont="1">
      <alignment horizontal="center"/>
    </xf>
    <xf borderId="0" fillId="5" fontId="1" numFmtId="0" xfId="0" applyAlignment="1" applyFont="1">
      <alignment horizontal="left" readingOrder="0"/>
    </xf>
    <xf borderId="1" fillId="5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vertical="center"/>
    </xf>
    <xf borderId="0" fillId="6" fontId="2" numFmtId="0" xfId="0" applyAlignment="1" applyFill="1" applyFont="1">
      <alignment horizontal="left" readingOrder="0"/>
    </xf>
    <xf borderId="1" fillId="6" fontId="2" numFmtId="0" xfId="0" applyAlignment="1" applyBorder="1" applyFont="1">
      <alignment readingOrder="0"/>
    </xf>
    <xf borderId="0" fillId="6" fontId="2" numFmtId="0" xfId="0" applyAlignment="1" applyFont="1">
      <alignment horizontal="center"/>
    </xf>
    <xf borderId="1" fillId="6" fontId="2" numFmtId="0" xfId="0" applyAlignment="1" applyBorder="1" applyFont="1">
      <alignment horizontal="center"/>
    </xf>
    <xf borderId="0" fillId="6" fontId="1" numFmtId="0" xfId="0" applyAlignment="1" applyFont="1">
      <alignment horizontal="center" readingOrder="0"/>
    </xf>
    <xf borderId="0" fillId="5" fontId="2" numFmtId="0" xfId="0" applyAlignment="1" applyFont="1">
      <alignment horizontal="center"/>
    </xf>
    <xf borderId="1" fillId="5" fontId="2" numFmtId="0" xfId="0" applyAlignment="1" applyBorder="1" applyFont="1">
      <alignment horizontal="center"/>
    </xf>
    <xf borderId="0" fillId="5" fontId="1" numFmtId="0" xfId="0" applyAlignment="1" applyFont="1">
      <alignment readingOrder="0"/>
    </xf>
    <xf borderId="13" fillId="5" fontId="1" numFmtId="0" xfId="0" applyAlignment="1" applyBorder="1" applyFont="1">
      <alignment horizontal="center" readingOrder="0"/>
    </xf>
    <xf borderId="0" fillId="6" fontId="2" numFmtId="0" xfId="0" applyAlignment="1" applyFont="1">
      <alignment horizontal="center" readingOrder="0"/>
    </xf>
    <xf borderId="2" fillId="6" fontId="1" numFmtId="0" xfId="0" applyAlignment="1" applyBorder="1" applyFont="1">
      <alignment horizontal="center" readingOrder="0" vertical="center"/>
    </xf>
    <xf borderId="0" fillId="5" fontId="2" numFmtId="0" xfId="0" applyAlignment="1" applyFont="1">
      <alignment horizontal="center" readingOrder="0"/>
    </xf>
    <xf borderId="1" fillId="2" fontId="5" numFmtId="0" xfId="0" applyAlignment="1" applyBorder="1" applyFont="1">
      <alignment horizontal="left" readingOrder="0"/>
    </xf>
    <xf borderId="0" fillId="6" fontId="2" numFmtId="0" xfId="0" applyAlignment="1" applyFont="1">
      <alignment readingOrder="0"/>
    </xf>
    <xf borderId="13" fillId="6" fontId="2" numFmtId="0" xfId="0" applyAlignment="1" applyBorder="1" applyFont="1">
      <alignment horizontal="center"/>
    </xf>
    <xf borderId="13" fillId="6" fontId="1" numFmtId="0" xfId="0" applyAlignment="1" applyBorder="1" applyFont="1">
      <alignment horizontal="center"/>
    </xf>
    <xf borderId="2" fillId="6" fontId="1" numFmtId="10" xfId="0" applyAlignment="1" applyBorder="1" applyFont="1" applyNumberFormat="1">
      <alignment horizontal="center" vertical="center"/>
    </xf>
    <xf borderId="0" fillId="2" fontId="1" numFmtId="0" xfId="0" applyAlignment="1" applyFont="1">
      <alignment horizontal="left" readingOrder="0"/>
    </xf>
    <xf borderId="1" fillId="2" fontId="1" numFmtId="0" xfId="0" applyAlignment="1" applyBorder="1" applyFont="1">
      <alignment readingOrder="0"/>
    </xf>
    <xf borderId="13" fillId="6" fontId="1" numFmtId="0" xfId="0" applyAlignment="1" applyBorder="1" applyFont="1">
      <alignment horizontal="center" vertical="center"/>
    </xf>
    <xf borderId="2" fillId="6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6" fontId="1" numFmtId="10" xfId="0" applyAlignment="1" applyBorder="1" applyFont="1" applyNumberFormat="1">
      <alignment horizontal="center"/>
    </xf>
    <xf borderId="0" fillId="2" fontId="1" numFmtId="0" xfId="0" applyFont="1"/>
    <xf borderId="13" fillId="5" fontId="2" numFmtId="0" xfId="0" applyAlignment="1" applyBorder="1" applyFont="1">
      <alignment horizontal="center"/>
    </xf>
    <xf borderId="16" fillId="0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14" fillId="2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/>
    </xf>
    <xf borderId="0" fillId="2" fontId="5" numFmtId="0" xfId="0" applyAlignment="1" applyFont="1">
      <alignment horizontal="left" readingOrder="0"/>
    </xf>
    <xf borderId="7" fillId="5" fontId="1" numFmtId="0" xfId="0" applyAlignment="1" applyBorder="1" applyFont="1">
      <alignment horizontal="left" readingOrder="0"/>
    </xf>
    <xf borderId="17" fillId="0" fontId="1" numFmtId="0" xfId="0" applyBorder="1" applyFont="1"/>
    <xf borderId="18" fillId="5" fontId="4" numFmtId="0" xfId="0" applyAlignment="1" applyBorder="1" applyFont="1">
      <alignment horizontal="center"/>
    </xf>
    <xf borderId="19" fillId="5" fontId="4" numFmtId="0" xfId="0" applyAlignment="1" applyBorder="1" applyFont="1">
      <alignment horizontal="center"/>
    </xf>
    <xf borderId="7" fillId="5" fontId="1" numFmtId="0" xfId="0" applyAlignment="1" applyBorder="1" applyFont="1">
      <alignment horizontal="center"/>
    </xf>
    <xf borderId="7" fillId="5" fontId="1" numFmtId="0" xfId="0" applyAlignment="1" applyBorder="1" applyFont="1">
      <alignment horizontal="center" readingOrder="0"/>
    </xf>
    <xf borderId="20" fillId="5" fontId="1" numFmtId="0" xfId="0" applyAlignment="1" applyBorder="1" applyFont="1">
      <alignment horizontal="center"/>
    </xf>
    <xf borderId="11" fillId="5" fontId="1" numFmtId="0" xfId="0" applyAlignment="1" applyBorder="1" applyFont="1">
      <alignment horizontal="center" vertical="center"/>
    </xf>
    <xf borderId="7" fillId="0" fontId="1" numFmtId="0" xfId="0" applyBorder="1" applyFont="1"/>
    <xf borderId="18" fillId="5" fontId="1" numFmtId="0" xfId="0" applyAlignment="1" applyBorder="1" applyFont="1">
      <alignment horizontal="center"/>
    </xf>
    <xf borderId="0" fillId="5" fontId="1" numFmtId="0" xfId="0" applyAlignment="1" applyFont="1">
      <alignment readingOrder="0" vertical="center"/>
    </xf>
    <xf borderId="11" fillId="5" fontId="4" numFmtId="0" xfId="0" applyAlignment="1" applyBorder="1" applyFont="1">
      <alignment horizontal="center"/>
    </xf>
    <xf borderId="6" fillId="5" fontId="3" numFmtId="0" xfId="0" applyAlignment="1" applyBorder="1" applyFont="1">
      <alignment horizontal="center"/>
    </xf>
    <xf borderId="2" fillId="5" fontId="1" numFmtId="0" xfId="0" applyAlignment="1" applyBorder="1" applyFont="1">
      <alignment horizontal="center" vertical="center"/>
    </xf>
    <xf borderId="7" fillId="5" fontId="4" numFmtId="0" xfId="0" applyAlignment="1" applyBorder="1" applyFont="1">
      <alignment horizontal="center"/>
    </xf>
    <xf borderId="3" fillId="5" fontId="3" numFmtId="0" xfId="0" applyAlignment="1" applyBorder="1" applyFont="1">
      <alignment horizontal="center"/>
    </xf>
    <xf borderId="21" fillId="5" fontId="1" numFmtId="0" xfId="0" applyAlignment="1" applyBorder="1" applyFont="1">
      <alignment horizontal="center"/>
    </xf>
    <xf borderId="10" fillId="5" fontId="1" numFmtId="0" xfId="0" applyAlignment="1" applyBorder="1" applyFont="1">
      <alignment horizontal="center"/>
    </xf>
    <xf borderId="7" fillId="5" fontId="3" numFmtId="0" xfId="0" applyAlignment="1" applyBorder="1" applyFont="1">
      <alignment horizontal="center"/>
    </xf>
    <xf borderId="0" fillId="5" fontId="6" numFmtId="0" xfId="0" applyAlignment="1" applyFont="1">
      <alignment horizontal="center"/>
    </xf>
    <xf borderId="22" fillId="5" fontId="3" numFmtId="10" xfId="0" applyBorder="1" applyFont="1" applyNumberFormat="1"/>
    <xf borderId="6" fillId="5" fontId="1" numFmtId="0" xfId="0" applyAlignment="1" applyBorder="1" applyFont="1">
      <alignment horizontal="center"/>
    </xf>
    <xf borderId="23" fillId="5" fontId="1" numFmtId="0" xfId="0" applyAlignment="1" applyBorder="1" applyFont="1">
      <alignment readingOrder="0"/>
    </xf>
    <xf borderId="5" fillId="5" fontId="1" numFmtId="10" xfId="0" applyAlignment="1" applyBorder="1" applyFont="1" applyNumberFormat="1">
      <alignment horizontal="center"/>
    </xf>
    <xf borderId="24" fillId="0" fontId="1" numFmtId="0" xfId="0" applyBorder="1" applyFont="1"/>
    <xf borderId="23" fillId="5" fontId="1" numFmtId="0" xfId="0" applyAlignment="1" applyBorder="1" applyFont="1">
      <alignment horizontal="center" readingOrder="0"/>
    </xf>
    <xf borderId="4" fillId="0" fontId="1" numFmtId="0" xfId="0" applyBorder="1" applyFont="1"/>
    <xf borderId="25" fillId="5" fontId="1" numFmtId="2" xfId="0" applyAlignment="1" applyBorder="1" applyFont="1" applyNumberFormat="1">
      <alignment horizontal="center" vertical="center"/>
    </xf>
    <xf borderId="13" fillId="5" fontId="3" numFmtId="0" xfId="0" applyAlignment="1" applyBorder="1" applyFont="1">
      <alignment horizontal="center"/>
    </xf>
    <xf borderId="26" fillId="5" fontId="1" numFmtId="0" xfId="0" applyAlignment="1" applyBorder="1" applyFont="1">
      <alignment horizontal="center" vertical="center"/>
    </xf>
    <xf borderId="0" fillId="5" fontId="3" numFmtId="0" xfId="0" applyAlignment="1" applyFont="1">
      <alignment horizontal="center"/>
    </xf>
    <xf borderId="26" fillId="5" fontId="1" numFmtId="10" xfId="0" applyAlignment="1" applyBorder="1" applyFont="1" applyNumberFormat="1">
      <alignment horizontal="center" vertical="center"/>
    </xf>
    <xf borderId="6" fillId="5" fontId="1" numFmtId="0" xfId="0" applyAlignment="1" applyBorder="1" applyFont="1">
      <alignment readingOrder="0"/>
    </xf>
    <xf borderId="24" fillId="5" fontId="1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/>
    </xf>
    <xf borderId="3" fillId="0" fontId="1" numFmtId="0" xfId="0" applyBorder="1" applyFont="1"/>
    <xf borderId="23" fillId="0" fontId="1" numFmtId="0" xfId="0" applyBorder="1" applyFont="1"/>
    <xf borderId="25" fillId="5" fontId="4" numFmtId="0" xfId="0" applyAlignment="1" applyBorder="1" applyFont="1">
      <alignment horizontal="center" readingOrder="0"/>
    </xf>
    <xf borderId="6" fillId="5" fontId="1" numFmtId="10" xfId="0" applyAlignment="1" applyBorder="1" applyFont="1" applyNumberFormat="1">
      <alignment horizontal="left"/>
    </xf>
    <xf borderId="23" fillId="5" fontId="4" numFmtId="0" xfId="0" applyAlignment="1" applyBorder="1" applyFont="1">
      <alignment horizontal="center" readingOrder="0"/>
    </xf>
    <xf borderId="27" fillId="5" fontId="1" numFmtId="0" xfId="0" applyAlignment="1" applyBorder="1" applyFont="1">
      <alignment horizontal="center"/>
    </xf>
    <xf borderId="23" fillId="5" fontId="1" numFmtId="0" xfId="0" applyAlignment="1" applyBorder="1" applyFont="1">
      <alignment horizontal="center"/>
    </xf>
    <xf borderId="26" fillId="5" fontId="1" numFmtId="10" xfId="0" applyAlignment="1" applyBorder="1" applyFont="1" applyNumberFormat="1">
      <alignment horizontal="center"/>
    </xf>
    <xf borderId="28" fillId="5" fontId="1" numFmtId="10" xfId="0" applyAlignment="1" applyBorder="1" applyFont="1" applyNumberFormat="1">
      <alignment horizontal="center" vertical="center"/>
    </xf>
    <xf borderId="5" fillId="5" fontId="1" numFmtId="0" xfId="0" applyAlignment="1" applyBorder="1" applyFont="1">
      <alignment horizontal="center" vertical="center"/>
    </xf>
    <xf borderId="6" fillId="5" fontId="1" numFmtId="10" xfId="0" applyAlignment="1" applyBorder="1" applyFont="1" applyNumberFormat="1">
      <alignment horizontal="center"/>
    </xf>
    <xf borderId="25" fillId="5" fontId="1" numFmtId="0" xfId="0" applyAlignment="1" applyBorder="1" applyFont="1">
      <alignment horizontal="center" readingOrder="0"/>
    </xf>
    <xf borderId="5" fillId="5" fontId="1" numFmtId="10" xfId="0" applyAlignment="1" applyBorder="1" applyFont="1" applyNumberFormat="1">
      <alignment horizontal="center" vertical="center"/>
    </xf>
    <xf borderId="3" fillId="5" fontId="1" numFmtId="10" xfId="0" applyAlignment="1" applyBorder="1" applyFont="1" applyNumberFormat="1">
      <alignment horizontal="center"/>
    </xf>
    <xf borderId="0" fillId="0" fontId="1" numFmtId="0" xfId="0" applyFont="1"/>
    <xf borderId="10" fillId="5" fontId="1" numFmtId="10" xfId="0" applyAlignment="1" applyBorder="1" applyFont="1" applyNumberFormat="1">
      <alignment horizontal="center"/>
    </xf>
    <xf borderId="26" fillId="5" fontId="1" numFmtId="0" xfId="0" applyAlignment="1" applyBorder="1" applyFont="1">
      <alignment horizontal="center"/>
    </xf>
    <xf borderId="0" fillId="0" fontId="4" numFmtId="0" xfId="0" applyAlignment="1" applyFont="1">
      <alignment vertical="bottom"/>
    </xf>
    <xf borderId="0" fillId="0" fontId="1" numFmtId="10" xfId="0" applyFont="1" applyNumberFormat="1"/>
    <xf borderId="28" fillId="5" fontId="1" numFmtId="10" xfId="0" applyAlignment="1" applyBorder="1" applyFont="1" applyNumberFormat="1">
      <alignment horizontal="center"/>
    </xf>
    <xf borderId="5" fillId="5" fontId="1" numFmtId="0" xfId="0" applyAlignment="1" applyBorder="1" applyFont="1">
      <alignment horizontal="center"/>
    </xf>
    <xf borderId="0" fillId="0" fontId="4" numFmtId="0" xfId="0" applyAlignment="1" applyFont="1">
      <alignment horizontal="center" vertical="top"/>
    </xf>
    <xf borderId="29" fillId="0" fontId="1" numFmtId="0" xfId="0" applyBorder="1" applyFont="1"/>
    <xf borderId="16" fillId="2" fontId="1" numFmtId="0" xfId="0" applyAlignment="1" applyBorder="1" applyFont="1">
      <alignment horizontal="center" readingOrder="0" shrinkToFit="0" vertical="center" wrapText="1"/>
    </xf>
    <xf borderId="2" fillId="2" fontId="1" numFmtId="0" xfId="0" applyBorder="1" applyFont="1"/>
    <xf borderId="2" fillId="0" fontId="1" numFmtId="10" xfId="0" applyBorder="1" applyFont="1" applyNumberFormat="1"/>
    <xf borderId="6" fillId="0" fontId="1" numFmtId="0" xfId="0" applyAlignment="1" applyBorder="1" applyFont="1">
      <alignment horizontal="left" readingOrder="0"/>
    </xf>
    <xf borderId="30" fillId="0" fontId="1" numFmtId="0" xfId="0" applyBorder="1" applyFont="1"/>
    <xf borderId="29" fillId="0" fontId="1" numFmtId="0" xfId="0" applyAlignment="1" applyBorder="1" applyFont="1">
      <alignment readingOrder="0"/>
    </xf>
    <xf borderId="0" fillId="3" fontId="1" numFmtId="0" xfId="0" applyFont="1"/>
    <xf borderId="16" fillId="4" fontId="1" numFmtId="0" xfId="0" applyAlignment="1" applyBorder="1" applyFont="1">
      <alignment horizontal="center"/>
    </xf>
    <xf borderId="16" fillId="3" fontId="1" numFmtId="0" xfId="0" applyAlignment="1" applyBorder="1" applyFont="1">
      <alignment horizontal="center"/>
    </xf>
    <xf borderId="2" fillId="3" fontId="1" numFmtId="0" xfId="0" applyAlignment="1" applyBorder="1" applyFont="1">
      <alignment horizontal="center"/>
    </xf>
    <xf borderId="16" fillId="2" fontId="1" numFmtId="0" xfId="0" applyAlignment="1" applyBorder="1" applyFont="1">
      <alignment horizontal="center"/>
    </xf>
    <xf borderId="2" fillId="3" fontId="1" numFmtId="10" xfId="0" applyAlignment="1" applyBorder="1" applyFont="1" applyNumberFormat="1">
      <alignment horizontal="center"/>
    </xf>
    <xf borderId="16" fillId="2" fontId="1" numFmtId="0" xfId="0" applyAlignment="1" applyBorder="1" applyFont="1">
      <alignment horizontal="center" readingOrder="0"/>
    </xf>
    <xf borderId="29" fillId="0" fontId="2" numFmtId="0" xfId="0" applyBorder="1" applyFont="1"/>
    <xf borderId="18" fillId="4" fontId="2" numFmtId="0" xfId="0" applyAlignment="1" applyBorder="1" applyFont="1">
      <alignment horizontal="left" readingOrder="0"/>
    </xf>
    <xf borderId="19" fillId="4" fontId="2" numFmtId="0" xfId="0" applyAlignment="1" applyBorder="1" applyFont="1">
      <alignment readingOrder="0"/>
    </xf>
    <xf borderId="16" fillId="5" fontId="1" numFmtId="0" xfId="0" applyAlignment="1" applyBorder="1" applyFont="1">
      <alignment horizontal="center"/>
    </xf>
    <xf borderId="18" fillId="4" fontId="2" numFmtId="0" xfId="0" applyAlignment="1" applyBorder="1" applyFont="1">
      <alignment horizontal="center"/>
    </xf>
    <xf borderId="31" fillId="4" fontId="1" numFmtId="0" xfId="0" applyAlignment="1" applyBorder="1" applyFont="1">
      <alignment horizontal="center"/>
    </xf>
    <xf borderId="18" fillId="4" fontId="1" numFmtId="0" xfId="0" applyAlignment="1" applyBorder="1" applyFont="1">
      <alignment horizontal="center" readingOrder="0"/>
    </xf>
    <xf borderId="15" fillId="4" fontId="1" numFmtId="10" xfId="0" applyAlignment="1" applyBorder="1" applyFont="1" applyNumberFormat="1">
      <alignment horizontal="center"/>
    </xf>
    <xf borderId="18" fillId="4" fontId="2" numFmtId="0" xfId="0" applyBorder="1" applyFont="1"/>
    <xf borderId="0" fillId="2" fontId="1" numFmtId="0" xfId="0" applyAlignment="1" applyFont="1">
      <alignment horizontal="center"/>
    </xf>
    <xf borderId="18" fillId="3" fontId="2" numFmtId="0" xfId="0" applyAlignment="1" applyBorder="1" applyFont="1">
      <alignment horizontal="left" readingOrder="0"/>
    </xf>
    <xf borderId="19" fillId="3" fontId="2" numFmtId="0" xfId="0" applyAlignment="1" applyBorder="1" applyFont="1">
      <alignment readingOrder="0"/>
    </xf>
    <xf borderId="18" fillId="3" fontId="2" numFmtId="0" xfId="0" applyAlignment="1" applyBorder="1" applyFont="1">
      <alignment horizontal="center"/>
    </xf>
    <xf borderId="31" fillId="3" fontId="1" numFmtId="0" xfId="0" applyAlignment="1" applyBorder="1" applyFont="1">
      <alignment horizontal="center"/>
    </xf>
    <xf borderId="18" fillId="3" fontId="1" numFmtId="0" xfId="0" applyAlignment="1" applyBorder="1" applyFont="1">
      <alignment horizontal="center" readingOrder="0"/>
    </xf>
    <xf borderId="15" fillId="3" fontId="1" numFmtId="10" xfId="0" applyAlignment="1" applyBorder="1" applyFont="1" applyNumberFormat="1">
      <alignment horizontal="center"/>
    </xf>
    <xf borderId="18" fillId="3" fontId="2" numFmtId="0" xfId="0" applyBorder="1" applyFont="1"/>
    <xf borderId="18" fillId="4" fontId="1" numFmtId="0" xfId="0" applyAlignment="1" applyBorder="1" applyFont="1">
      <alignment horizontal="center"/>
    </xf>
    <xf borderId="18" fillId="4" fontId="1" numFmtId="0" xfId="0" applyBorder="1" applyFont="1"/>
    <xf borderId="5" fillId="0" fontId="1" numFmtId="10" xfId="0" applyBorder="1" applyFont="1" applyNumberFormat="1"/>
    <xf borderId="0" fillId="5" fontId="2" numFmtId="0" xfId="0" applyFont="1"/>
    <xf borderId="16" fillId="6" fontId="1" numFmtId="0" xfId="0" applyAlignment="1" applyBorder="1" applyFont="1">
      <alignment horizontal="center"/>
    </xf>
    <xf borderId="0" fillId="6" fontId="2" numFmtId="0" xfId="0" applyFont="1"/>
    <xf borderId="8" fillId="0" fontId="1" numFmtId="0" xfId="0" applyAlignment="1" applyBorder="1" applyFont="1">
      <alignment horizontal="center" readingOrder="0"/>
    </xf>
    <xf borderId="32" fillId="2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0" fillId="5" fontId="4" numFmtId="0" xfId="0" applyAlignment="1" applyFont="1">
      <alignment horizontal="center"/>
    </xf>
    <xf borderId="6" fillId="5" fontId="1" numFmtId="0" xfId="0" applyAlignment="1" applyBorder="1" applyFont="1">
      <alignment readingOrder="0" vertical="center"/>
    </xf>
    <xf borderId="30" fillId="5" fontId="1" numFmtId="0" xfId="0" applyAlignment="1" applyBorder="1" applyFont="1">
      <alignment horizontal="center"/>
    </xf>
    <xf borderId="6" fillId="5" fontId="1" numFmtId="0" xfId="0" applyAlignment="1" applyBorder="1" applyFont="1">
      <alignment horizontal="center" readingOrder="0"/>
    </xf>
    <xf borderId="30" fillId="5" fontId="1" numFmtId="10" xfId="0" applyAlignment="1" applyBorder="1" applyFont="1" applyNumberFormat="1">
      <alignment horizontal="center"/>
    </xf>
    <xf borderId="22" fillId="5" fontId="1" numFmtId="10" xfId="0" applyAlignment="1" applyBorder="1" applyFont="1" applyNumberFormat="1">
      <alignment horizontal="center"/>
    </xf>
    <xf borderId="18" fillId="0" fontId="1" numFmtId="0" xfId="0" applyBorder="1" applyFont="1"/>
    <xf borderId="33" fillId="5" fontId="1" numFmtId="0" xfId="0" applyAlignment="1" applyBorder="1" applyFont="1">
      <alignment horizontal="center"/>
    </xf>
    <xf borderId="0" fillId="0" fontId="1" numFmtId="0" xfId="0" applyAlignment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8" fillId="0" fontId="1" numFmtId="0" xfId="0" applyAlignment="1" applyBorder="1" applyFont="1">
      <alignment horizontal="left" readingOrder="0"/>
    </xf>
    <xf borderId="8" fillId="0" fontId="1" numFmtId="0" xfId="0" applyAlignment="1" applyBorder="1" applyFont="1">
      <alignment readingOrder="0"/>
    </xf>
    <xf borderId="13" fillId="0" fontId="1" numFmtId="165" xfId="0" applyAlignment="1" applyBorder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0" fillId="0" fontId="1" numFmtId="165" xfId="0" applyFont="1" applyNumberFormat="1"/>
    <xf borderId="0" fillId="0" fontId="1" numFmtId="49" xfId="0" applyAlignment="1" applyFont="1" applyNumberFormat="1">
      <alignment horizontal="center"/>
    </xf>
    <xf borderId="1" fillId="0" fontId="1" numFmtId="49" xfId="0" applyAlignment="1" applyBorder="1" applyFont="1" applyNumberFormat="1">
      <alignment horizontal="center"/>
    </xf>
    <xf borderId="7" fillId="7" fontId="2" numFmtId="0" xfId="0" applyAlignment="1" applyBorder="1" applyFill="1" applyFont="1">
      <alignment horizontal="left" readingOrder="0"/>
    </xf>
    <xf borderId="7" fillId="7" fontId="2" numFmtId="0" xfId="0" applyAlignment="1" applyBorder="1" applyFont="1">
      <alignment readingOrder="0"/>
    </xf>
    <xf borderId="11" fillId="7" fontId="1" numFmtId="0" xfId="0" applyAlignment="1" applyBorder="1" applyFont="1">
      <alignment horizontal="center"/>
    </xf>
    <xf borderId="7" fillId="7" fontId="1" numFmtId="0" xfId="0" applyAlignment="1" applyBorder="1" applyFont="1">
      <alignment horizontal="center"/>
    </xf>
    <xf borderId="17" fillId="7" fontId="1" numFmtId="0" xfId="0" applyAlignment="1" applyBorder="1" applyFont="1">
      <alignment horizontal="center"/>
    </xf>
    <xf borderId="7" fillId="7" fontId="1" numFmtId="0" xfId="0" applyBorder="1" applyFont="1"/>
    <xf borderId="17" fillId="7" fontId="2" numFmtId="0" xfId="0" applyAlignment="1" applyBorder="1" applyFont="1">
      <alignment readingOrder="0"/>
    </xf>
    <xf borderId="13" fillId="0" fontId="1" numFmtId="0" xfId="0" applyAlignment="1" applyBorder="1" applyFont="1">
      <alignment horizontal="center"/>
    </xf>
    <xf borderId="0" fillId="2" fontId="1" numFmtId="0" xfId="0" applyAlignment="1" applyFont="1">
      <alignment readingOrder="0"/>
    </xf>
    <xf borderId="0" fillId="8" fontId="2" numFmtId="0" xfId="0" applyAlignment="1" applyFill="1" applyFont="1">
      <alignment horizontal="left" readingOrder="0"/>
    </xf>
    <xf borderId="0" fillId="8" fontId="2" numFmtId="0" xfId="0" applyAlignment="1" applyFont="1">
      <alignment readingOrder="0"/>
    </xf>
    <xf borderId="13" fillId="8" fontId="1" numFmtId="0" xfId="0" applyAlignment="1" applyBorder="1" applyFont="1">
      <alignment horizontal="center"/>
    </xf>
    <xf borderId="0" fillId="8" fontId="1" numFmtId="0" xfId="0" applyAlignment="1" applyFont="1">
      <alignment horizontal="center"/>
    </xf>
    <xf borderId="1" fillId="8" fontId="1" numFmtId="0" xfId="0" applyAlignment="1" applyBorder="1" applyFont="1">
      <alignment horizontal="center"/>
    </xf>
    <xf borderId="0" fillId="8" fontId="1" numFmtId="0" xfId="0" applyFont="1"/>
    <xf borderId="1" fillId="8" fontId="2" numFmtId="0" xfId="0" applyAlignment="1" applyBorder="1" applyFont="1">
      <alignment readingOrder="0"/>
    </xf>
    <xf borderId="13" fillId="5" fontId="1" numFmtId="0" xfId="0" applyAlignment="1" applyBorder="1" applyFont="1">
      <alignment horizontal="center"/>
    </xf>
    <xf borderId="0" fillId="9" fontId="2" numFmtId="0" xfId="0" applyAlignment="1" applyFill="1" applyFont="1">
      <alignment horizontal="left" readingOrder="0"/>
    </xf>
    <xf borderId="0" fillId="9" fontId="2" numFmtId="0" xfId="0" applyAlignment="1" applyFont="1">
      <alignment readingOrder="0"/>
    </xf>
    <xf borderId="13" fillId="9" fontId="1" numFmtId="0" xfId="0" applyAlignment="1" applyBorder="1" applyFont="1">
      <alignment horizontal="center"/>
    </xf>
    <xf borderId="0" fillId="9" fontId="1" numFmtId="0" xfId="0" applyAlignment="1" applyFont="1">
      <alignment horizontal="center"/>
    </xf>
    <xf borderId="1" fillId="9" fontId="1" numFmtId="0" xfId="0" applyAlignment="1" applyBorder="1" applyFont="1">
      <alignment horizontal="center"/>
    </xf>
    <xf borderId="0" fillId="9" fontId="1" numFmtId="0" xfId="0" applyFont="1"/>
    <xf borderId="1" fillId="9" fontId="2" numFmtId="0" xfId="0" applyAlignment="1" applyBorder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2" xfId="0" applyFont="1" applyNumberFormat="1"/>
    <xf borderId="0" fillId="10" fontId="2" numFmtId="0" xfId="0" applyAlignment="1" applyFill="1" applyFont="1">
      <alignment horizontal="left" readingOrder="0"/>
    </xf>
    <xf borderId="0" fillId="10" fontId="2" numFmtId="0" xfId="0" applyAlignment="1" applyFont="1">
      <alignment readingOrder="0"/>
    </xf>
    <xf borderId="13" fillId="10" fontId="1" numFmtId="0" xfId="0" applyAlignment="1" applyBorder="1" applyFont="1">
      <alignment horizontal="center"/>
    </xf>
    <xf borderId="0" fillId="10" fontId="1" numFmtId="0" xfId="0" applyAlignment="1" applyFont="1">
      <alignment horizontal="center"/>
    </xf>
    <xf borderId="0" fillId="10" fontId="1" numFmtId="0" xfId="0" applyFont="1"/>
    <xf borderId="1" fillId="10" fontId="2" numFmtId="0" xfId="0" applyAlignment="1" applyBorder="1" applyFont="1">
      <alignment readingOrder="0"/>
    </xf>
    <xf borderId="1" fillId="10" fontId="1" numFmtId="0" xfId="0" applyAlignment="1" applyBorder="1" applyFont="1">
      <alignment horizontal="center"/>
    </xf>
    <xf borderId="18" fillId="11" fontId="2" numFmtId="0" xfId="0" applyAlignment="1" applyBorder="1" applyFill="1" applyFont="1">
      <alignment horizontal="left" readingOrder="0"/>
    </xf>
    <xf borderId="18" fillId="11" fontId="2" numFmtId="0" xfId="0" applyAlignment="1" applyBorder="1" applyFont="1">
      <alignment readingOrder="0"/>
    </xf>
    <xf borderId="13" fillId="11" fontId="1" numFmtId="0" xfId="0" applyAlignment="1" applyBorder="1" applyFont="1">
      <alignment horizontal="center"/>
    </xf>
    <xf borderId="0" fillId="11" fontId="1" numFmtId="0" xfId="0" applyAlignment="1" applyFont="1">
      <alignment horizontal="center"/>
    </xf>
    <xf borderId="1" fillId="11" fontId="1" numFmtId="0" xfId="0" applyAlignment="1" applyBorder="1" applyFont="1">
      <alignment horizontal="center"/>
    </xf>
    <xf borderId="0" fillId="11" fontId="1" numFmtId="0" xfId="0" applyFont="1"/>
    <xf borderId="19" fillId="11" fontId="2" numFmtId="0" xfId="0" applyAlignment="1" applyBorder="1" applyFont="1">
      <alignment readingOrder="0"/>
    </xf>
    <xf borderId="13" fillId="6" fontId="1" numFmtId="0" xfId="0" applyAlignment="1" applyBorder="1" applyFont="1">
      <alignment horizontal="center"/>
    </xf>
    <xf borderId="0" fillId="6" fontId="1" numFmtId="0" xfId="0" applyAlignment="1" applyFont="1">
      <alignment horizontal="center"/>
    </xf>
    <xf borderId="1" fillId="6" fontId="1" numFmtId="0" xfId="0" applyAlignment="1" applyBorder="1" applyFont="1">
      <alignment horizontal="center"/>
    </xf>
    <xf borderId="0" fillId="6" fontId="1" numFmtId="0" xfId="0" applyFont="1"/>
    <xf borderId="13" fillId="4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Forecast Weekly Team Hours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'Task Analysis'!$I$3</c:f>
            </c:strRef>
          </c:tx>
          <c:spPr>
            <a:solidFill>
              <a:srgbClr val="3366CC"/>
            </a:solidFill>
          </c:spPr>
          <c:cat>
            <c:strRef>
              <c:f>'Task Analysis'!$K$2:$N$2</c:f>
            </c:strRef>
          </c:cat>
          <c:val>
            <c:numRef>
              <c:f>'Task Analysis'!$J$3:$N$3</c:f>
            </c:numRef>
          </c:val>
        </c:ser>
        <c:ser>
          <c:idx val="1"/>
          <c:order val="1"/>
          <c:tx>
            <c:strRef>
              <c:f>'Task Analysis'!$I$7</c:f>
            </c:strRef>
          </c:tx>
          <c:spPr>
            <a:solidFill>
              <a:srgbClr val="DC3912"/>
            </a:solidFill>
          </c:spPr>
          <c:cat>
            <c:strRef>
              <c:f>'Task Analysis'!$K$2:$N$2</c:f>
            </c:strRef>
          </c:cat>
          <c:val>
            <c:numRef>
              <c:f>'Task Analysis'!$J$7:$N$7</c:f>
            </c:numRef>
          </c:val>
        </c:ser>
        <c:ser>
          <c:idx val="2"/>
          <c:order val="2"/>
          <c:tx>
            <c:strRef>
              <c:f>'Task Analysis'!$I$25</c:f>
            </c:strRef>
          </c:tx>
          <c:spPr>
            <a:solidFill>
              <a:srgbClr val="FF9900"/>
            </a:solidFill>
          </c:spPr>
          <c:cat>
            <c:strRef>
              <c:f>'Task Analysis'!$K$2:$N$2</c:f>
            </c:strRef>
          </c:cat>
          <c:val>
            <c:numRef>
              <c:f>'Task Analysis'!$J$25:$N$25</c:f>
            </c:numRef>
          </c:val>
        </c:ser>
        <c:ser>
          <c:idx val="3"/>
          <c:order val="3"/>
          <c:tx>
            <c:strRef>
              <c:f>'Task Analysis'!$I$32</c:f>
            </c:strRef>
          </c:tx>
          <c:spPr>
            <a:solidFill>
              <a:srgbClr val="109618"/>
            </a:solidFill>
          </c:spPr>
          <c:cat>
            <c:strRef>
              <c:f>'Task Analysis'!$K$2:$N$2</c:f>
            </c:strRef>
          </c:cat>
          <c:val>
            <c:numRef>
              <c:f>'Task Analysis'!$J$32:$N$32</c:f>
            </c:numRef>
          </c:val>
        </c:ser>
        <c:ser>
          <c:idx val="4"/>
          <c:order val="4"/>
          <c:tx>
            <c:strRef>
              <c:f>'Task Analysis'!$I$41</c:f>
            </c:strRef>
          </c:tx>
          <c:spPr>
            <a:solidFill>
              <a:srgbClr val="990099"/>
            </a:solidFill>
          </c:spPr>
          <c:cat>
            <c:strRef>
              <c:f>'Task Analysis'!$K$2:$N$2</c:f>
            </c:strRef>
          </c:cat>
          <c:val>
            <c:numRef>
              <c:f>'Task Analysis'!$J$41:$N$41</c:f>
            </c:numRef>
          </c:val>
        </c:ser>
        <c:overlap val="100"/>
        <c:axId val="29108674"/>
        <c:axId val="1435800535"/>
      </c:barChart>
      <c:catAx>
        <c:axId val="29108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Commencing Date of Week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/>
            </a:pPr>
          </a:p>
        </c:txPr>
        <c:crossAx val="1435800535"/>
      </c:catAx>
      <c:valAx>
        <c:axId val="1435800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Difference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10867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Actual Weekly Team Hours</a:t>
            </a:r>
          </a:p>
        </c:rich>
      </c:tx>
      <c:overlay val="0"/>
    </c:title>
    <c:plotArea>
      <c:layout/>
      <c:barChart>
        <c:barDir val="col"/>
        <c:grouping val="stacked"/>
        <c:ser>
          <c:idx val="1"/>
          <c:order val="1"/>
          <c:tx>
            <c:strRef>
              <c:f>'Task Analysis'!$B$3</c:f>
            </c:strRef>
          </c:tx>
          <c:spPr>
            <a:solidFill>
              <a:srgbClr val="DC3912"/>
            </a:solidFill>
          </c:spPr>
          <c:cat>
            <c:strRef>
              <c:f>'Task Analysis'!$D$2:$G$2</c:f>
            </c:strRef>
          </c:cat>
          <c:val>
            <c:numRef>
              <c:f>'Task Analysis'!$C$3:$G$3</c:f>
            </c:numRef>
          </c:val>
        </c:ser>
        <c:ser>
          <c:idx val="2"/>
          <c:order val="2"/>
          <c:tx>
            <c:strRef>
              <c:f>'Task Analysis'!$B$7</c:f>
            </c:strRef>
          </c:tx>
          <c:spPr>
            <a:solidFill>
              <a:srgbClr val="FF9900"/>
            </a:solidFill>
          </c:spPr>
          <c:cat>
            <c:strRef>
              <c:f>'Task Analysis'!$D$2:$G$2</c:f>
            </c:strRef>
          </c:cat>
          <c:val>
            <c:numRef>
              <c:f>'Task Analysis'!$C$7:$G$7</c:f>
            </c:numRef>
          </c:val>
        </c:ser>
        <c:ser>
          <c:idx val="3"/>
          <c:order val="3"/>
          <c:tx>
            <c:strRef>
              <c:f>'Task Analysis'!$B$25</c:f>
            </c:strRef>
          </c:tx>
          <c:spPr>
            <a:solidFill>
              <a:srgbClr val="109618"/>
            </a:solidFill>
          </c:spPr>
          <c:cat>
            <c:strRef>
              <c:f>'Task Analysis'!$D$2:$G$2</c:f>
            </c:strRef>
          </c:cat>
          <c:val>
            <c:numRef>
              <c:f>'Task Analysis'!$C$25:$G$25</c:f>
            </c:numRef>
          </c:val>
        </c:ser>
        <c:ser>
          <c:idx val="4"/>
          <c:order val="4"/>
          <c:tx>
            <c:strRef>
              <c:f>'Task Analysis'!$B$32</c:f>
            </c:strRef>
          </c:tx>
          <c:spPr>
            <a:solidFill>
              <a:srgbClr val="990099"/>
            </a:solidFill>
          </c:spPr>
          <c:cat>
            <c:strRef>
              <c:f>'Task Analysis'!$D$2:$G$2</c:f>
            </c:strRef>
          </c:cat>
          <c:val>
            <c:numRef>
              <c:f>'Task Analysis'!$C$32:$G$32</c:f>
            </c:numRef>
          </c:val>
        </c:ser>
        <c:ser>
          <c:idx val="5"/>
          <c:order val="5"/>
          <c:tx>
            <c:strRef>
              <c:f>'Task Analysis'!$B$41</c:f>
            </c:strRef>
          </c:tx>
          <c:spPr>
            <a:solidFill>
              <a:srgbClr val="0099C6"/>
            </a:solidFill>
          </c:spPr>
          <c:cat>
            <c:strRef>
              <c:f>'Task Analysis'!$D$2:$G$2</c:f>
            </c:strRef>
          </c:cat>
          <c:val>
            <c:numRef>
              <c:f>'Task Analysis'!$C$41:$G$41</c:f>
            </c:numRef>
          </c:val>
        </c:ser>
        <c:overlap val="100"/>
        <c:axId val="462786607"/>
        <c:axId val="1850227531"/>
      </c:barChart>
      <c:catAx>
        <c:axId val="46278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Commencing Date of Week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50227531"/>
      </c:catAx>
      <c:valAx>
        <c:axId val="1850227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 Difference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278660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/>
            </a:pPr>
            <a:r>
              <a:t>Graph Indicating Adherance of The Team to Forecast Labour Hour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Sheet7!$A$4</c:f>
            </c:strRef>
          </c:tx>
          <c:spPr>
            <a:solidFill>
              <a:srgbClr val="3366CC"/>
            </a:solidFill>
          </c:spPr>
          <c:cat>
            <c:strRef>
              <c:f>Sheet7!$C$3:$F$3</c:f>
            </c:strRef>
          </c:cat>
          <c:val>
            <c:numRef>
              <c:f>Sheet7!$B$4:$F$4</c:f>
            </c:numRef>
          </c:val>
        </c:ser>
        <c:ser>
          <c:idx val="1"/>
          <c:order val="1"/>
          <c:tx>
            <c:strRef>
              <c:f>Sheet7!$A$5</c:f>
            </c:strRef>
          </c:tx>
          <c:spPr>
            <a:solidFill>
              <a:srgbClr val="DC3912"/>
            </a:solidFill>
          </c:spPr>
          <c:cat>
            <c:strRef>
              <c:f>Sheet7!$C$3:$F$3</c:f>
            </c:strRef>
          </c:cat>
          <c:val>
            <c:numRef>
              <c:f>Sheet7!$B$5:$F$5</c:f>
            </c:numRef>
          </c:val>
        </c:ser>
        <c:axId val="91377295"/>
        <c:axId val="348834938"/>
      </c:barChart>
      <c:catAx>
        <c:axId val="91377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48834938"/>
      </c:catAx>
      <c:valAx>
        <c:axId val="348834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1377295"/>
      </c:valAx>
    </c:plotArea>
    <c:legend>
      <c:legendPos val="r"/>
      <c:overlay val="0"/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14</xdr:col>
      <xdr:colOff>942975</xdr:colOff>
      <xdr:row>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933450</xdr:colOff>
      <xdr:row>22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638175</xdr:colOff>
      <xdr:row>8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38.0"/>
  </cols>
  <sheetData>
    <row r="1">
      <c r="A1" s="1" t="s">
        <v>0</v>
      </c>
      <c r="B1" s="3"/>
      <c r="C1" s="4" t="s">
        <v>4</v>
      </c>
      <c r="J1" s="3"/>
      <c r="K1" s="8" t="s">
        <v>1</v>
      </c>
      <c r="L1" s="4" t="s">
        <v>2</v>
      </c>
      <c r="M1" s="6" t="s">
        <v>3</v>
      </c>
    </row>
    <row r="2" ht="23.25" customHeight="1">
      <c r="A2" s="10"/>
      <c r="B2" s="7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12" t="s">
        <v>13</v>
      </c>
      <c r="K2" s="15"/>
      <c r="L2" s="10"/>
      <c r="M2" s="9"/>
    </row>
    <row r="3">
      <c r="A3" s="18">
        <v>1.0</v>
      </c>
      <c r="B3" s="21" t="s">
        <v>14</v>
      </c>
      <c r="C3" s="24"/>
      <c r="D3" s="24"/>
      <c r="E3" s="24"/>
      <c r="F3" s="24"/>
      <c r="G3" s="24"/>
      <c r="H3" s="24"/>
      <c r="I3" s="24"/>
      <c r="J3" s="24"/>
      <c r="K3" s="32">
        <f>SUM(K4:K5)</f>
        <v>16</v>
      </c>
      <c r="L3" s="35">
        <v>8.0</v>
      </c>
      <c r="M3" s="39">
        <f t="shared" ref="M3:M4" si="1">IF(L3="", "N/A", (K3-L3)/L3)</f>
        <v>1</v>
      </c>
    </row>
    <row r="4">
      <c r="A4" s="2">
        <v>1.1</v>
      </c>
      <c r="B4" s="42" t="s">
        <v>14</v>
      </c>
      <c r="C4" s="30">
        <v>2.0</v>
      </c>
      <c r="D4" s="30">
        <v>2.0</v>
      </c>
      <c r="E4" s="30">
        <v>2.0</v>
      </c>
      <c r="F4" s="30">
        <v>2.0</v>
      </c>
      <c r="G4" s="30">
        <v>2.0</v>
      </c>
      <c r="H4" s="30">
        <v>2.0</v>
      </c>
      <c r="I4" s="30">
        <v>2.0</v>
      </c>
      <c r="J4" s="30">
        <v>2.0</v>
      </c>
      <c r="K4" s="43">
        <f>SUM(C4:J4)</f>
        <v>16</v>
      </c>
      <c r="L4" s="45">
        <v>8.0</v>
      </c>
      <c r="M4" s="50">
        <f t="shared" si="1"/>
        <v>1</v>
      </c>
    </row>
    <row r="5">
      <c r="A5" s="40" t="s">
        <v>15</v>
      </c>
      <c r="B5" s="57" t="s">
        <v>16</v>
      </c>
      <c r="C5" s="52" t="s">
        <v>17</v>
      </c>
      <c r="D5" s="52" t="s">
        <v>17</v>
      </c>
      <c r="E5" s="52" t="s">
        <v>17</v>
      </c>
      <c r="F5" s="52" t="s">
        <v>17</v>
      </c>
      <c r="G5" s="52" t="s">
        <v>17</v>
      </c>
      <c r="H5" s="52" t="s">
        <v>17</v>
      </c>
      <c r="I5" s="52" t="s">
        <v>17</v>
      </c>
      <c r="J5" s="52" t="s">
        <v>17</v>
      </c>
      <c r="K5" s="61" t="s">
        <v>17</v>
      </c>
      <c r="L5" s="63" t="s">
        <v>17</v>
      </c>
      <c r="M5" s="68" t="s">
        <v>17</v>
      </c>
    </row>
    <row r="6">
      <c r="A6" s="54">
        <v>1.2</v>
      </c>
      <c r="B6" s="55" t="s">
        <v>18</v>
      </c>
      <c r="C6" s="52"/>
      <c r="D6" s="52"/>
      <c r="E6" s="52"/>
      <c r="F6" s="52"/>
      <c r="G6" s="52"/>
      <c r="H6" s="52"/>
      <c r="I6" s="52"/>
      <c r="J6" s="52"/>
      <c r="K6" s="61"/>
      <c r="L6" s="63"/>
      <c r="M6" s="68"/>
    </row>
    <row r="7">
      <c r="A7" s="31">
        <v>2.0</v>
      </c>
      <c r="B7" s="37" t="s">
        <v>19</v>
      </c>
      <c r="C7" s="65"/>
      <c r="D7" s="65"/>
      <c r="E7" s="65"/>
      <c r="F7" s="65"/>
      <c r="G7" s="65"/>
      <c r="H7" s="65"/>
      <c r="I7" s="65"/>
      <c r="J7" s="65"/>
      <c r="K7" s="72">
        <f>SUM(K8,K13,K17:K23)</f>
        <v>4.5</v>
      </c>
      <c r="L7" s="74">
        <v>73.75</v>
      </c>
      <c r="M7" s="78">
        <f t="shared" ref="M7:M11" si="2">IF(L7="", "N/A", (K7-L7)/L7)</f>
        <v>-0.9389830508</v>
      </c>
    </row>
    <row r="8">
      <c r="A8" s="76">
        <v>2.1</v>
      </c>
      <c r="B8" s="79" t="s">
        <v>20</v>
      </c>
      <c r="C8" s="80"/>
      <c r="D8" s="80"/>
      <c r="E8" s="83"/>
      <c r="F8" s="80"/>
      <c r="G8" s="80"/>
      <c r="H8" s="80"/>
      <c r="I8" s="80"/>
      <c r="J8" s="80"/>
      <c r="K8" s="94">
        <f>SUM(K9:K12)</f>
        <v>4.5</v>
      </c>
      <c r="L8" s="95">
        <v>55.0</v>
      </c>
      <c r="M8" s="93">
        <f t="shared" si="2"/>
        <v>-0.9181818182</v>
      </c>
    </row>
    <row r="9">
      <c r="A9" s="2" t="s">
        <v>21</v>
      </c>
      <c r="B9" s="42" t="s">
        <v>22</v>
      </c>
      <c r="C9" s="30" t="s">
        <v>17</v>
      </c>
      <c r="D9" s="30">
        <v>2.5</v>
      </c>
      <c r="E9" s="30">
        <v>2.0</v>
      </c>
      <c r="F9" s="30" t="s">
        <v>17</v>
      </c>
      <c r="G9" s="30" t="s">
        <v>17</v>
      </c>
      <c r="H9" s="30" t="s">
        <v>17</v>
      </c>
      <c r="I9" s="30" t="s">
        <v>17</v>
      </c>
      <c r="J9" s="30" t="s">
        <v>17</v>
      </c>
      <c r="K9" s="43">
        <f>SUM(C9:J9)</f>
        <v>4.5</v>
      </c>
      <c r="L9" s="45">
        <v>34.0</v>
      </c>
      <c r="M9" s="50">
        <f t="shared" si="2"/>
        <v>-0.8676470588</v>
      </c>
    </row>
    <row r="10">
      <c r="A10" s="2" t="s">
        <v>23</v>
      </c>
      <c r="B10" s="42" t="s">
        <v>24</v>
      </c>
      <c r="C10" s="30" t="s">
        <v>17</v>
      </c>
      <c r="D10" s="30" t="s">
        <v>17</v>
      </c>
      <c r="E10" s="30" t="s">
        <v>17</v>
      </c>
      <c r="F10" s="30" t="s">
        <v>17</v>
      </c>
      <c r="G10" s="30" t="s">
        <v>17</v>
      </c>
      <c r="H10" s="30" t="s">
        <v>17</v>
      </c>
      <c r="I10" s="30" t="s">
        <v>17</v>
      </c>
      <c r="J10" s="30" t="s">
        <v>17</v>
      </c>
      <c r="K10" s="61">
        <v>0.0</v>
      </c>
      <c r="L10" s="45">
        <v>12.0</v>
      </c>
      <c r="M10" s="50">
        <f t="shared" si="2"/>
        <v>-1</v>
      </c>
    </row>
    <row r="11">
      <c r="A11" s="2" t="s">
        <v>25</v>
      </c>
      <c r="B11" s="42" t="s">
        <v>26</v>
      </c>
      <c r="C11" s="30" t="s">
        <v>17</v>
      </c>
      <c r="D11" s="30" t="s">
        <v>17</v>
      </c>
      <c r="E11" s="30" t="s">
        <v>17</v>
      </c>
      <c r="F11" s="30" t="s">
        <v>17</v>
      </c>
      <c r="G11" s="30" t="s">
        <v>17</v>
      </c>
      <c r="H11" s="30" t="s">
        <v>17</v>
      </c>
      <c r="I11" s="30" t="s">
        <v>17</v>
      </c>
      <c r="J11" s="30" t="s">
        <v>17</v>
      </c>
      <c r="K11" s="61">
        <v>0.0</v>
      </c>
      <c r="L11" s="45">
        <v>9.0</v>
      </c>
      <c r="M11" s="50">
        <f t="shared" si="2"/>
        <v>-1</v>
      </c>
    </row>
    <row r="12">
      <c r="A12" s="86"/>
      <c r="B12" s="3"/>
      <c r="C12" s="30"/>
      <c r="D12" s="30"/>
      <c r="E12" s="30"/>
      <c r="F12" s="87"/>
      <c r="G12" s="87"/>
      <c r="H12" s="87"/>
      <c r="I12" s="87"/>
      <c r="J12" s="87"/>
      <c r="K12" s="61"/>
      <c r="L12" s="45"/>
      <c r="M12" s="45"/>
    </row>
    <row r="13">
      <c r="A13" s="76">
        <v>2.2</v>
      </c>
      <c r="B13" s="79" t="s">
        <v>27</v>
      </c>
      <c r="C13" s="80"/>
      <c r="D13" s="80"/>
      <c r="E13" s="80"/>
      <c r="F13" s="80"/>
      <c r="G13" s="80"/>
      <c r="H13" s="80"/>
      <c r="I13" s="80"/>
      <c r="J13" s="80"/>
      <c r="K13" s="97">
        <v>0.0</v>
      </c>
      <c r="L13" s="95">
        <v>18.0</v>
      </c>
      <c r="M13" s="93">
        <f t="shared" ref="M13:M14" si="3">IF(L13="", "N/A", (K13-L13)/L13)</f>
        <v>-1</v>
      </c>
    </row>
    <row r="14">
      <c r="A14" s="2" t="s">
        <v>28</v>
      </c>
      <c r="B14" s="42" t="s">
        <v>29</v>
      </c>
      <c r="C14" s="30" t="s">
        <v>17</v>
      </c>
      <c r="D14" s="30" t="s">
        <v>17</v>
      </c>
      <c r="E14" s="30" t="s">
        <v>17</v>
      </c>
      <c r="F14" s="30" t="s">
        <v>17</v>
      </c>
      <c r="G14" s="30" t="s">
        <v>17</v>
      </c>
      <c r="H14" s="30" t="s">
        <v>17</v>
      </c>
      <c r="I14" s="30" t="s">
        <v>17</v>
      </c>
      <c r="J14" s="30" t="s">
        <v>17</v>
      </c>
      <c r="K14" s="61">
        <v>0.0</v>
      </c>
      <c r="L14" s="45">
        <v>18.0</v>
      </c>
      <c r="M14" s="50">
        <f t="shared" si="3"/>
        <v>-1</v>
      </c>
    </row>
    <row r="15">
      <c r="A15" s="2" t="s">
        <v>30</v>
      </c>
      <c r="B15" s="42" t="s">
        <v>31</v>
      </c>
      <c r="C15" s="30" t="s">
        <v>17</v>
      </c>
      <c r="D15" s="30" t="s">
        <v>17</v>
      </c>
      <c r="E15" s="30" t="s">
        <v>17</v>
      </c>
      <c r="F15" s="30" t="s">
        <v>17</v>
      </c>
      <c r="G15" s="30" t="s">
        <v>17</v>
      </c>
      <c r="H15" s="30" t="s">
        <v>17</v>
      </c>
      <c r="I15" s="30" t="s">
        <v>17</v>
      </c>
      <c r="J15" s="30" t="s">
        <v>17</v>
      </c>
      <c r="K15" s="61" t="s">
        <v>17</v>
      </c>
      <c r="L15" s="45" t="s">
        <v>17</v>
      </c>
      <c r="M15" s="45" t="s">
        <v>17</v>
      </c>
    </row>
    <row r="16">
      <c r="A16" s="86"/>
      <c r="B16" s="3"/>
      <c r="C16" s="30"/>
      <c r="D16" s="87"/>
      <c r="E16" s="87"/>
      <c r="F16" s="87"/>
      <c r="G16" s="87"/>
      <c r="H16" s="87"/>
      <c r="I16" s="87"/>
      <c r="J16" s="87"/>
      <c r="K16" s="61"/>
      <c r="L16" s="45"/>
      <c r="M16" s="45"/>
    </row>
    <row r="17">
      <c r="A17" s="2">
        <v>2.3</v>
      </c>
      <c r="B17" s="42" t="s">
        <v>32</v>
      </c>
      <c r="C17" s="30" t="s">
        <v>17</v>
      </c>
      <c r="D17" s="30" t="s">
        <v>17</v>
      </c>
      <c r="E17" s="30" t="s">
        <v>17</v>
      </c>
      <c r="F17" s="30" t="s">
        <v>17</v>
      </c>
      <c r="G17" s="30" t="s">
        <v>17</v>
      </c>
      <c r="H17" s="30" t="s">
        <v>17</v>
      </c>
      <c r="I17" s="30" t="s">
        <v>17</v>
      </c>
      <c r="J17" s="30" t="s">
        <v>17</v>
      </c>
      <c r="K17" s="61" t="s">
        <v>17</v>
      </c>
      <c r="L17" s="45" t="s">
        <v>17</v>
      </c>
      <c r="M17" s="45" t="s">
        <v>17</v>
      </c>
    </row>
    <row r="18">
      <c r="A18" s="2">
        <v>2.4</v>
      </c>
      <c r="B18" s="42" t="s">
        <v>33</v>
      </c>
      <c r="C18" s="30" t="s">
        <v>17</v>
      </c>
      <c r="D18" s="30" t="s">
        <v>17</v>
      </c>
      <c r="E18" s="30" t="s">
        <v>17</v>
      </c>
      <c r="F18" s="30" t="s">
        <v>17</v>
      </c>
      <c r="G18" s="30" t="s">
        <v>17</v>
      </c>
      <c r="H18" s="30" t="s">
        <v>17</v>
      </c>
      <c r="I18" s="30" t="s">
        <v>17</v>
      </c>
      <c r="J18" s="30" t="s">
        <v>17</v>
      </c>
      <c r="K18" s="61" t="s">
        <v>17</v>
      </c>
      <c r="L18" s="45" t="s">
        <v>17</v>
      </c>
      <c r="M18" s="45" t="s">
        <v>17</v>
      </c>
    </row>
    <row r="19">
      <c r="A19" s="2">
        <v>2.5</v>
      </c>
      <c r="B19" s="42" t="s">
        <v>34</v>
      </c>
      <c r="C19" s="30" t="s">
        <v>17</v>
      </c>
      <c r="D19" s="30" t="s">
        <v>17</v>
      </c>
      <c r="E19" s="30" t="s">
        <v>17</v>
      </c>
      <c r="F19" s="30" t="s">
        <v>17</v>
      </c>
      <c r="G19" s="30" t="s">
        <v>17</v>
      </c>
      <c r="H19" s="30" t="s">
        <v>17</v>
      </c>
      <c r="I19" s="30" t="s">
        <v>17</v>
      </c>
      <c r="J19" s="30" t="s">
        <v>17</v>
      </c>
      <c r="K19" s="61" t="s">
        <v>17</v>
      </c>
      <c r="L19" s="45" t="s">
        <v>17</v>
      </c>
      <c r="M19" s="45" t="s">
        <v>17</v>
      </c>
    </row>
    <row r="20">
      <c r="A20" s="2">
        <v>2.6</v>
      </c>
      <c r="B20" s="42" t="s">
        <v>35</v>
      </c>
      <c r="C20" s="30" t="s">
        <v>17</v>
      </c>
      <c r="D20" s="30" t="s">
        <v>17</v>
      </c>
      <c r="E20" s="30" t="s">
        <v>17</v>
      </c>
      <c r="F20" s="30" t="s">
        <v>17</v>
      </c>
      <c r="G20" s="30" t="s">
        <v>17</v>
      </c>
      <c r="H20" s="30" t="s">
        <v>17</v>
      </c>
      <c r="I20" s="30" t="s">
        <v>17</v>
      </c>
      <c r="J20" s="30" t="s">
        <v>17</v>
      </c>
      <c r="K20" s="61">
        <v>0.0</v>
      </c>
      <c r="L20" s="45">
        <v>0.75</v>
      </c>
      <c r="M20" s="50">
        <f>IF(L20="", "N/A", (K20-L20)/L20)</f>
        <v>-1</v>
      </c>
    </row>
    <row r="21">
      <c r="A21" s="2">
        <v>2.7</v>
      </c>
      <c r="B21" s="42" t="s">
        <v>36</v>
      </c>
      <c r="C21" s="30" t="s">
        <v>17</v>
      </c>
      <c r="D21" s="30" t="s">
        <v>17</v>
      </c>
      <c r="E21" s="30" t="s">
        <v>17</v>
      </c>
      <c r="F21" s="30" t="s">
        <v>17</v>
      </c>
      <c r="G21" s="30" t="s">
        <v>17</v>
      </c>
      <c r="H21" s="30" t="s">
        <v>17</v>
      </c>
      <c r="I21" s="30" t="s">
        <v>17</v>
      </c>
      <c r="J21" s="30" t="s">
        <v>17</v>
      </c>
      <c r="K21" s="61" t="s">
        <v>17</v>
      </c>
      <c r="L21" s="45" t="s">
        <v>17</v>
      </c>
      <c r="M21" s="45" t="s">
        <v>17</v>
      </c>
    </row>
    <row r="22">
      <c r="A22" s="2">
        <v>2.8</v>
      </c>
      <c r="B22" s="42" t="s">
        <v>37</v>
      </c>
      <c r="C22" s="30" t="s">
        <v>17</v>
      </c>
      <c r="D22" s="30" t="s">
        <v>17</v>
      </c>
      <c r="E22" s="30" t="s">
        <v>17</v>
      </c>
      <c r="F22" s="30" t="s">
        <v>17</v>
      </c>
      <c r="G22" s="30" t="s">
        <v>17</v>
      </c>
      <c r="H22" s="30" t="s">
        <v>17</v>
      </c>
      <c r="I22" s="30" t="s">
        <v>17</v>
      </c>
      <c r="J22" s="30" t="s">
        <v>17</v>
      </c>
      <c r="K22" s="61" t="s">
        <v>17</v>
      </c>
      <c r="L22" s="45" t="s">
        <v>17</v>
      </c>
      <c r="M22" s="45" t="s">
        <v>17</v>
      </c>
    </row>
    <row r="23">
      <c r="A23" s="2">
        <v>2.9</v>
      </c>
      <c r="B23" s="42" t="s">
        <v>38</v>
      </c>
      <c r="C23" s="30" t="s">
        <v>17</v>
      </c>
      <c r="D23" s="30" t="s">
        <v>17</v>
      </c>
      <c r="E23" s="30" t="s">
        <v>17</v>
      </c>
      <c r="F23" s="30" t="s">
        <v>17</v>
      </c>
      <c r="G23" s="30" t="s">
        <v>17</v>
      </c>
      <c r="H23" s="30" t="s">
        <v>17</v>
      </c>
      <c r="I23" s="30" t="s">
        <v>17</v>
      </c>
      <c r="J23" s="30" t="s">
        <v>17</v>
      </c>
      <c r="K23" s="61" t="s">
        <v>17</v>
      </c>
      <c r="L23" s="45" t="s">
        <v>17</v>
      </c>
      <c r="M23" s="45" t="s">
        <v>17</v>
      </c>
    </row>
    <row r="24">
      <c r="A24" s="86"/>
      <c r="B24" s="3"/>
      <c r="C24" s="87"/>
      <c r="D24" s="87"/>
      <c r="E24" s="87"/>
      <c r="F24" s="87"/>
      <c r="G24" s="87"/>
      <c r="H24" s="87"/>
      <c r="I24" s="87"/>
      <c r="J24" s="87"/>
      <c r="K24" s="43"/>
      <c r="L24" s="103"/>
      <c r="M24" s="50"/>
    </row>
    <row r="25">
      <c r="A25" s="31">
        <v>3.0</v>
      </c>
      <c r="B25" s="37" t="s">
        <v>39</v>
      </c>
      <c r="C25" s="65"/>
      <c r="D25" s="65"/>
      <c r="E25" s="65"/>
      <c r="F25" s="65"/>
      <c r="G25" s="65"/>
      <c r="H25" s="65"/>
      <c r="I25" s="65"/>
      <c r="J25" s="65"/>
      <c r="K25" s="72">
        <f>SUM(K26:K31)</f>
        <v>1</v>
      </c>
      <c r="L25" s="74" t="s">
        <v>17</v>
      </c>
      <c r="M25" s="78" t="str">
        <f t="shared" ref="M25:M26" si="4">IF(L25="-", "N/A", (K25-L25)/L25)</f>
        <v>N/A</v>
      </c>
    </row>
    <row r="26">
      <c r="A26" s="2">
        <v>3.1</v>
      </c>
      <c r="B26" s="42" t="s">
        <v>40</v>
      </c>
      <c r="C26" s="30" t="s">
        <v>17</v>
      </c>
      <c r="D26" s="30" t="s">
        <v>17</v>
      </c>
      <c r="E26" s="30" t="s">
        <v>17</v>
      </c>
      <c r="F26" s="30" t="s">
        <v>17</v>
      </c>
      <c r="G26" s="30" t="s">
        <v>17</v>
      </c>
      <c r="H26" s="30" t="s">
        <v>17</v>
      </c>
      <c r="I26" s="30">
        <v>1.0</v>
      </c>
      <c r="J26" s="30" t="s">
        <v>17</v>
      </c>
      <c r="K26" s="43">
        <f>SUM(C26:J26)</f>
        <v>1</v>
      </c>
      <c r="L26" s="45" t="s">
        <v>17</v>
      </c>
      <c r="M26" s="50" t="str">
        <f t="shared" si="4"/>
        <v>N/A</v>
      </c>
    </row>
    <row r="27">
      <c r="A27" s="2">
        <v>3.2</v>
      </c>
      <c r="B27" s="42" t="s">
        <v>41</v>
      </c>
      <c r="C27" s="30" t="s">
        <v>17</v>
      </c>
      <c r="D27" s="30" t="s">
        <v>17</v>
      </c>
      <c r="E27" s="30" t="s">
        <v>17</v>
      </c>
      <c r="F27" s="30" t="s">
        <v>17</v>
      </c>
      <c r="G27" s="30" t="s">
        <v>17</v>
      </c>
      <c r="H27" s="30" t="s">
        <v>17</v>
      </c>
      <c r="I27" s="30" t="s">
        <v>17</v>
      </c>
      <c r="J27" s="56" t="s">
        <v>17</v>
      </c>
      <c r="K27" s="30" t="s">
        <v>17</v>
      </c>
      <c r="L27" s="34" t="s">
        <v>17</v>
      </c>
      <c r="M27" s="45" t="s">
        <v>17</v>
      </c>
    </row>
    <row r="28">
      <c r="A28" s="2">
        <v>3.3</v>
      </c>
      <c r="B28" s="42" t="s">
        <v>42</v>
      </c>
      <c r="C28" s="30" t="s">
        <v>17</v>
      </c>
      <c r="D28" s="30" t="s">
        <v>17</v>
      </c>
      <c r="E28" s="30" t="s">
        <v>17</v>
      </c>
      <c r="F28" s="30" t="s">
        <v>17</v>
      </c>
      <c r="G28" s="30" t="s">
        <v>17</v>
      </c>
      <c r="H28" s="30" t="s">
        <v>17</v>
      </c>
      <c r="I28" s="30" t="s">
        <v>17</v>
      </c>
      <c r="J28" s="56" t="s">
        <v>17</v>
      </c>
      <c r="K28" s="30" t="s">
        <v>17</v>
      </c>
      <c r="L28" s="34" t="s">
        <v>17</v>
      </c>
      <c r="M28" s="45" t="s">
        <v>17</v>
      </c>
    </row>
    <row r="29">
      <c r="A29" s="2">
        <v>3.4</v>
      </c>
      <c r="B29" s="42" t="s">
        <v>43</v>
      </c>
      <c r="C29" s="30" t="s">
        <v>17</v>
      </c>
      <c r="D29" s="30" t="s">
        <v>17</v>
      </c>
      <c r="E29" s="30" t="s">
        <v>17</v>
      </c>
      <c r="F29" s="30" t="s">
        <v>17</v>
      </c>
      <c r="G29" s="30" t="s">
        <v>17</v>
      </c>
      <c r="H29" s="30" t="s">
        <v>17</v>
      </c>
      <c r="I29" s="30" t="s">
        <v>17</v>
      </c>
      <c r="J29" s="56" t="s">
        <v>17</v>
      </c>
      <c r="K29" s="30" t="s">
        <v>17</v>
      </c>
      <c r="L29" s="34" t="s">
        <v>17</v>
      </c>
      <c r="M29" s="45" t="s">
        <v>17</v>
      </c>
    </row>
    <row r="30">
      <c r="A30" s="2">
        <v>3.5</v>
      </c>
      <c r="B30" s="42" t="s">
        <v>44</v>
      </c>
      <c r="C30" s="30" t="s">
        <v>17</v>
      </c>
      <c r="D30" s="30" t="s">
        <v>17</v>
      </c>
      <c r="E30" s="30" t="s">
        <v>17</v>
      </c>
      <c r="F30" s="30" t="s">
        <v>17</v>
      </c>
      <c r="G30" s="30" t="s">
        <v>17</v>
      </c>
      <c r="H30" s="30" t="s">
        <v>17</v>
      </c>
      <c r="I30" s="30" t="s">
        <v>17</v>
      </c>
      <c r="J30" s="56" t="s">
        <v>17</v>
      </c>
      <c r="K30" s="30" t="s">
        <v>17</v>
      </c>
      <c r="L30" s="34" t="s">
        <v>17</v>
      </c>
      <c r="M30" s="45" t="s">
        <v>17</v>
      </c>
    </row>
    <row r="31">
      <c r="A31" s="2"/>
      <c r="B31" s="42"/>
      <c r="C31" s="87"/>
      <c r="D31" s="87"/>
      <c r="E31" s="87"/>
      <c r="F31" s="87"/>
      <c r="G31" s="87"/>
      <c r="H31" s="87"/>
      <c r="I31" s="87"/>
      <c r="J31" s="87"/>
      <c r="K31" s="43"/>
      <c r="L31" s="103"/>
      <c r="M31" s="50"/>
    </row>
    <row r="32">
      <c r="A32" s="31">
        <v>4.0</v>
      </c>
      <c r="B32" s="37" t="s">
        <v>45</v>
      </c>
      <c r="C32" s="38"/>
      <c r="D32" s="38"/>
      <c r="E32" s="38"/>
      <c r="F32" s="38"/>
      <c r="G32" s="38"/>
      <c r="H32" s="38"/>
      <c r="I32" s="38"/>
      <c r="J32" s="38"/>
      <c r="K32" s="72">
        <f>SUM(K33:K35,K36)</f>
        <v>5</v>
      </c>
      <c r="L32" s="74">
        <f>SUM(L33:L36)</f>
        <v>28</v>
      </c>
      <c r="M32" s="78">
        <f t="shared" ref="M32:M34" si="5">IF(L32="", "N/A", (K32-L32)/L32)</f>
        <v>-0.8214285714</v>
      </c>
    </row>
    <row r="33">
      <c r="A33" s="2">
        <v>4.1</v>
      </c>
      <c r="B33" s="42" t="s">
        <v>46</v>
      </c>
      <c r="C33" s="30" t="s">
        <v>17</v>
      </c>
      <c r="D33" s="30" t="s">
        <v>17</v>
      </c>
      <c r="E33" s="30" t="s">
        <v>17</v>
      </c>
      <c r="F33" s="30" t="s">
        <v>17</v>
      </c>
      <c r="G33" s="30" t="s">
        <v>17</v>
      </c>
      <c r="H33" s="30" t="s">
        <v>17</v>
      </c>
      <c r="I33" s="30" t="s">
        <v>17</v>
      </c>
      <c r="J33" s="30">
        <v>3.0</v>
      </c>
      <c r="K33" s="43">
        <f t="shared" ref="K33:K34" si="6">SUM(C33:J33)</f>
        <v>3</v>
      </c>
      <c r="L33" s="45">
        <v>7.5</v>
      </c>
      <c r="M33" s="50">
        <f t="shared" si="5"/>
        <v>-0.6</v>
      </c>
    </row>
    <row r="34">
      <c r="A34" s="2">
        <v>4.2</v>
      </c>
      <c r="B34" s="42" t="s">
        <v>47</v>
      </c>
      <c r="C34" s="30" t="s">
        <v>17</v>
      </c>
      <c r="D34" s="30" t="s">
        <v>17</v>
      </c>
      <c r="E34" s="30" t="s">
        <v>17</v>
      </c>
      <c r="F34" s="30" t="s">
        <v>17</v>
      </c>
      <c r="G34" s="30" t="s">
        <v>17</v>
      </c>
      <c r="H34" s="30" t="s">
        <v>17</v>
      </c>
      <c r="I34" s="30">
        <v>2.0</v>
      </c>
      <c r="J34" s="30" t="s">
        <v>17</v>
      </c>
      <c r="K34" s="43">
        <f t="shared" si="6"/>
        <v>2</v>
      </c>
      <c r="L34" s="45">
        <v>3.0</v>
      </c>
      <c r="M34" s="50">
        <f t="shared" si="5"/>
        <v>-0.3333333333</v>
      </c>
    </row>
    <row r="35">
      <c r="A35" s="2">
        <v>4.3</v>
      </c>
      <c r="B35" s="42" t="s">
        <v>48</v>
      </c>
      <c r="C35" s="30" t="s">
        <v>17</v>
      </c>
      <c r="D35" s="30" t="s">
        <v>17</v>
      </c>
      <c r="E35" s="30" t="s">
        <v>17</v>
      </c>
      <c r="F35" s="30" t="s">
        <v>17</v>
      </c>
      <c r="G35" s="30" t="s">
        <v>17</v>
      </c>
      <c r="H35" s="30" t="s">
        <v>17</v>
      </c>
      <c r="I35" s="30" t="s">
        <v>17</v>
      </c>
      <c r="J35" s="30" t="s">
        <v>17</v>
      </c>
      <c r="K35" s="61" t="s">
        <v>17</v>
      </c>
      <c r="L35" s="45" t="s">
        <v>17</v>
      </c>
      <c r="M35" s="45" t="s">
        <v>17</v>
      </c>
    </row>
    <row r="36">
      <c r="A36" s="101">
        <v>4.4</v>
      </c>
      <c r="B36" s="102" t="s">
        <v>49</v>
      </c>
      <c r="C36" s="83"/>
      <c r="D36" s="83"/>
      <c r="E36" s="83"/>
      <c r="F36" s="83"/>
      <c r="G36" s="83"/>
      <c r="H36" s="83"/>
      <c r="I36" s="83"/>
      <c r="J36" s="83"/>
      <c r="K36" s="94">
        <f t="shared" ref="K36:L36" si="7">SUM(K37:K39)</f>
        <v>0</v>
      </c>
      <c r="L36" s="95">
        <f t="shared" si="7"/>
        <v>17.5</v>
      </c>
      <c r="M36" s="93">
        <f t="shared" ref="M36:M39" si="8">IF(L36="", "N/A", (K36-L36)/L36)</f>
        <v>-1</v>
      </c>
    </row>
    <row r="37">
      <c r="A37" s="2" t="s">
        <v>50</v>
      </c>
      <c r="B37" s="42" t="s">
        <v>51</v>
      </c>
      <c r="C37" s="30" t="s">
        <v>17</v>
      </c>
      <c r="D37" s="30" t="s">
        <v>17</v>
      </c>
      <c r="E37" s="30" t="s">
        <v>17</v>
      </c>
      <c r="F37" s="30" t="s">
        <v>17</v>
      </c>
      <c r="G37" s="30" t="s">
        <v>17</v>
      </c>
      <c r="H37" s="30" t="s">
        <v>17</v>
      </c>
      <c r="I37" s="30" t="s">
        <v>17</v>
      </c>
      <c r="J37" s="30" t="s">
        <v>17</v>
      </c>
      <c r="K37" s="61">
        <v>0.0</v>
      </c>
      <c r="L37" s="45">
        <v>11.75</v>
      </c>
      <c r="M37" s="50">
        <f t="shared" si="8"/>
        <v>-1</v>
      </c>
    </row>
    <row r="38">
      <c r="A38" s="2" t="s">
        <v>52</v>
      </c>
      <c r="B38" s="42" t="s">
        <v>53</v>
      </c>
      <c r="C38" s="30" t="s">
        <v>17</v>
      </c>
      <c r="D38" s="30" t="s">
        <v>17</v>
      </c>
      <c r="E38" s="30" t="s">
        <v>17</v>
      </c>
      <c r="F38" s="30" t="s">
        <v>17</v>
      </c>
      <c r="G38" s="30" t="s">
        <v>17</v>
      </c>
      <c r="H38" s="30" t="s">
        <v>17</v>
      </c>
      <c r="I38" s="30" t="s">
        <v>17</v>
      </c>
      <c r="J38" s="30" t="s">
        <v>17</v>
      </c>
      <c r="K38" s="61">
        <v>0.0</v>
      </c>
      <c r="L38" s="45">
        <v>1.75</v>
      </c>
      <c r="M38" s="50">
        <f t="shared" si="8"/>
        <v>-1</v>
      </c>
    </row>
    <row r="39">
      <c r="A39" s="2" t="s">
        <v>54</v>
      </c>
      <c r="B39" s="42" t="s">
        <v>55</v>
      </c>
      <c r="C39" s="30" t="s">
        <v>17</v>
      </c>
      <c r="D39" s="30" t="s">
        <v>17</v>
      </c>
      <c r="E39" s="30" t="s">
        <v>17</v>
      </c>
      <c r="F39" s="30" t="s">
        <v>17</v>
      </c>
      <c r="G39" s="30" t="s">
        <v>17</v>
      </c>
      <c r="H39" s="30" t="s">
        <v>17</v>
      </c>
      <c r="I39" s="30" t="s">
        <v>17</v>
      </c>
      <c r="J39" s="30" t="s">
        <v>17</v>
      </c>
      <c r="K39" s="61">
        <v>0.0</v>
      </c>
      <c r="L39" s="45">
        <v>4.0</v>
      </c>
      <c r="M39" s="50">
        <f t="shared" si="8"/>
        <v>-1</v>
      </c>
    </row>
    <row r="40">
      <c r="A40" s="86"/>
      <c r="B40" s="3"/>
      <c r="C40" s="87"/>
      <c r="D40" s="87"/>
      <c r="E40" s="87"/>
      <c r="F40" s="87"/>
      <c r="G40" s="87"/>
      <c r="H40" s="87"/>
      <c r="I40" s="87"/>
      <c r="J40" s="87"/>
      <c r="K40" s="43"/>
      <c r="L40" s="103"/>
      <c r="M40" s="50"/>
    </row>
    <row r="41">
      <c r="A41" s="31">
        <v>5.0</v>
      </c>
      <c r="B41" s="37" t="s">
        <v>56</v>
      </c>
      <c r="C41" s="38"/>
      <c r="D41" s="38"/>
      <c r="E41" s="38"/>
      <c r="F41" s="38"/>
      <c r="G41" s="38"/>
      <c r="H41" s="38"/>
      <c r="I41" s="38"/>
      <c r="J41" s="38"/>
      <c r="K41" s="72">
        <f>SUM(K42:K43,K44,K51)</f>
        <v>0</v>
      </c>
      <c r="L41" s="74" t="s">
        <v>17</v>
      </c>
      <c r="M41" s="78" t="str">
        <f>IF(L41="-", "N/A", (K41-L41)/L41)</f>
        <v>N/A</v>
      </c>
    </row>
    <row r="42">
      <c r="A42" s="2">
        <v>5.1</v>
      </c>
      <c r="B42" s="42" t="s">
        <v>57</v>
      </c>
      <c r="C42" s="30" t="s">
        <v>17</v>
      </c>
      <c r="D42" s="30" t="s">
        <v>17</v>
      </c>
      <c r="E42" s="30" t="s">
        <v>17</v>
      </c>
      <c r="F42" s="30" t="s">
        <v>17</v>
      </c>
      <c r="G42" s="30" t="s">
        <v>17</v>
      </c>
      <c r="H42" s="30" t="s">
        <v>17</v>
      </c>
      <c r="I42" s="30" t="s">
        <v>17</v>
      </c>
      <c r="J42" s="30" t="s">
        <v>17</v>
      </c>
      <c r="K42" s="61" t="s">
        <v>17</v>
      </c>
      <c r="L42" s="45" t="s">
        <v>17</v>
      </c>
      <c r="M42" s="45" t="s">
        <v>17</v>
      </c>
    </row>
    <row r="43">
      <c r="A43" s="2">
        <v>5.2</v>
      </c>
      <c r="B43" s="42" t="s">
        <v>58</v>
      </c>
      <c r="C43" s="30" t="s">
        <v>17</v>
      </c>
      <c r="D43" s="30" t="s">
        <v>17</v>
      </c>
      <c r="E43" s="30" t="s">
        <v>17</v>
      </c>
      <c r="F43" s="30" t="s">
        <v>17</v>
      </c>
      <c r="G43" s="30" t="s">
        <v>17</v>
      </c>
      <c r="H43" s="30" t="s">
        <v>17</v>
      </c>
      <c r="I43" s="30" t="s">
        <v>17</v>
      </c>
      <c r="J43" s="30" t="s">
        <v>17</v>
      </c>
      <c r="K43" s="61" t="s">
        <v>17</v>
      </c>
      <c r="L43" s="45" t="s">
        <v>17</v>
      </c>
      <c r="M43" s="45" t="s">
        <v>17</v>
      </c>
    </row>
    <row r="44">
      <c r="A44" s="104">
        <v>5.3</v>
      </c>
      <c r="B44" s="105" t="s">
        <v>59</v>
      </c>
      <c r="C44" s="113"/>
      <c r="D44" s="113"/>
      <c r="E44" s="113"/>
      <c r="F44" s="113"/>
      <c r="G44" s="113"/>
      <c r="H44" s="113"/>
      <c r="I44" s="113"/>
      <c r="J44" s="113"/>
      <c r="K44" s="94">
        <f>SUM(K45,K48)</f>
        <v>0</v>
      </c>
      <c r="L44" s="114" t="s">
        <v>17</v>
      </c>
      <c r="M44" s="93" t="str">
        <f t="shared" ref="M44:M45" si="9">IF(L44="-", "N/A", (K44-L44)/L44)</f>
        <v>N/A</v>
      </c>
    </row>
    <row r="45">
      <c r="A45" s="76" t="s">
        <v>60</v>
      </c>
      <c r="B45" s="79" t="s">
        <v>61</v>
      </c>
      <c r="C45" s="115"/>
      <c r="D45" s="115"/>
      <c r="E45" s="115"/>
      <c r="F45" s="115"/>
      <c r="G45" s="115"/>
      <c r="H45" s="115"/>
      <c r="I45" s="115"/>
      <c r="J45" s="115"/>
      <c r="K45" s="94">
        <f>SUM(K46:K47)</f>
        <v>0</v>
      </c>
      <c r="L45" s="95" t="s">
        <v>17</v>
      </c>
      <c r="M45" s="93" t="str">
        <f t="shared" si="9"/>
        <v>N/A</v>
      </c>
    </row>
    <row r="46">
      <c r="A46" s="2" t="s">
        <v>62</v>
      </c>
      <c r="B46" s="42" t="s">
        <v>63</v>
      </c>
      <c r="C46" s="30" t="s">
        <v>17</v>
      </c>
      <c r="D46" s="30" t="s">
        <v>17</v>
      </c>
      <c r="E46" s="30" t="s">
        <v>17</v>
      </c>
      <c r="F46" s="30" t="s">
        <v>17</v>
      </c>
      <c r="G46" s="30" t="s">
        <v>17</v>
      </c>
      <c r="H46" s="30" t="s">
        <v>17</v>
      </c>
      <c r="I46" s="30" t="s">
        <v>17</v>
      </c>
      <c r="J46" s="30" t="s">
        <v>17</v>
      </c>
      <c r="K46" s="61" t="s">
        <v>17</v>
      </c>
      <c r="L46" s="63" t="s">
        <v>17</v>
      </c>
      <c r="M46" s="63" t="s">
        <v>17</v>
      </c>
    </row>
    <row r="47">
      <c r="A47" s="2" t="s">
        <v>64</v>
      </c>
      <c r="B47" s="42" t="s">
        <v>65</v>
      </c>
      <c r="C47" s="30" t="s">
        <v>17</v>
      </c>
      <c r="D47" s="30" t="s">
        <v>17</v>
      </c>
      <c r="E47" s="30" t="s">
        <v>17</v>
      </c>
      <c r="F47" s="30" t="s">
        <v>17</v>
      </c>
      <c r="G47" s="30" t="s">
        <v>17</v>
      </c>
      <c r="H47" s="30" t="s">
        <v>17</v>
      </c>
      <c r="I47" s="30" t="s">
        <v>17</v>
      </c>
      <c r="J47" s="30" t="s">
        <v>17</v>
      </c>
      <c r="K47" s="61" t="s">
        <v>17</v>
      </c>
      <c r="L47" s="63" t="s">
        <v>17</v>
      </c>
      <c r="M47" s="63" t="s">
        <v>17</v>
      </c>
    </row>
    <row r="48">
      <c r="A48" s="76" t="s">
        <v>66</v>
      </c>
      <c r="B48" s="79" t="s">
        <v>67</v>
      </c>
      <c r="C48" s="115"/>
      <c r="D48" s="115"/>
      <c r="E48" s="115"/>
      <c r="F48" s="115"/>
      <c r="G48" s="115"/>
      <c r="H48" s="115"/>
      <c r="I48" s="115"/>
      <c r="J48" s="115"/>
      <c r="K48" s="94">
        <f>SUM(K49:K50)</f>
        <v>0</v>
      </c>
      <c r="L48" s="95" t="s">
        <v>17</v>
      </c>
      <c r="M48" s="120" t="str">
        <f>IF(L48="-", "N/A", (K48-L48)/L48)</f>
        <v>N/A</v>
      </c>
    </row>
    <row r="49">
      <c r="A49" s="2" t="s">
        <v>68</v>
      </c>
      <c r="B49" s="42" t="s">
        <v>69</v>
      </c>
      <c r="C49" s="30" t="s">
        <v>17</v>
      </c>
      <c r="D49" s="30" t="s">
        <v>17</v>
      </c>
      <c r="E49" s="30" t="s">
        <v>17</v>
      </c>
      <c r="F49" s="30" t="s">
        <v>17</v>
      </c>
      <c r="G49" s="30" t="s">
        <v>17</v>
      </c>
      <c r="H49" s="30" t="s">
        <v>17</v>
      </c>
      <c r="I49" s="30" t="s">
        <v>17</v>
      </c>
      <c r="J49" s="30" t="s">
        <v>17</v>
      </c>
      <c r="K49" s="61" t="s">
        <v>17</v>
      </c>
      <c r="L49" s="63" t="s">
        <v>17</v>
      </c>
      <c r="M49" s="63" t="s">
        <v>17</v>
      </c>
    </row>
    <row r="50">
      <c r="A50" s="2" t="s">
        <v>70</v>
      </c>
      <c r="B50" s="42" t="s">
        <v>71</v>
      </c>
      <c r="C50" s="30" t="s">
        <v>17</v>
      </c>
      <c r="D50" s="30" t="s">
        <v>17</v>
      </c>
      <c r="E50" s="30" t="s">
        <v>17</v>
      </c>
      <c r="F50" s="30" t="s">
        <v>17</v>
      </c>
      <c r="G50" s="30" t="s">
        <v>17</v>
      </c>
      <c r="H50" s="30" t="s">
        <v>17</v>
      </c>
      <c r="I50" s="30" t="s">
        <v>17</v>
      </c>
      <c r="J50" s="30" t="s">
        <v>17</v>
      </c>
      <c r="K50" s="61" t="s">
        <v>17</v>
      </c>
      <c r="L50" s="63" t="s">
        <v>17</v>
      </c>
      <c r="M50" s="63" t="s">
        <v>17</v>
      </c>
    </row>
    <row r="51">
      <c r="A51" s="104">
        <v>5.4</v>
      </c>
      <c r="B51" s="105" t="s">
        <v>72</v>
      </c>
      <c r="C51" s="113"/>
      <c r="D51" s="113"/>
      <c r="E51" s="113"/>
      <c r="F51" s="113"/>
      <c r="G51" s="113"/>
      <c r="H51" s="113"/>
      <c r="I51" s="113"/>
      <c r="J51" s="113"/>
      <c r="K51" s="123">
        <f>SUM(K52:K54)</f>
        <v>0</v>
      </c>
      <c r="L51" s="114" t="s">
        <v>17</v>
      </c>
      <c r="M51" s="120" t="str">
        <f>IF(L51="-", "N/A", (K51-L51)/L51)</f>
        <v>N/A</v>
      </c>
    </row>
    <row r="52">
      <c r="A52" s="2" t="s">
        <v>73</v>
      </c>
      <c r="B52" s="42" t="s">
        <v>74</v>
      </c>
      <c r="C52" s="30" t="s">
        <v>17</v>
      </c>
      <c r="D52" s="30" t="s">
        <v>17</v>
      </c>
      <c r="E52" s="30" t="s">
        <v>17</v>
      </c>
      <c r="F52" s="30" t="s">
        <v>17</v>
      </c>
      <c r="G52" s="30" t="s">
        <v>17</v>
      </c>
      <c r="H52" s="30" t="s">
        <v>17</v>
      </c>
      <c r="I52" s="30" t="s">
        <v>17</v>
      </c>
      <c r="J52" s="30" t="s">
        <v>17</v>
      </c>
      <c r="K52" s="61" t="s">
        <v>17</v>
      </c>
      <c r="L52" s="63" t="s">
        <v>17</v>
      </c>
      <c r="M52" s="63" t="s">
        <v>17</v>
      </c>
    </row>
    <row r="53">
      <c r="A53" s="2" t="s">
        <v>75</v>
      </c>
      <c r="B53" s="116" t="s">
        <v>76</v>
      </c>
      <c r="C53" s="30" t="s">
        <v>17</v>
      </c>
      <c r="D53" s="30" t="s">
        <v>17</v>
      </c>
      <c r="E53" s="30" t="s">
        <v>17</v>
      </c>
      <c r="F53" s="30" t="s">
        <v>17</v>
      </c>
      <c r="G53" s="30" t="s">
        <v>17</v>
      </c>
      <c r="H53" s="30" t="s">
        <v>17</v>
      </c>
      <c r="I53" s="30" t="s">
        <v>17</v>
      </c>
      <c r="J53" s="30" t="s">
        <v>17</v>
      </c>
      <c r="K53" s="61" t="s">
        <v>17</v>
      </c>
      <c r="L53" s="63" t="s">
        <v>17</v>
      </c>
      <c r="M53" s="63" t="s">
        <v>17</v>
      </c>
    </row>
    <row r="54">
      <c r="A54" s="2" t="s">
        <v>77</v>
      </c>
      <c r="B54" s="42" t="s">
        <v>78</v>
      </c>
      <c r="C54" s="30" t="s">
        <v>17</v>
      </c>
      <c r="D54" s="30" t="s">
        <v>17</v>
      </c>
      <c r="E54" s="30" t="s">
        <v>17</v>
      </c>
      <c r="F54" s="30" t="s">
        <v>17</v>
      </c>
      <c r="G54" s="30" t="s">
        <v>17</v>
      </c>
      <c r="H54" s="30" t="s">
        <v>17</v>
      </c>
      <c r="I54" s="30" t="s">
        <v>17</v>
      </c>
      <c r="J54" s="30" t="s">
        <v>17</v>
      </c>
      <c r="K54" s="61" t="s">
        <v>17</v>
      </c>
      <c r="L54" s="63" t="s">
        <v>17</v>
      </c>
      <c r="M54" s="63" t="s">
        <v>17</v>
      </c>
    </row>
    <row r="55">
      <c r="A55" s="2"/>
      <c r="B55" s="3"/>
      <c r="C55" s="87"/>
      <c r="D55" s="87"/>
      <c r="E55" s="87"/>
      <c r="F55" s="87"/>
      <c r="G55" s="87"/>
      <c r="H55" s="87"/>
      <c r="I55" s="87"/>
      <c r="J55" s="87"/>
      <c r="K55" s="61" t="s">
        <v>17</v>
      </c>
      <c r="L55" s="63" t="s">
        <v>17</v>
      </c>
      <c r="M55" s="63" t="s">
        <v>17</v>
      </c>
    </row>
    <row r="56">
      <c r="A56" s="31">
        <v>6.0</v>
      </c>
      <c r="B56" s="37" t="s">
        <v>79</v>
      </c>
      <c r="C56" s="38"/>
      <c r="D56" s="38"/>
      <c r="E56" s="38"/>
      <c r="F56" s="38"/>
      <c r="G56" s="38"/>
      <c r="H56" s="38"/>
      <c r="I56" s="38"/>
      <c r="J56" s="38"/>
      <c r="K56" s="72">
        <f>SUM(K57:K70)</f>
        <v>0</v>
      </c>
      <c r="L56" s="74" t="s">
        <v>17</v>
      </c>
      <c r="M56" s="78" t="str">
        <f>IF(L56="-", "N/A", (K56-L56)/L56)</f>
        <v>N/A</v>
      </c>
    </row>
    <row r="57">
      <c r="A57" s="2">
        <v>6.1</v>
      </c>
      <c r="B57" s="42" t="s">
        <v>80</v>
      </c>
      <c r="C57" s="30" t="s">
        <v>17</v>
      </c>
      <c r="D57" s="30" t="s">
        <v>17</v>
      </c>
      <c r="E57" s="30" t="s">
        <v>17</v>
      </c>
      <c r="F57" s="30" t="s">
        <v>17</v>
      </c>
      <c r="G57" s="30" t="s">
        <v>17</v>
      </c>
      <c r="H57" s="30" t="s">
        <v>17</v>
      </c>
      <c r="I57" s="30" t="s">
        <v>17</v>
      </c>
      <c r="J57" s="30" t="s">
        <v>17</v>
      </c>
      <c r="K57" s="61" t="s">
        <v>17</v>
      </c>
      <c r="L57" s="63" t="s">
        <v>17</v>
      </c>
      <c r="M57" s="63" t="s">
        <v>17</v>
      </c>
    </row>
    <row r="58">
      <c r="A58" s="2">
        <v>6.2</v>
      </c>
      <c r="B58" s="42" t="s">
        <v>81</v>
      </c>
      <c r="C58" s="30" t="s">
        <v>17</v>
      </c>
      <c r="D58" s="30" t="s">
        <v>17</v>
      </c>
      <c r="E58" s="30" t="s">
        <v>17</v>
      </c>
      <c r="F58" s="30" t="s">
        <v>17</v>
      </c>
      <c r="G58" s="30" t="s">
        <v>17</v>
      </c>
      <c r="H58" s="30" t="s">
        <v>17</v>
      </c>
      <c r="I58" s="30" t="s">
        <v>17</v>
      </c>
      <c r="J58" s="30" t="s">
        <v>17</v>
      </c>
      <c r="K58" s="61" t="s">
        <v>17</v>
      </c>
      <c r="L58" s="63" t="s">
        <v>17</v>
      </c>
      <c r="M58" s="63" t="s">
        <v>17</v>
      </c>
    </row>
    <row r="59">
      <c r="A59" s="2">
        <v>6.3</v>
      </c>
      <c r="B59" s="42" t="s">
        <v>82</v>
      </c>
      <c r="C59" s="30" t="s">
        <v>17</v>
      </c>
      <c r="D59" s="30" t="s">
        <v>17</v>
      </c>
      <c r="E59" s="30" t="s">
        <v>17</v>
      </c>
      <c r="F59" s="30" t="s">
        <v>17</v>
      </c>
      <c r="G59" s="30" t="s">
        <v>17</v>
      </c>
      <c r="H59" s="30" t="s">
        <v>17</v>
      </c>
      <c r="I59" s="30" t="s">
        <v>17</v>
      </c>
      <c r="J59" s="30" t="s">
        <v>17</v>
      </c>
      <c r="K59" s="61" t="s">
        <v>17</v>
      </c>
      <c r="L59" s="63" t="s">
        <v>17</v>
      </c>
      <c r="M59" s="63" t="s">
        <v>17</v>
      </c>
    </row>
    <row r="60">
      <c r="A60" s="2">
        <v>6.4</v>
      </c>
      <c r="B60" s="42" t="s">
        <v>83</v>
      </c>
      <c r="C60" s="30" t="s">
        <v>17</v>
      </c>
      <c r="D60" s="30" t="s">
        <v>17</v>
      </c>
      <c r="E60" s="30" t="s">
        <v>17</v>
      </c>
      <c r="F60" s="30" t="s">
        <v>17</v>
      </c>
      <c r="G60" s="30" t="s">
        <v>17</v>
      </c>
      <c r="H60" s="30" t="s">
        <v>17</v>
      </c>
      <c r="I60" s="30" t="s">
        <v>17</v>
      </c>
      <c r="J60" s="30" t="s">
        <v>17</v>
      </c>
      <c r="K60" s="61" t="s">
        <v>17</v>
      </c>
      <c r="L60" s="63" t="s">
        <v>17</v>
      </c>
      <c r="M60" s="63" t="s">
        <v>17</v>
      </c>
    </row>
    <row r="61">
      <c r="A61" s="2">
        <v>6.5</v>
      </c>
      <c r="B61" s="42" t="s">
        <v>84</v>
      </c>
      <c r="C61" s="30" t="s">
        <v>17</v>
      </c>
      <c r="D61" s="30" t="s">
        <v>17</v>
      </c>
      <c r="E61" s="30" t="s">
        <v>17</v>
      </c>
      <c r="F61" s="30" t="s">
        <v>17</v>
      </c>
      <c r="G61" s="30" t="s">
        <v>17</v>
      </c>
      <c r="H61" s="30" t="s">
        <v>17</v>
      </c>
      <c r="I61" s="30" t="s">
        <v>17</v>
      </c>
      <c r="J61" s="30" t="s">
        <v>17</v>
      </c>
      <c r="K61" s="61" t="s">
        <v>17</v>
      </c>
      <c r="L61" s="63" t="s">
        <v>17</v>
      </c>
      <c r="M61" s="63" t="s">
        <v>17</v>
      </c>
    </row>
    <row r="62">
      <c r="A62" s="2">
        <v>6.6</v>
      </c>
      <c r="B62" s="42" t="s">
        <v>85</v>
      </c>
      <c r="C62" s="30" t="s">
        <v>17</v>
      </c>
      <c r="D62" s="30" t="s">
        <v>17</v>
      </c>
      <c r="E62" s="30" t="s">
        <v>17</v>
      </c>
      <c r="F62" s="30" t="s">
        <v>17</v>
      </c>
      <c r="G62" s="30" t="s">
        <v>17</v>
      </c>
      <c r="H62" s="30" t="s">
        <v>17</v>
      </c>
      <c r="I62" s="30" t="s">
        <v>17</v>
      </c>
      <c r="J62" s="30" t="s">
        <v>17</v>
      </c>
      <c r="K62" s="61" t="s">
        <v>17</v>
      </c>
      <c r="L62" s="63" t="s">
        <v>17</v>
      </c>
      <c r="M62" s="63" t="s">
        <v>17</v>
      </c>
    </row>
    <row r="63">
      <c r="A63" s="2">
        <v>6.7</v>
      </c>
      <c r="B63" s="42" t="s">
        <v>86</v>
      </c>
      <c r="C63" s="30" t="s">
        <v>17</v>
      </c>
      <c r="D63" s="30" t="s">
        <v>17</v>
      </c>
      <c r="E63" s="30" t="s">
        <v>17</v>
      </c>
      <c r="F63" s="30" t="s">
        <v>17</v>
      </c>
      <c r="G63" s="30" t="s">
        <v>17</v>
      </c>
      <c r="H63" s="30" t="s">
        <v>17</v>
      </c>
      <c r="I63" s="30" t="s">
        <v>17</v>
      </c>
      <c r="J63" s="30" t="s">
        <v>17</v>
      </c>
      <c r="K63" s="61" t="s">
        <v>17</v>
      </c>
      <c r="L63" s="63" t="s">
        <v>17</v>
      </c>
      <c r="M63" s="63" t="s">
        <v>17</v>
      </c>
    </row>
    <row r="64">
      <c r="A64" s="2">
        <v>6.8</v>
      </c>
      <c r="B64" s="42" t="s">
        <v>87</v>
      </c>
      <c r="C64" s="30" t="s">
        <v>17</v>
      </c>
      <c r="D64" s="30" t="s">
        <v>17</v>
      </c>
      <c r="E64" s="30" t="s">
        <v>17</v>
      </c>
      <c r="F64" s="30" t="s">
        <v>17</v>
      </c>
      <c r="G64" s="30" t="s">
        <v>17</v>
      </c>
      <c r="H64" s="30" t="s">
        <v>17</v>
      </c>
      <c r="I64" s="30" t="s">
        <v>17</v>
      </c>
      <c r="J64" s="30" t="s">
        <v>17</v>
      </c>
      <c r="K64" s="61" t="s">
        <v>17</v>
      </c>
      <c r="L64" s="63" t="s">
        <v>17</v>
      </c>
      <c r="M64" s="63" t="s">
        <v>17</v>
      </c>
    </row>
    <row r="65">
      <c r="A65" s="2">
        <v>6.9</v>
      </c>
      <c r="B65" s="42" t="s">
        <v>88</v>
      </c>
      <c r="C65" s="30" t="s">
        <v>17</v>
      </c>
      <c r="D65" s="30" t="s">
        <v>17</v>
      </c>
      <c r="E65" s="30" t="s">
        <v>17</v>
      </c>
      <c r="F65" s="30" t="s">
        <v>17</v>
      </c>
      <c r="G65" s="30" t="s">
        <v>17</v>
      </c>
      <c r="H65" s="30" t="s">
        <v>17</v>
      </c>
      <c r="I65" s="30" t="s">
        <v>17</v>
      </c>
      <c r="J65" s="30" t="s">
        <v>17</v>
      </c>
      <c r="K65" s="61" t="s">
        <v>17</v>
      </c>
      <c r="L65" s="63" t="s">
        <v>17</v>
      </c>
      <c r="M65" s="63" t="s">
        <v>17</v>
      </c>
    </row>
    <row r="66">
      <c r="A66" s="2">
        <v>6.1</v>
      </c>
      <c r="B66" s="42" t="s">
        <v>89</v>
      </c>
      <c r="C66" s="30" t="s">
        <v>17</v>
      </c>
      <c r="D66" s="30" t="s">
        <v>17</v>
      </c>
      <c r="E66" s="30" t="s">
        <v>17</v>
      </c>
      <c r="F66" s="30" t="s">
        <v>17</v>
      </c>
      <c r="G66" s="30" t="s">
        <v>17</v>
      </c>
      <c r="H66" s="30" t="s">
        <v>17</v>
      </c>
      <c r="I66" s="30" t="s">
        <v>17</v>
      </c>
      <c r="J66" s="30" t="s">
        <v>17</v>
      </c>
      <c r="K66" s="61" t="s">
        <v>17</v>
      </c>
      <c r="L66" s="63" t="s">
        <v>17</v>
      </c>
      <c r="M66" s="63" t="s">
        <v>17</v>
      </c>
    </row>
    <row r="67">
      <c r="A67" s="2">
        <v>6.11</v>
      </c>
      <c r="B67" s="42" t="s">
        <v>90</v>
      </c>
      <c r="C67" s="30" t="s">
        <v>17</v>
      </c>
      <c r="D67" s="30" t="s">
        <v>17</v>
      </c>
      <c r="E67" s="30" t="s">
        <v>17</v>
      </c>
      <c r="F67" s="30" t="s">
        <v>17</v>
      </c>
      <c r="G67" s="30" t="s">
        <v>17</v>
      </c>
      <c r="H67" s="30" t="s">
        <v>17</v>
      </c>
      <c r="I67" s="30" t="s">
        <v>17</v>
      </c>
      <c r="J67" s="30" t="s">
        <v>17</v>
      </c>
      <c r="K67" s="61" t="s">
        <v>17</v>
      </c>
      <c r="L67" s="63" t="s">
        <v>17</v>
      </c>
      <c r="M67" s="63" t="s">
        <v>17</v>
      </c>
    </row>
    <row r="68">
      <c r="A68" s="2">
        <v>6.12</v>
      </c>
      <c r="B68" s="42" t="s">
        <v>91</v>
      </c>
      <c r="C68" s="30" t="s">
        <v>17</v>
      </c>
      <c r="D68" s="30" t="s">
        <v>17</v>
      </c>
      <c r="E68" s="30" t="s">
        <v>17</v>
      </c>
      <c r="F68" s="30" t="s">
        <v>17</v>
      </c>
      <c r="G68" s="30" t="s">
        <v>17</v>
      </c>
      <c r="H68" s="30" t="s">
        <v>17</v>
      </c>
      <c r="I68" s="30" t="s">
        <v>17</v>
      </c>
      <c r="J68" s="30" t="s">
        <v>17</v>
      </c>
      <c r="K68" s="61" t="s">
        <v>17</v>
      </c>
      <c r="L68" s="63" t="s">
        <v>17</v>
      </c>
      <c r="M68" s="63" t="s">
        <v>17</v>
      </c>
    </row>
    <row r="69">
      <c r="A69" s="2">
        <v>6.13</v>
      </c>
      <c r="B69" s="42" t="s">
        <v>92</v>
      </c>
      <c r="C69" s="30" t="s">
        <v>17</v>
      </c>
      <c r="D69" s="30" t="s">
        <v>17</v>
      </c>
      <c r="E69" s="30" t="s">
        <v>17</v>
      </c>
      <c r="F69" s="30" t="s">
        <v>17</v>
      </c>
      <c r="G69" s="30" t="s">
        <v>17</v>
      </c>
      <c r="H69" s="30" t="s">
        <v>17</v>
      </c>
      <c r="I69" s="30" t="s">
        <v>17</v>
      </c>
      <c r="J69" s="30" t="s">
        <v>17</v>
      </c>
      <c r="K69" s="61" t="s">
        <v>17</v>
      </c>
      <c r="L69" s="63" t="s">
        <v>17</v>
      </c>
      <c r="M69" s="63" t="s">
        <v>17</v>
      </c>
    </row>
    <row r="70">
      <c r="A70" s="2">
        <v>6.14</v>
      </c>
      <c r="B70" s="42" t="s">
        <v>93</v>
      </c>
      <c r="C70" s="30" t="s">
        <v>17</v>
      </c>
      <c r="D70" s="30" t="s">
        <v>17</v>
      </c>
      <c r="E70" s="30" t="s">
        <v>17</v>
      </c>
      <c r="F70" s="30" t="s">
        <v>17</v>
      </c>
      <c r="G70" s="30" t="s">
        <v>17</v>
      </c>
      <c r="H70" s="30" t="s">
        <v>17</v>
      </c>
      <c r="I70" s="30" t="s">
        <v>17</v>
      </c>
      <c r="J70" s="30" t="s">
        <v>17</v>
      </c>
      <c r="K70" s="61" t="s">
        <v>17</v>
      </c>
      <c r="L70" s="131" t="s">
        <v>17</v>
      </c>
      <c r="M70" s="131" t="s">
        <v>17</v>
      </c>
    </row>
    <row r="71">
      <c r="A71" s="134" t="s">
        <v>94</v>
      </c>
      <c r="B71" s="135"/>
      <c r="C71" s="138"/>
      <c r="D71" s="138"/>
      <c r="E71" s="138"/>
      <c r="F71" s="138"/>
      <c r="G71" s="138"/>
      <c r="H71" s="139"/>
      <c r="I71" s="138"/>
      <c r="J71" s="138"/>
      <c r="K71" s="141">
        <f t="shared" ref="K71:L71" si="10">SUM(K3,K7,K25,K32,K41)</f>
        <v>26.5</v>
      </c>
      <c r="L71" s="147">
        <f t="shared" si="10"/>
        <v>109.75</v>
      </c>
      <c r="M71" s="93">
        <f>IF(L71="", "N/A", (K71-L71)/L71)</f>
        <v>-0.7585421412</v>
      </c>
    </row>
    <row r="72">
      <c r="A72" s="144" t="s">
        <v>95</v>
      </c>
      <c r="B72" s="3"/>
      <c r="C72" s="153">
        <f t="shared" ref="C72:J72" si="11">sum(C4:C69)</f>
        <v>2</v>
      </c>
      <c r="D72" s="153">
        <f t="shared" si="11"/>
        <v>4.5</v>
      </c>
      <c r="E72" s="153">
        <f t="shared" si="11"/>
        <v>4</v>
      </c>
      <c r="F72" s="153">
        <f t="shared" si="11"/>
        <v>2</v>
      </c>
      <c r="G72" s="153">
        <f t="shared" si="11"/>
        <v>2</v>
      </c>
      <c r="H72" s="153">
        <f t="shared" si="11"/>
        <v>2</v>
      </c>
      <c r="I72" s="153">
        <f t="shared" si="11"/>
        <v>5</v>
      </c>
      <c r="J72" s="153">
        <f t="shared" si="11"/>
        <v>5</v>
      </c>
      <c r="K72" s="94">
        <f t="shared" ref="K72:K73" si="12">SUM(C72:J72)</f>
        <v>26.5</v>
      </c>
      <c r="L72" s="147"/>
      <c r="M72" s="93"/>
    </row>
    <row r="73">
      <c r="A73" s="156" t="s">
        <v>96</v>
      </c>
      <c r="B73" s="158"/>
      <c r="C73" s="159">
        <v>6.75</v>
      </c>
      <c r="D73" s="159">
        <v>27.5</v>
      </c>
      <c r="E73" s="159">
        <v>23.0</v>
      </c>
      <c r="F73" s="159">
        <v>13.75</v>
      </c>
      <c r="G73" s="159">
        <v>4.0</v>
      </c>
      <c r="H73" s="159">
        <v>10.5</v>
      </c>
      <c r="I73" s="159">
        <v>12.0</v>
      </c>
      <c r="J73" s="159">
        <v>12.5</v>
      </c>
      <c r="K73" s="161">
        <f t="shared" si="12"/>
        <v>110</v>
      </c>
      <c r="L73" s="163"/>
      <c r="M73" s="165"/>
    </row>
    <row r="74">
      <c r="A74" s="166" t="s">
        <v>3</v>
      </c>
      <c r="B74" s="169"/>
      <c r="C74" s="172">
        <f t="shared" ref="C74:K74" si="13">((C72-C73)/C73)</f>
        <v>-0.7037037037</v>
      </c>
      <c r="D74" s="172">
        <f t="shared" si="13"/>
        <v>-0.8363636364</v>
      </c>
      <c r="E74" s="172">
        <f t="shared" si="13"/>
        <v>-0.8260869565</v>
      </c>
      <c r="F74" s="172">
        <f t="shared" si="13"/>
        <v>-0.8545454545</v>
      </c>
      <c r="G74" s="172">
        <f t="shared" si="13"/>
        <v>-0.5</v>
      </c>
      <c r="H74" s="172">
        <f t="shared" si="13"/>
        <v>-0.8095238095</v>
      </c>
      <c r="I74" s="172">
        <f t="shared" si="13"/>
        <v>-0.5833333333</v>
      </c>
      <c r="J74" s="172">
        <f t="shared" si="13"/>
        <v>-0.6</v>
      </c>
      <c r="K74" s="177">
        <f t="shared" si="13"/>
        <v>-0.7590909091</v>
      </c>
      <c r="L74" s="178"/>
      <c r="M74" s="181"/>
    </row>
    <row r="75">
      <c r="C75" s="183"/>
      <c r="D75" s="183"/>
      <c r="E75" s="183"/>
      <c r="F75" s="183"/>
      <c r="G75" s="183"/>
      <c r="H75" s="183"/>
      <c r="I75" s="183"/>
      <c r="J75" s="183"/>
      <c r="M75" s="187"/>
    </row>
    <row r="76">
      <c r="C76" s="183"/>
      <c r="D76" s="183"/>
      <c r="E76" s="183"/>
      <c r="F76" s="183"/>
      <c r="G76" s="183"/>
      <c r="H76" s="183"/>
      <c r="I76" s="183"/>
      <c r="J76" s="183"/>
      <c r="M76" s="187"/>
    </row>
  </sheetData>
  <mergeCells count="9">
    <mergeCell ref="K1:K2"/>
    <mergeCell ref="C1:J1"/>
    <mergeCell ref="L1:L2"/>
    <mergeCell ref="M1:M2"/>
    <mergeCell ref="A73:B73"/>
    <mergeCell ref="A74:B74"/>
    <mergeCell ref="A72:B72"/>
    <mergeCell ref="A71:B71"/>
    <mergeCell ref="A1:A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38.0"/>
  </cols>
  <sheetData>
    <row r="1">
      <c r="A1" s="2"/>
      <c r="B1" s="3"/>
      <c r="C1" s="4" t="str">
        <f>'WK2 1501'!C1</f>
        <v>Name Of Employee</v>
      </c>
      <c r="K1" s="5" t="s">
        <v>1</v>
      </c>
      <c r="L1" s="4" t="s">
        <v>2</v>
      </c>
      <c r="M1" s="6" t="s">
        <v>3</v>
      </c>
    </row>
    <row r="2" ht="24.0" customHeight="1">
      <c r="A2" s="2" t="s">
        <v>0</v>
      </c>
      <c r="B2" s="7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9"/>
      <c r="L2" s="10"/>
      <c r="M2" s="9"/>
    </row>
    <row r="3">
      <c r="A3" s="11">
        <v>1.0</v>
      </c>
      <c r="B3" s="16" t="s">
        <v>14</v>
      </c>
      <c r="C3" s="17"/>
      <c r="D3" s="19"/>
      <c r="E3" s="19"/>
      <c r="F3" s="19"/>
      <c r="G3" s="19"/>
      <c r="H3" s="19"/>
      <c r="I3" s="19"/>
      <c r="J3" s="19"/>
      <c r="K3" s="17">
        <f t="shared" ref="K3:L3" si="1">SUM(K4:K5)</f>
        <v>22.5</v>
      </c>
      <c r="L3" s="22">
        <f t="shared" si="1"/>
        <v>8</v>
      </c>
      <c r="M3" s="23"/>
    </row>
    <row r="4">
      <c r="A4" s="2">
        <v>1.1</v>
      </c>
      <c r="B4" s="26" t="s">
        <v>14</v>
      </c>
      <c r="C4" s="28">
        <v>3.0</v>
      </c>
      <c r="D4" s="30">
        <v>3.0</v>
      </c>
      <c r="E4" s="30">
        <v>3.0</v>
      </c>
      <c r="F4" s="30">
        <v>2.0</v>
      </c>
      <c r="G4" s="30">
        <v>2.0</v>
      </c>
      <c r="H4" s="30">
        <v>3.0</v>
      </c>
      <c r="I4" s="30">
        <v>2.5</v>
      </c>
      <c r="J4" s="30">
        <v>3.0</v>
      </c>
      <c r="K4" s="33">
        <f t="shared" ref="K4:K5" si="2">SUM(C4:J4)</f>
        <v>21.5</v>
      </c>
      <c r="L4" s="34">
        <v>8.0</v>
      </c>
      <c r="M4" s="36">
        <f>IF(L4="", "N/A", (K4-L4)/L4)</f>
        <v>1.6875</v>
      </c>
    </row>
    <row r="5">
      <c r="A5" s="40" t="s">
        <v>15</v>
      </c>
      <c r="B5" s="41" t="s">
        <v>16</v>
      </c>
      <c r="C5" s="47" t="s">
        <v>17</v>
      </c>
      <c r="D5" s="48">
        <v>1.0</v>
      </c>
      <c r="E5" s="52" t="s">
        <v>17</v>
      </c>
      <c r="F5" s="52" t="s">
        <v>17</v>
      </c>
      <c r="G5" s="52" t="s">
        <v>17</v>
      </c>
      <c r="H5" s="52" t="s">
        <v>17</v>
      </c>
      <c r="I5" s="52" t="s">
        <v>17</v>
      </c>
      <c r="J5" s="52" t="s">
        <v>17</v>
      </c>
      <c r="K5" s="33">
        <f t="shared" si="2"/>
        <v>1</v>
      </c>
      <c r="L5" s="53" t="s">
        <v>17</v>
      </c>
      <c r="M5" s="34" t="s">
        <v>17</v>
      </c>
    </row>
    <row r="6">
      <c r="A6" s="54">
        <v>1.2</v>
      </c>
      <c r="B6" s="55" t="s">
        <v>18</v>
      </c>
      <c r="C6" s="47"/>
      <c r="D6" s="48"/>
      <c r="E6" s="52"/>
      <c r="F6" s="52"/>
      <c r="G6" s="52"/>
      <c r="H6" s="52"/>
      <c r="I6" s="52"/>
      <c r="J6" s="52"/>
      <c r="K6" s="33"/>
      <c r="L6" s="53"/>
      <c r="M6" s="34"/>
    </row>
    <row r="7">
      <c r="A7" s="31">
        <v>2.0</v>
      </c>
      <c r="B7" s="59" t="s">
        <v>19</v>
      </c>
      <c r="C7" s="60"/>
      <c r="D7" s="65"/>
      <c r="E7" s="65"/>
      <c r="F7" s="65"/>
      <c r="G7" s="65"/>
      <c r="H7" s="65"/>
      <c r="I7" s="65"/>
      <c r="J7" s="65"/>
      <c r="K7" s="69">
        <f t="shared" ref="K7:L7" si="3">SUM(K8,K13,K17:K23)</f>
        <v>19.5</v>
      </c>
      <c r="L7" s="71">
        <f t="shared" si="3"/>
        <v>18.5</v>
      </c>
      <c r="M7" s="73">
        <f>IF(L7="", "N/A", (K7-L7)/L7)</f>
        <v>0.05405405405</v>
      </c>
    </row>
    <row r="8">
      <c r="A8" s="76">
        <v>2.1</v>
      </c>
      <c r="B8" s="89" t="s">
        <v>20</v>
      </c>
      <c r="C8" s="90"/>
      <c r="D8" s="80"/>
      <c r="E8" s="80"/>
      <c r="F8" s="80"/>
      <c r="G8" s="80"/>
      <c r="H8" s="80"/>
      <c r="I8" s="80"/>
      <c r="J8" s="80"/>
      <c r="K8" s="90">
        <f>SUM(K9:K12)</f>
        <v>11</v>
      </c>
      <c r="L8" s="92" t="s">
        <v>17</v>
      </c>
      <c r="M8" s="93" t="str">
        <f t="shared" ref="M8:M11" si="4">IF(L8="-", "N/A", (K8-L8)/L8)</f>
        <v>N/A</v>
      </c>
    </row>
    <row r="9">
      <c r="A9" s="2" t="s">
        <v>21</v>
      </c>
      <c r="B9" s="26" t="s">
        <v>22</v>
      </c>
      <c r="C9" s="28">
        <v>1.0</v>
      </c>
      <c r="D9" s="30">
        <v>5.0</v>
      </c>
      <c r="E9" s="30" t="s">
        <v>17</v>
      </c>
      <c r="F9" s="30" t="s">
        <v>17</v>
      </c>
      <c r="G9" s="30" t="s">
        <v>17</v>
      </c>
      <c r="H9" s="30" t="s">
        <v>17</v>
      </c>
      <c r="I9" s="30" t="s">
        <v>17</v>
      </c>
      <c r="J9" s="30" t="s">
        <v>17</v>
      </c>
      <c r="K9" s="33">
        <f t="shared" ref="K9:K10" si="5">SUM(C9:J9)</f>
        <v>6</v>
      </c>
      <c r="L9" s="34" t="s">
        <v>17</v>
      </c>
      <c r="M9" s="50" t="str">
        <f t="shared" si="4"/>
        <v>N/A</v>
      </c>
    </row>
    <row r="10">
      <c r="A10" s="2" t="s">
        <v>23</v>
      </c>
      <c r="B10" s="26" t="s">
        <v>24</v>
      </c>
      <c r="C10" s="28" t="s">
        <v>17</v>
      </c>
      <c r="D10" s="30" t="s">
        <v>17</v>
      </c>
      <c r="E10" s="30">
        <v>5.0</v>
      </c>
      <c r="F10" s="30" t="s">
        <v>17</v>
      </c>
      <c r="G10" s="30" t="s">
        <v>17</v>
      </c>
      <c r="H10" s="30" t="s">
        <v>17</v>
      </c>
      <c r="I10" s="30" t="s">
        <v>17</v>
      </c>
      <c r="J10" s="30" t="s">
        <v>17</v>
      </c>
      <c r="K10" s="33">
        <f t="shared" si="5"/>
        <v>5</v>
      </c>
      <c r="L10" s="34" t="s">
        <v>17</v>
      </c>
      <c r="M10" s="50" t="str">
        <f t="shared" si="4"/>
        <v>N/A</v>
      </c>
    </row>
    <row r="11">
      <c r="A11" s="2" t="s">
        <v>25</v>
      </c>
      <c r="B11" s="26" t="s">
        <v>26</v>
      </c>
      <c r="C11" s="28" t="s">
        <v>17</v>
      </c>
      <c r="D11" s="30" t="s">
        <v>17</v>
      </c>
      <c r="E11" s="30" t="s">
        <v>17</v>
      </c>
      <c r="F11" s="30" t="s">
        <v>17</v>
      </c>
      <c r="G11" s="30" t="s">
        <v>17</v>
      </c>
      <c r="H11" s="30" t="s">
        <v>17</v>
      </c>
      <c r="I11" s="30" t="s">
        <v>17</v>
      </c>
      <c r="J11" s="30" t="s">
        <v>17</v>
      </c>
      <c r="K11" s="96" t="s">
        <v>17</v>
      </c>
      <c r="L11" s="34" t="s">
        <v>17</v>
      </c>
      <c r="M11" s="50" t="str">
        <f t="shared" si="4"/>
        <v>N/A</v>
      </c>
    </row>
    <row r="12">
      <c r="A12" s="86"/>
      <c r="C12" s="28"/>
      <c r="D12" s="30"/>
      <c r="E12" s="87"/>
      <c r="F12" s="87"/>
      <c r="G12" s="87"/>
      <c r="H12" s="87"/>
      <c r="I12" s="87"/>
      <c r="J12" s="87"/>
      <c r="K12" s="33"/>
      <c r="L12" s="34"/>
      <c r="M12" s="36"/>
    </row>
    <row r="13">
      <c r="A13" s="76">
        <v>2.2</v>
      </c>
      <c r="B13" s="89" t="s">
        <v>27</v>
      </c>
      <c r="C13" s="90"/>
      <c r="D13" s="80"/>
      <c r="E13" s="80"/>
      <c r="F13" s="80"/>
      <c r="G13" s="80"/>
      <c r="H13" s="80"/>
      <c r="I13" s="80"/>
      <c r="J13" s="80"/>
      <c r="K13" s="90">
        <f t="shared" ref="K13:L13" si="6">SUM(K14:K15)</f>
        <v>8.5</v>
      </c>
      <c r="L13" s="92">
        <f t="shared" si="6"/>
        <v>17</v>
      </c>
      <c r="M13" s="84">
        <f t="shared" ref="M13:M18" si="7">IF(L13="", "N/A", (K13-L13)/L13)</f>
        <v>-0.5</v>
      </c>
    </row>
    <row r="14">
      <c r="A14" s="2" t="s">
        <v>28</v>
      </c>
      <c r="B14" s="26" t="s">
        <v>29</v>
      </c>
      <c r="C14" s="28">
        <v>2.0</v>
      </c>
      <c r="D14" s="30">
        <v>2.0</v>
      </c>
      <c r="E14" s="30">
        <v>0.5</v>
      </c>
      <c r="F14" s="30" t="s">
        <v>17</v>
      </c>
      <c r="G14" s="30">
        <v>1.5</v>
      </c>
      <c r="H14" s="30" t="s">
        <v>17</v>
      </c>
      <c r="I14" s="30">
        <v>1.5</v>
      </c>
      <c r="J14" s="30">
        <v>1.0</v>
      </c>
      <c r="K14" s="33">
        <f>SUM(C14:J14)</f>
        <v>8.5</v>
      </c>
      <c r="L14" s="34">
        <v>2.0</v>
      </c>
      <c r="M14" s="36">
        <f t="shared" si="7"/>
        <v>3.25</v>
      </c>
    </row>
    <row r="15">
      <c r="A15" s="2" t="s">
        <v>30</v>
      </c>
      <c r="B15" s="26" t="s">
        <v>31</v>
      </c>
      <c r="C15" s="28" t="s">
        <v>17</v>
      </c>
      <c r="D15" s="30" t="s">
        <v>17</v>
      </c>
      <c r="E15" s="30" t="s">
        <v>17</v>
      </c>
      <c r="F15" s="30" t="s">
        <v>17</v>
      </c>
      <c r="G15" s="30" t="s">
        <v>17</v>
      </c>
      <c r="H15" s="30" t="s">
        <v>17</v>
      </c>
      <c r="I15" s="30" t="s">
        <v>17</v>
      </c>
      <c r="J15" s="30" t="s">
        <v>17</v>
      </c>
      <c r="K15" s="96">
        <v>0.0</v>
      </c>
      <c r="L15" s="34">
        <v>15.0</v>
      </c>
      <c r="M15" s="36">
        <f t="shared" si="7"/>
        <v>-1</v>
      </c>
    </row>
    <row r="16">
      <c r="A16" s="86"/>
      <c r="C16" s="98"/>
      <c r="D16" s="87"/>
      <c r="E16" s="87"/>
      <c r="F16" s="87"/>
      <c r="G16" s="87"/>
      <c r="H16" s="87"/>
      <c r="I16" s="87"/>
      <c r="J16" s="87"/>
      <c r="K16" s="33"/>
      <c r="L16" s="100"/>
      <c r="M16" s="36" t="str">
        <f t="shared" si="7"/>
        <v>N/A</v>
      </c>
    </row>
    <row r="17">
      <c r="A17" s="2">
        <v>2.3</v>
      </c>
      <c r="B17" s="26" t="s">
        <v>32</v>
      </c>
      <c r="C17" s="28" t="s">
        <v>17</v>
      </c>
      <c r="D17" s="30" t="s">
        <v>17</v>
      </c>
      <c r="E17" s="30" t="s">
        <v>17</v>
      </c>
      <c r="F17" s="30" t="s">
        <v>17</v>
      </c>
      <c r="G17" s="30" t="s">
        <v>17</v>
      </c>
      <c r="H17" s="30" t="s">
        <v>17</v>
      </c>
      <c r="I17" s="30" t="s">
        <v>17</v>
      </c>
      <c r="J17" s="30" t="s">
        <v>17</v>
      </c>
      <c r="K17" s="96">
        <v>0.0</v>
      </c>
      <c r="L17" s="34">
        <v>0.75</v>
      </c>
      <c r="M17" s="36">
        <f t="shared" si="7"/>
        <v>-1</v>
      </c>
    </row>
    <row r="18">
      <c r="A18" s="2">
        <v>2.4</v>
      </c>
      <c r="B18" s="26" t="s">
        <v>33</v>
      </c>
      <c r="C18" s="28" t="s">
        <v>17</v>
      </c>
      <c r="D18" s="30" t="s">
        <v>17</v>
      </c>
      <c r="E18" s="30" t="s">
        <v>17</v>
      </c>
      <c r="F18" s="30" t="s">
        <v>17</v>
      </c>
      <c r="G18" s="30" t="s">
        <v>17</v>
      </c>
      <c r="H18" s="30" t="s">
        <v>17</v>
      </c>
      <c r="I18" s="30" t="s">
        <v>17</v>
      </c>
      <c r="J18" s="30" t="s">
        <v>17</v>
      </c>
      <c r="K18" s="96">
        <v>0.0</v>
      </c>
      <c r="L18" s="34">
        <v>0.75</v>
      </c>
      <c r="M18" s="36">
        <f t="shared" si="7"/>
        <v>-1</v>
      </c>
    </row>
    <row r="19">
      <c r="A19" s="2">
        <v>2.5</v>
      </c>
      <c r="B19" s="26" t="s">
        <v>34</v>
      </c>
      <c r="C19" s="28" t="s">
        <v>17</v>
      </c>
      <c r="D19" s="30" t="s">
        <v>17</v>
      </c>
      <c r="E19" s="30" t="s">
        <v>17</v>
      </c>
      <c r="F19" s="30" t="s">
        <v>17</v>
      </c>
      <c r="G19" s="30" t="s">
        <v>17</v>
      </c>
      <c r="H19" s="30" t="s">
        <v>17</v>
      </c>
      <c r="I19" s="30" t="s">
        <v>17</v>
      </c>
      <c r="J19" s="30" t="s">
        <v>17</v>
      </c>
      <c r="K19" s="96" t="s">
        <v>17</v>
      </c>
      <c r="L19" s="34" t="s">
        <v>17</v>
      </c>
      <c r="M19" s="36" t="str">
        <f t="shared" ref="M19:M23" si="8">IF(L19="-", "N/A", (K19-L19)/L19)</f>
        <v>N/A</v>
      </c>
    </row>
    <row r="20">
      <c r="A20" s="2">
        <v>2.6</v>
      </c>
      <c r="B20" s="26" t="s">
        <v>35</v>
      </c>
      <c r="C20" s="28" t="s">
        <v>17</v>
      </c>
      <c r="D20" s="30" t="s">
        <v>17</v>
      </c>
      <c r="E20" s="30" t="s">
        <v>17</v>
      </c>
      <c r="F20" s="30" t="s">
        <v>17</v>
      </c>
      <c r="G20" s="30" t="s">
        <v>17</v>
      </c>
      <c r="H20" s="30" t="s">
        <v>17</v>
      </c>
      <c r="I20" s="30" t="s">
        <v>17</v>
      </c>
      <c r="J20" s="30" t="s">
        <v>17</v>
      </c>
      <c r="K20" s="96" t="s">
        <v>17</v>
      </c>
      <c r="L20" s="34" t="s">
        <v>17</v>
      </c>
      <c r="M20" s="36" t="str">
        <f t="shared" si="8"/>
        <v>N/A</v>
      </c>
    </row>
    <row r="21">
      <c r="A21" s="2">
        <v>2.7</v>
      </c>
      <c r="B21" s="26" t="s">
        <v>36</v>
      </c>
      <c r="C21" s="28" t="s">
        <v>17</v>
      </c>
      <c r="D21" s="30" t="s">
        <v>17</v>
      </c>
      <c r="E21" s="30" t="s">
        <v>17</v>
      </c>
      <c r="F21" s="30" t="s">
        <v>17</v>
      </c>
      <c r="G21" s="30" t="s">
        <v>17</v>
      </c>
      <c r="H21" s="30" t="s">
        <v>17</v>
      </c>
      <c r="I21" s="30" t="s">
        <v>17</v>
      </c>
      <c r="J21" s="30" t="s">
        <v>17</v>
      </c>
      <c r="K21" s="96" t="s">
        <v>17</v>
      </c>
      <c r="L21" s="34" t="s">
        <v>17</v>
      </c>
      <c r="M21" s="36" t="str">
        <f t="shared" si="8"/>
        <v>N/A</v>
      </c>
    </row>
    <row r="22">
      <c r="A22" s="2">
        <v>2.8</v>
      </c>
      <c r="B22" s="26" t="s">
        <v>37</v>
      </c>
      <c r="C22" s="28" t="s">
        <v>17</v>
      </c>
      <c r="D22" s="30" t="s">
        <v>17</v>
      </c>
      <c r="E22" s="30" t="s">
        <v>17</v>
      </c>
      <c r="F22" s="30" t="s">
        <v>17</v>
      </c>
      <c r="G22" s="30" t="s">
        <v>17</v>
      </c>
      <c r="H22" s="30" t="s">
        <v>17</v>
      </c>
      <c r="I22" s="30" t="s">
        <v>17</v>
      </c>
      <c r="J22" s="30" t="s">
        <v>17</v>
      </c>
      <c r="K22" s="96" t="s">
        <v>17</v>
      </c>
      <c r="L22" s="34" t="s">
        <v>17</v>
      </c>
      <c r="M22" s="36" t="str">
        <f t="shared" si="8"/>
        <v>N/A</v>
      </c>
    </row>
    <row r="23">
      <c r="A23" s="2">
        <v>2.9</v>
      </c>
      <c r="B23" s="26" t="s">
        <v>38</v>
      </c>
      <c r="C23" s="28" t="s">
        <v>17</v>
      </c>
      <c r="D23" s="30" t="s">
        <v>17</v>
      </c>
      <c r="E23" s="30" t="s">
        <v>17</v>
      </c>
      <c r="F23" s="30" t="s">
        <v>17</v>
      </c>
      <c r="G23" s="30" t="s">
        <v>17</v>
      </c>
      <c r="H23" s="30" t="s">
        <v>17</v>
      </c>
      <c r="I23" s="30" t="s">
        <v>17</v>
      </c>
      <c r="J23" s="30" t="s">
        <v>17</v>
      </c>
      <c r="K23" s="96" t="s">
        <v>17</v>
      </c>
      <c r="L23" s="34" t="s">
        <v>17</v>
      </c>
      <c r="M23" s="36" t="str">
        <f t="shared" si="8"/>
        <v>N/A</v>
      </c>
    </row>
    <row r="24">
      <c r="A24" s="86"/>
      <c r="C24" s="98"/>
      <c r="D24" s="87"/>
      <c r="E24" s="87"/>
      <c r="F24" s="87"/>
      <c r="G24" s="87"/>
      <c r="H24" s="87"/>
      <c r="I24" s="87"/>
      <c r="J24" s="87"/>
      <c r="K24" s="33"/>
      <c r="L24" s="100"/>
      <c r="M24" s="36"/>
    </row>
    <row r="25">
      <c r="A25" s="31">
        <v>3.0</v>
      </c>
      <c r="B25" s="59" t="s">
        <v>39</v>
      </c>
      <c r="C25" s="60"/>
      <c r="D25" s="65"/>
      <c r="E25" s="65"/>
      <c r="F25" s="65"/>
      <c r="G25" s="65"/>
      <c r="H25" s="65"/>
      <c r="I25" s="65"/>
      <c r="J25" s="65"/>
      <c r="K25" s="69">
        <f>SUM(K26:K31)</f>
        <v>3.5</v>
      </c>
      <c r="L25" s="71">
        <v>22.5</v>
      </c>
      <c r="M25" s="73">
        <f t="shared" ref="M25:M26" si="9">IF(L25="", "N/A", (K25-L25)/L25)</f>
        <v>-0.8444444444</v>
      </c>
    </row>
    <row r="26">
      <c r="A26" s="2">
        <v>3.1</v>
      </c>
      <c r="B26" s="26" t="s">
        <v>40</v>
      </c>
      <c r="C26" s="28" t="s">
        <v>17</v>
      </c>
      <c r="D26" s="30" t="s">
        <v>17</v>
      </c>
      <c r="E26" s="30" t="s">
        <v>17</v>
      </c>
      <c r="F26" s="30" t="s">
        <v>17</v>
      </c>
      <c r="G26" s="30" t="s">
        <v>17</v>
      </c>
      <c r="H26" s="30" t="s">
        <v>17</v>
      </c>
      <c r="I26" s="30">
        <v>3.5</v>
      </c>
      <c r="J26" s="30" t="s">
        <v>17</v>
      </c>
      <c r="K26" s="33">
        <f>SUM(C26:J26)</f>
        <v>3.5</v>
      </c>
      <c r="L26" s="34">
        <v>22.5</v>
      </c>
      <c r="M26" s="36">
        <f t="shared" si="9"/>
        <v>-0.8444444444</v>
      </c>
    </row>
    <row r="27">
      <c r="A27" s="2">
        <v>3.2</v>
      </c>
      <c r="B27" s="26" t="s">
        <v>41</v>
      </c>
      <c r="C27" s="28" t="s">
        <v>17</v>
      </c>
      <c r="D27" s="30" t="s">
        <v>17</v>
      </c>
      <c r="E27" s="30" t="s">
        <v>17</v>
      </c>
      <c r="F27" s="30" t="s">
        <v>17</v>
      </c>
      <c r="G27" s="30" t="s">
        <v>17</v>
      </c>
      <c r="H27" s="30" t="s">
        <v>17</v>
      </c>
      <c r="I27" s="30" t="s">
        <v>17</v>
      </c>
      <c r="J27" s="30" t="s">
        <v>17</v>
      </c>
      <c r="K27" s="96" t="s">
        <v>17</v>
      </c>
      <c r="L27" s="34" t="s">
        <v>17</v>
      </c>
      <c r="M27" s="36" t="str">
        <f t="shared" ref="M27:M30" si="10">IF(L27="-", "N/A", (K27-L27)/L27)</f>
        <v>N/A</v>
      </c>
    </row>
    <row r="28">
      <c r="A28" s="2">
        <v>3.3</v>
      </c>
      <c r="B28" s="26" t="s">
        <v>42</v>
      </c>
      <c r="C28" s="28" t="s">
        <v>17</v>
      </c>
      <c r="D28" s="30" t="s">
        <v>17</v>
      </c>
      <c r="E28" s="30" t="s">
        <v>17</v>
      </c>
      <c r="F28" s="30" t="s">
        <v>17</v>
      </c>
      <c r="G28" s="30" t="s">
        <v>17</v>
      </c>
      <c r="H28" s="30" t="s">
        <v>17</v>
      </c>
      <c r="I28" s="30" t="s">
        <v>17</v>
      </c>
      <c r="J28" s="30" t="s">
        <v>17</v>
      </c>
      <c r="K28" s="96" t="s">
        <v>17</v>
      </c>
      <c r="L28" s="34" t="s">
        <v>17</v>
      </c>
      <c r="M28" s="36" t="str">
        <f t="shared" si="10"/>
        <v>N/A</v>
      </c>
    </row>
    <row r="29">
      <c r="A29" s="2">
        <v>3.4</v>
      </c>
      <c r="B29" s="26" t="s">
        <v>43</v>
      </c>
      <c r="C29" s="28" t="s">
        <v>17</v>
      </c>
      <c r="D29" s="30" t="s">
        <v>17</v>
      </c>
      <c r="E29" s="30" t="s">
        <v>17</v>
      </c>
      <c r="F29" s="30" t="s">
        <v>17</v>
      </c>
      <c r="G29" s="30" t="s">
        <v>17</v>
      </c>
      <c r="H29" s="30" t="s">
        <v>17</v>
      </c>
      <c r="I29" s="30" t="s">
        <v>17</v>
      </c>
      <c r="J29" s="30" t="s">
        <v>17</v>
      </c>
      <c r="K29" s="96" t="s">
        <v>17</v>
      </c>
      <c r="L29" s="34" t="s">
        <v>17</v>
      </c>
      <c r="M29" s="36" t="str">
        <f t="shared" si="10"/>
        <v>N/A</v>
      </c>
    </row>
    <row r="30">
      <c r="A30" s="2">
        <v>3.5</v>
      </c>
      <c r="B30" s="26" t="s">
        <v>44</v>
      </c>
      <c r="C30" s="28" t="s">
        <v>17</v>
      </c>
      <c r="D30" s="30" t="s">
        <v>17</v>
      </c>
      <c r="E30" s="30" t="s">
        <v>17</v>
      </c>
      <c r="F30" s="30" t="s">
        <v>17</v>
      </c>
      <c r="G30" s="30" t="s">
        <v>17</v>
      </c>
      <c r="H30" s="30" t="s">
        <v>17</v>
      </c>
      <c r="I30" s="30" t="s">
        <v>17</v>
      </c>
      <c r="J30" s="30" t="s">
        <v>17</v>
      </c>
      <c r="K30" s="96" t="s">
        <v>17</v>
      </c>
      <c r="L30" s="34" t="s">
        <v>17</v>
      </c>
      <c r="M30" s="36" t="str">
        <f t="shared" si="10"/>
        <v>N/A</v>
      </c>
    </row>
    <row r="31">
      <c r="A31" s="2"/>
      <c r="B31" s="26"/>
      <c r="C31" s="98"/>
      <c r="D31" s="87"/>
      <c r="E31" s="87"/>
      <c r="F31" s="87"/>
      <c r="G31" s="87"/>
      <c r="H31" s="87"/>
      <c r="I31" s="87"/>
      <c r="J31" s="87"/>
      <c r="K31" s="33"/>
      <c r="L31" s="100"/>
      <c r="M31" s="36"/>
    </row>
    <row r="32">
      <c r="A32" s="31">
        <v>4.0</v>
      </c>
      <c r="B32" s="59" t="s">
        <v>45</v>
      </c>
      <c r="C32" s="69"/>
      <c r="D32" s="38"/>
      <c r="E32" s="38"/>
      <c r="F32" s="38"/>
      <c r="G32" s="38"/>
      <c r="H32" s="38"/>
      <c r="I32" s="38"/>
      <c r="J32" s="38"/>
      <c r="K32" s="69">
        <f>SUM(K33:K35,K36)</f>
        <v>24</v>
      </c>
      <c r="L32" s="71">
        <f>SUM(L33:L36)</f>
        <v>38.75</v>
      </c>
      <c r="M32" s="73">
        <f t="shared" ref="M32:M39" si="11">IF(L32="", "N/A", (K32-L32)/L32)</f>
        <v>-0.3806451613</v>
      </c>
    </row>
    <row r="33">
      <c r="A33" s="2">
        <v>4.1</v>
      </c>
      <c r="B33" s="26" t="s">
        <v>46</v>
      </c>
      <c r="C33" s="28" t="s">
        <v>17</v>
      </c>
      <c r="D33" s="30" t="s">
        <v>17</v>
      </c>
      <c r="E33" s="30" t="s">
        <v>17</v>
      </c>
      <c r="F33" s="30">
        <v>0.75</v>
      </c>
      <c r="G33" s="30" t="s">
        <v>17</v>
      </c>
      <c r="H33" s="30" t="s">
        <v>17</v>
      </c>
      <c r="I33" s="30" t="s">
        <v>17</v>
      </c>
      <c r="J33" s="30">
        <v>4.0</v>
      </c>
      <c r="K33" s="33">
        <f t="shared" ref="K33:K34" si="12">SUM(C33:J33)</f>
        <v>4.75</v>
      </c>
      <c r="L33" s="34">
        <v>7.5</v>
      </c>
      <c r="M33" s="36">
        <f t="shared" si="11"/>
        <v>-0.3666666667</v>
      </c>
    </row>
    <row r="34">
      <c r="A34" s="2">
        <v>4.2</v>
      </c>
      <c r="B34" s="26" t="s">
        <v>47</v>
      </c>
      <c r="C34" s="28" t="s">
        <v>17</v>
      </c>
      <c r="D34" s="30" t="s">
        <v>17</v>
      </c>
      <c r="E34" s="30" t="s">
        <v>17</v>
      </c>
      <c r="F34" s="30" t="s">
        <v>17</v>
      </c>
      <c r="G34" s="30" t="s">
        <v>17</v>
      </c>
      <c r="H34" s="30" t="s">
        <v>17</v>
      </c>
      <c r="I34" s="30">
        <v>5.75</v>
      </c>
      <c r="J34" s="30" t="s">
        <v>17</v>
      </c>
      <c r="K34" s="33">
        <f t="shared" si="12"/>
        <v>5.75</v>
      </c>
      <c r="L34" s="34">
        <v>3.0</v>
      </c>
      <c r="M34" s="36">
        <f t="shared" si="11"/>
        <v>0.9166666667</v>
      </c>
    </row>
    <row r="35">
      <c r="A35" s="2">
        <v>4.3</v>
      </c>
      <c r="B35" s="26" t="s">
        <v>48</v>
      </c>
      <c r="C35" s="28" t="s">
        <v>17</v>
      </c>
      <c r="D35" s="30" t="s">
        <v>17</v>
      </c>
      <c r="E35" s="30" t="s">
        <v>17</v>
      </c>
      <c r="F35" s="30" t="s">
        <v>17</v>
      </c>
      <c r="G35" s="30" t="s">
        <v>17</v>
      </c>
      <c r="H35" s="30" t="s">
        <v>17</v>
      </c>
      <c r="I35" s="30" t="s">
        <v>17</v>
      </c>
      <c r="J35" s="30" t="s">
        <v>17</v>
      </c>
      <c r="K35" s="96">
        <v>0.0</v>
      </c>
      <c r="L35" s="34">
        <v>8.0</v>
      </c>
      <c r="M35" s="36">
        <f t="shared" si="11"/>
        <v>-1</v>
      </c>
    </row>
    <row r="36">
      <c r="A36" s="101">
        <v>4.4</v>
      </c>
      <c r="B36" s="111" t="s">
        <v>49</v>
      </c>
      <c r="C36" s="112"/>
      <c r="D36" s="80"/>
      <c r="E36" s="80"/>
      <c r="F36" s="80"/>
      <c r="G36" s="80"/>
      <c r="H36" s="80"/>
      <c r="I36" s="80"/>
      <c r="J36" s="80"/>
      <c r="K36" s="90">
        <f>SUM(K37:K39)</f>
        <v>13.5</v>
      </c>
      <c r="L36" s="92">
        <v>20.25</v>
      </c>
      <c r="M36" s="84">
        <f t="shared" si="11"/>
        <v>-0.3333333333</v>
      </c>
    </row>
    <row r="37">
      <c r="A37" s="2" t="s">
        <v>50</v>
      </c>
      <c r="B37" s="26" t="s">
        <v>51</v>
      </c>
      <c r="C37" s="28" t="s">
        <v>17</v>
      </c>
      <c r="D37" s="30" t="s">
        <v>17</v>
      </c>
      <c r="E37" s="30" t="s">
        <v>17</v>
      </c>
      <c r="F37" s="30">
        <v>9.5</v>
      </c>
      <c r="G37" s="30">
        <v>4.0</v>
      </c>
      <c r="H37" s="30" t="s">
        <v>17</v>
      </c>
      <c r="I37" s="30" t="s">
        <v>17</v>
      </c>
      <c r="J37" s="30" t="s">
        <v>17</v>
      </c>
      <c r="K37" s="33">
        <f>SUM(C37:J37)</f>
        <v>13.5</v>
      </c>
      <c r="L37" s="34">
        <v>11.75</v>
      </c>
      <c r="M37" s="36">
        <f t="shared" si="11"/>
        <v>0.1489361702</v>
      </c>
    </row>
    <row r="38">
      <c r="A38" s="2" t="s">
        <v>52</v>
      </c>
      <c r="B38" s="26" t="s">
        <v>53</v>
      </c>
      <c r="C38" s="28" t="s">
        <v>17</v>
      </c>
      <c r="D38" s="30" t="s">
        <v>17</v>
      </c>
      <c r="E38" s="30" t="s">
        <v>17</v>
      </c>
      <c r="F38" s="30" t="s">
        <v>17</v>
      </c>
      <c r="G38" s="30" t="s">
        <v>17</v>
      </c>
      <c r="H38" s="30" t="s">
        <v>17</v>
      </c>
      <c r="I38" s="30" t="s">
        <v>17</v>
      </c>
      <c r="J38" s="30" t="s">
        <v>17</v>
      </c>
      <c r="K38" s="96">
        <v>0.0</v>
      </c>
      <c r="L38" s="34">
        <v>2.0</v>
      </c>
      <c r="M38" s="36">
        <f t="shared" si="11"/>
        <v>-1</v>
      </c>
    </row>
    <row r="39">
      <c r="A39" s="2" t="s">
        <v>54</v>
      </c>
      <c r="B39" s="26" t="s">
        <v>55</v>
      </c>
      <c r="C39" s="28" t="s">
        <v>17</v>
      </c>
      <c r="D39" s="30" t="s">
        <v>17</v>
      </c>
      <c r="E39" s="30" t="s">
        <v>17</v>
      </c>
      <c r="F39" s="30" t="s">
        <v>17</v>
      </c>
      <c r="G39" s="30" t="s">
        <v>17</v>
      </c>
      <c r="H39" s="30" t="s">
        <v>17</v>
      </c>
      <c r="I39" s="30" t="s">
        <v>17</v>
      </c>
      <c r="J39" s="30" t="s">
        <v>17</v>
      </c>
      <c r="K39" s="96">
        <v>0.0</v>
      </c>
      <c r="L39" s="34">
        <v>6.75</v>
      </c>
      <c r="M39" s="36">
        <f t="shared" si="11"/>
        <v>-1</v>
      </c>
    </row>
    <row r="40">
      <c r="A40" s="86"/>
      <c r="C40" s="98"/>
      <c r="D40" s="87"/>
      <c r="E40" s="87"/>
      <c r="F40" s="87"/>
      <c r="G40" s="87"/>
      <c r="H40" s="87"/>
      <c r="I40" s="87"/>
      <c r="J40" s="87"/>
      <c r="K40" s="33"/>
      <c r="L40" s="100"/>
      <c r="M40" s="36"/>
    </row>
    <row r="41">
      <c r="A41" s="31">
        <v>5.0</v>
      </c>
      <c r="B41" s="59" t="s">
        <v>56</v>
      </c>
      <c r="C41" s="69"/>
      <c r="D41" s="38"/>
      <c r="E41" s="38"/>
      <c r="F41" s="38"/>
      <c r="G41" s="38"/>
      <c r="H41" s="38"/>
      <c r="I41" s="38"/>
      <c r="J41" s="38"/>
      <c r="K41" s="69">
        <f>SUM(K42:K43,K44,K51)</f>
        <v>1.5</v>
      </c>
      <c r="L41" s="49"/>
      <c r="M41" s="73" t="str">
        <f>IF(L41="", "N/A", (K41-L41)/L41)</f>
        <v>N/A</v>
      </c>
    </row>
    <row r="42">
      <c r="A42" s="2">
        <v>5.1</v>
      </c>
      <c r="B42" s="26" t="s">
        <v>57</v>
      </c>
      <c r="C42" s="28" t="s">
        <v>17</v>
      </c>
      <c r="D42" s="30" t="s">
        <v>17</v>
      </c>
      <c r="E42" s="30" t="s">
        <v>17</v>
      </c>
      <c r="F42" s="30" t="s">
        <v>17</v>
      </c>
      <c r="G42" s="30" t="s">
        <v>17</v>
      </c>
      <c r="H42" s="30" t="s">
        <v>17</v>
      </c>
      <c r="I42" s="30" t="s">
        <v>17</v>
      </c>
      <c r="J42" s="30" t="s">
        <v>17</v>
      </c>
      <c r="K42" s="96" t="s">
        <v>17</v>
      </c>
      <c r="L42" s="34" t="s">
        <v>17</v>
      </c>
      <c r="M42" s="34" t="s">
        <v>17</v>
      </c>
    </row>
    <row r="43">
      <c r="A43" s="2">
        <v>5.2</v>
      </c>
      <c r="B43" s="26" t="s">
        <v>58</v>
      </c>
      <c r="C43" s="28" t="s">
        <v>17</v>
      </c>
      <c r="D43" s="30" t="s">
        <v>17</v>
      </c>
      <c r="E43" s="30" t="s">
        <v>17</v>
      </c>
      <c r="F43" s="30" t="s">
        <v>17</v>
      </c>
      <c r="G43" s="30" t="s">
        <v>17</v>
      </c>
      <c r="H43" s="30" t="s">
        <v>17</v>
      </c>
      <c r="I43" s="30" t="s">
        <v>17</v>
      </c>
      <c r="J43" s="30" t="s">
        <v>17</v>
      </c>
      <c r="K43" s="96" t="s">
        <v>17</v>
      </c>
      <c r="L43" s="34" t="s">
        <v>17</v>
      </c>
      <c r="M43" s="34" t="s">
        <v>17</v>
      </c>
    </row>
    <row r="44">
      <c r="A44" s="104">
        <v>5.3</v>
      </c>
      <c r="B44" s="117" t="s">
        <v>59</v>
      </c>
      <c r="C44" s="118"/>
      <c r="D44" s="106"/>
      <c r="E44" s="106"/>
      <c r="F44" s="106"/>
      <c r="G44" s="106"/>
      <c r="H44" s="106"/>
      <c r="I44" s="106"/>
      <c r="J44" s="106"/>
      <c r="K44" s="119">
        <f>SUM(K45,K48)</f>
        <v>1.5</v>
      </c>
      <c r="L44" s="124" t="s">
        <v>17</v>
      </c>
      <c r="M44" s="126" t="str">
        <f t="shared" ref="M44:M45" si="13">IF(L44="-", "N/A", (K44-L44)/L44)</f>
        <v>N/A</v>
      </c>
    </row>
    <row r="45">
      <c r="A45" s="76" t="s">
        <v>60</v>
      </c>
      <c r="B45" s="89" t="s">
        <v>61</v>
      </c>
      <c r="C45" s="128"/>
      <c r="D45" s="109"/>
      <c r="E45" s="109"/>
      <c r="F45" s="109"/>
      <c r="G45" s="109"/>
      <c r="H45" s="109"/>
      <c r="I45" s="109"/>
      <c r="J45" s="109"/>
      <c r="K45" s="90">
        <f>SUM(K46:K47)</f>
        <v>0</v>
      </c>
      <c r="L45" s="92" t="s">
        <v>17</v>
      </c>
      <c r="M45" s="84" t="str">
        <f t="shared" si="13"/>
        <v>N/A</v>
      </c>
    </row>
    <row r="46">
      <c r="A46" s="2" t="s">
        <v>62</v>
      </c>
      <c r="B46" s="26" t="s">
        <v>63</v>
      </c>
      <c r="C46" s="28" t="s">
        <v>17</v>
      </c>
      <c r="D46" s="30" t="s">
        <v>17</v>
      </c>
      <c r="E46" s="30" t="s">
        <v>17</v>
      </c>
      <c r="F46" s="30" t="s">
        <v>17</v>
      </c>
      <c r="G46" s="30" t="s">
        <v>17</v>
      </c>
      <c r="H46" s="30" t="s">
        <v>17</v>
      </c>
      <c r="I46" s="30" t="s">
        <v>17</v>
      </c>
      <c r="J46" s="30" t="s">
        <v>17</v>
      </c>
      <c r="K46" s="129" t="s">
        <v>17</v>
      </c>
      <c r="L46" s="34" t="s">
        <v>17</v>
      </c>
      <c r="M46" s="34" t="s">
        <v>17</v>
      </c>
    </row>
    <row r="47">
      <c r="A47" s="2" t="s">
        <v>64</v>
      </c>
      <c r="B47" s="26" t="s">
        <v>65</v>
      </c>
      <c r="C47" s="28" t="s">
        <v>17</v>
      </c>
      <c r="D47" s="30" t="s">
        <v>17</v>
      </c>
      <c r="E47" s="30" t="s">
        <v>17</v>
      </c>
      <c r="F47" s="30" t="s">
        <v>17</v>
      </c>
      <c r="G47" s="30" t="s">
        <v>17</v>
      </c>
      <c r="H47" s="30" t="s">
        <v>17</v>
      </c>
      <c r="I47" s="30" t="s">
        <v>17</v>
      </c>
      <c r="J47" s="30" t="s">
        <v>17</v>
      </c>
      <c r="K47" s="129" t="s">
        <v>17</v>
      </c>
      <c r="L47" s="34" t="s">
        <v>17</v>
      </c>
      <c r="M47" s="34" t="s">
        <v>17</v>
      </c>
    </row>
    <row r="48">
      <c r="A48" s="76" t="s">
        <v>66</v>
      </c>
      <c r="B48" s="89" t="s">
        <v>67</v>
      </c>
      <c r="C48" s="128"/>
      <c r="D48" s="109"/>
      <c r="E48" s="115"/>
      <c r="F48" s="115"/>
      <c r="G48" s="109"/>
      <c r="H48" s="109"/>
      <c r="I48" s="109"/>
      <c r="J48" s="109"/>
      <c r="K48" s="90">
        <f>SUM(K49:K50)</f>
        <v>1.5</v>
      </c>
      <c r="L48" s="92" t="s">
        <v>17</v>
      </c>
      <c r="M48" s="84" t="str">
        <f t="shared" ref="M48:M49" si="14">IF(L48="-", "N/A", (K48-L48)/L48)</f>
        <v>N/A</v>
      </c>
    </row>
    <row r="49">
      <c r="A49" s="2" t="s">
        <v>68</v>
      </c>
      <c r="B49" s="26" t="s">
        <v>69</v>
      </c>
      <c r="C49" s="28" t="s">
        <v>17</v>
      </c>
      <c r="D49" s="30" t="s">
        <v>17</v>
      </c>
      <c r="E49" s="30">
        <v>1.5</v>
      </c>
      <c r="F49" s="30" t="s">
        <v>17</v>
      </c>
      <c r="G49" s="30" t="s">
        <v>17</v>
      </c>
      <c r="H49" s="30" t="s">
        <v>17</v>
      </c>
      <c r="I49" s="30" t="s">
        <v>17</v>
      </c>
      <c r="J49" s="30" t="s">
        <v>17</v>
      </c>
      <c r="K49" s="33">
        <f>SUM(C49:J49)</f>
        <v>1.5</v>
      </c>
      <c r="L49" s="34" t="s">
        <v>17</v>
      </c>
      <c r="M49" s="36" t="str">
        <f t="shared" si="14"/>
        <v>N/A</v>
      </c>
    </row>
    <row r="50">
      <c r="A50" s="2" t="s">
        <v>70</v>
      </c>
      <c r="B50" s="26" t="s">
        <v>71</v>
      </c>
      <c r="C50" s="28" t="s">
        <v>17</v>
      </c>
      <c r="D50" s="30" t="s">
        <v>17</v>
      </c>
      <c r="E50" s="30" t="s">
        <v>17</v>
      </c>
      <c r="F50" s="30" t="s">
        <v>17</v>
      </c>
      <c r="G50" s="30" t="s">
        <v>17</v>
      </c>
      <c r="H50" s="30" t="s">
        <v>17</v>
      </c>
      <c r="I50" s="30" t="s">
        <v>17</v>
      </c>
      <c r="J50" s="30" t="s">
        <v>17</v>
      </c>
      <c r="K50" s="96" t="s">
        <v>17</v>
      </c>
      <c r="L50" s="34" t="s">
        <v>17</v>
      </c>
      <c r="M50" s="34" t="s">
        <v>17</v>
      </c>
    </row>
    <row r="51">
      <c r="A51" s="104">
        <v>5.4</v>
      </c>
      <c r="B51" s="117" t="s">
        <v>72</v>
      </c>
      <c r="C51" s="118"/>
      <c r="D51" s="106"/>
      <c r="E51" s="106"/>
      <c r="F51" s="106"/>
      <c r="G51" s="106"/>
      <c r="H51" s="106"/>
      <c r="I51" s="106"/>
      <c r="J51" s="106"/>
      <c r="K51" s="119">
        <f>SUM(K52:K54)</f>
        <v>0</v>
      </c>
      <c r="L51" s="124" t="s">
        <v>17</v>
      </c>
      <c r="M51" s="126" t="str">
        <f>IF(L51="-", "N/A", (K51-L51)/L51)</f>
        <v>N/A</v>
      </c>
    </row>
    <row r="52">
      <c r="A52" s="2" t="s">
        <v>73</v>
      </c>
      <c r="B52" s="26" t="s">
        <v>74</v>
      </c>
      <c r="C52" s="28" t="s">
        <v>17</v>
      </c>
      <c r="D52" s="30" t="s">
        <v>17</v>
      </c>
      <c r="E52" s="30" t="s">
        <v>17</v>
      </c>
      <c r="F52" s="30" t="s">
        <v>17</v>
      </c>
      <c r="G52" s="30" t="s">
        <v>17</v>
      </c>
      <c r="H52" s="30" t="s">
        <v>17</v>
      </c>
      <c r="I52" s="30" t="s">
        <v>17</v>
      </c>
      <c r="J52" s="30" t="s">
        <v>17</v>
      </c>
      <c r="K52" s="96" t="s">
        <v>17</v>
      </c>
      <c r="L52" s="34" t="s">
        <v>17</v>
      </c>
      <c r="M52" s="34" t="s">
        <v>17</v>
      </c>
    </row>
    <row r="53">
      <c r="A53" s="2" t="s">
        <v>75</v>
      </c>
      <c r="B53" s="133" t="s">
        <v>76</v>
      </c>
      <c r="C53" s="28" t="s">
        <v>17</v>
      </c>
      <c r="D53" s="30" t="s">
        <v>17</v>
      </c>
      <c r="E53" s="30" t="s">
        <v>17</v>
      </c>
      <c r="F53" s="30" t="s">
        <v>17</v>
      </c>
      <c r="G53" s="30" t="s">
        <v>17</v>
      </c>
      <c r="H53" s="30" t="s">
        <v>17</v>
      </c>
      <c r="I53" s="30" t="s">
        <v>17</v>
      </c>
      <c r="J53" s="30" t="s">
        <v>17</v>
      </c>
      <c r="K53" s="96" t="s">
        <v>17</v>
      </c>
      <c r="L53" s="34" t="s">
        <v>17</v>
      </c>
      <c r="M53" s="34" t="s">
        <v>17</v>
      </c>
    </row>
    <row r="54">
      <c r="A54" s="2" t="s">
        <v>77</v>
      </c>
      <c r="B54" s="26" t="s">
        <v>78</v>
      </c>
      <c r="C54" s="28" t="s">
        <v>17</v>
      </c>
      <c r="D54" s="30" t="s">
        <v>17</v>
      </c>
      <c r="E54" s="30" t="s">
        <v>17</v>
      </c>
      <c r="F54" s="30" t="s">
        <v>17</v>
      </c>
      <c r="G54" s="30" t="s">
        <v>17</v>
      </c>
      <c r="H54" s="30" t="s">
        <v>17</v>
      </c>
      <c r="I54" s="30" t="s">
        <v>17</v>
      </c>
      <c r="J54" s="30" t="s">
        <v>17</v>
      </c>
      <c r="K54" s="96" t="s">
        <v>17</v>
      </c>
      <c r="L54" s="34" t="s">
        <v>17</v>
      </c>
      <c r="M54" s="34" t="s">
        <v>17</v>
      </c>
    </row>
    <row r="55">
      <c r="A55" s="2"/>
      <c r="C55" s="98"/>
      <c r="D55" s="87"/>
      <c r="E55" s="87"/>
      <c r="F55" s="87"/>
      <c r="G55" s="87"/>
      <c r="H55" s="87"/>
      <c r="I55" s="87"/>
      <c r="J55" s="87"/>
      <c r="K55" s="33"/>
      <c r="L55" s="100"/>
      <c r="M55" s="36"/>
    </row>
    <row r="56">
      <c r="A56" s="31">
        <v>6.0</v>
      </c>
      <c r="B56" s="59" t="s">
        <v>79</v>
      </c>
      <c r="C56" s="69"/>
      <c r="D56" s="38"/>
      <c r="E56" s="38"/>
      <c r="F56" s="38"/>
      <c r="G56" s="38"/>
      <c r="H56" s="38"/>
      <c r="I56" s="38"/>
      <c r="J56" s="38"/>
      <c r="K56" s="69">
        <f>SUM(K57:K70)</f>
        <v>0</v>
      </c>
      <c r="L56" s="71" t="s">
        <v>17</v>
      </c>
      <c r="M56" s="73" t="str">
        <f>IF(L56="-", "N/A", (K56-L56)/L56)</f>
        <v>N/A</v>
      </c>
    </row>
    <row r="57">
      <c r="A57" s="2">
        <v>6.1</v>
      </c>
      <c r="B57" s="26" t="s">
        <v>80</v>
      </c>
      <c r="C57" s="28" t="s">
        <v>17</v>
      </c>
      <c r="D57" s="30" t="s">
        <v>17</v>
      </c>
      <c r="E57" s="30" t="s">
        <v>17</v>
      </c>
      <c r="F57" s="30" t="s">
        <v>17</v>
      </c>
      <c r="G57" s="30" t="s">
        <v>17</v>
      </c>
      <c r="H57" s="30" t="s">
        <v>17</v>
      </c>
      <c r="I57" s="30" t="s">
        <v>17</v>
      </c>
      <c r="J57" s="30" t="s">
        <v>17</v>
      </c>
      <c r="K57" s="96" t="s">
        <v>17</v>
      </c>
      <c r="L57" s="34" t="s">
        <v>17</v>
      </c>
      <c r="M57" s="34" t="s">
        <v>17</v>
      </c>
    </row>
    <row r="58">
      <c r="A58" s="2">
        <v>6.2</v>
      </c>
      <c r="B58" s="26" t="s">
        <v>81</v>
      </c>
      <c r="C58" s="28" t="s">
        <v>17</v>
      </c>
      <c r="D58" s="30" t="s">
        <v>17</v>
      </c>
      <c r="E58" s="30" t="s">
        <v>17</v>
      </c>
      <c r="F58" s="30" t="s">
        <v>17</v>
      </c>
      <c r="G58" s="30" t="s">
        <v>17</v>
      </c>
      <c r="H58" s="30" t="s">
        <v>17</v>
      </c>
      <c r="I58" s="30" t="s">
        <v>17</v>
      </c>
      <c r="J58" s="30" t="s">
        <v>17</v>
      </c>
      <c r="K58" s="96" t="s">
        <v>17</v>
      </c>
      <c r="L58" s="34" t="s">
        <v>17</v>
      </c>
      <c r="M58" s="34" t="s">
        <v>17</v>
      </c>
    </row>
    <row r="59">
      <c r="A59" s="2">
        <v>6.3</v>
      </c>
      <c r="B59" s="26" t="s">
        <v>82</v>
      </c>
      <c r="C59" s="28" t="s">
        <v>17</v>
      </c>
      <c r="D59" s="30" t="s">
        <v>17</v>
      </c>
      <c r="E59" s="30" t="s">
        <v>17</v>
      </c>
      <c r="F59" s="30" t="s">
        <v>17</v>
      </c>
      <c r="G59" s="30" t="s">
        <v>17</v>
      </c>
      <c r="H59" s="30" t="s">
        <v>17</v>
      </c>
      <c r="I59" s="30" t="s">
        <v>17</v>
      </c>
      <c r="J59" s="30" t="s">
        <v>17</v>
      </c>
      <c r="K59" s="96" t="s">
        <v>17</v>
      </c>
      <c r="L59" s="34" t="s">
        <v>17</v>
      </c>
      <c r="M59" s="34" t="s">
        <v>17</v>
      </c>
    </row>
    <row r="60">
      <c r="A60" s="2">
        <v>6.4</v>
      </c>
      <c r="B60" s="26" t="s">
        <v>83</v>
      </c>
      <c r="C60" s="28" t="s">
        <v>17</v>
      </c>
      <c r="D60" s="30" t="s">
        <v>17</v>
      </c>
      <c r="E60" s="30" t="s">
        <v>17</v>
      </c>
      <c r="F60" s="30" t="s">
        <v>17</v>
      </c>
      <c r="G60" s="30" t="s">
        <v>17</v>
      </c>
      <c r="H60" s="30" t="s">
        <v>17</v>
      </c>
      <c r="I60" s="30" t="s">
        <v>17</v>
      </c>
      <c r="J60" s="30" t="s">
        <v>17</v>
      </c>
      <c r="K60" s="96" t="s">
        <v>17</v>
      </c>
      <c r="L60" s="34" t="s">
        <v>17</v>
      </c>
      <c r="M60" s="34" t="s">
        <v>17</v>
      </c>
    </row>
    <row r="61">
      <c r="A61" s="2">
        <v>6.5</v>
      </c>
      <c r="B61" s="26" t="s">
        <v>84</v>
      </c>
      <c r="C61" s="28" t="s">
        <v>17</v>
      </c>
      <c r="D61" s="30" t="s">
        <v>17</v>
      </c>
      <c r="E61" s="30" t="s">
        <v>17</v>
      </c>
      <c r="F61" s="30" t="s">
        <v>17</v>
      </c>
      <c r="G61" s="30" t="s">
        <v>17</v>
      </c>
      <c r="H61" s="30" t="s">
        <v>17</v>
      </c>
      <c r="I61" s="30" t="s">
        <v>17</v>
      </c>
      <c r="J61" s="30" t="s">
        <v>17</v>
      </c>
      <c r="K61" s="96" t="s">
        <v>17</v>
      </c>
      <c r="L61" s="34" t="s">
        <v>17</v>
      </c>
      <c r="M61" s="34" t="s">
        <v>17</v>
      </c>
    </row>
    <row r="62">
      <c r="A62" s="2">
        <v>6.6</v>
      </c>
      <c r="B62" s="26" t="s">
        <v>85</v>
      </c>
      <c r="C62" s="28" t="s">
        <v>17</v>
      </c>
      <c r="D62" s="30" t="s">
        <v>17</v>
      </c>
      <c r="E62" s="30" t="s">
        <v>17</v>
      </c>
      <c r="F62" s="30" t="s">
        <v>17</v>
      </c>
      <c r="G62" s="30" t="s">
        <v>17</v>
      </c>
      <c r="H62" s="30" t="s">
        <v>17</v>
      </c>
      <c r="I62" s="30" t="s">
        <v>17</v>
      </c>
      <c r="J62" s="30" t="s">
        <v>17</v>
      </c>
      <c r="K62" s="96" t="s">
        <v>17</v>
      </c>
      <c r="L62" s="34" t="s">
        <v>17</v>
      </c>
      <c r="M62" s="34" t="s">
        <v>17</v>
      </c>
    </row>
    <row r="63">
      <c r="A63" s="2">
        <v>6.7</v>
      </c>
      <c r="B63" s="26" t="s">
        <v>86</v>
      </c>
      <c r="C63" s="28" t="s">
        <v>17</v>
      </c>
      <c r="D63" s="30" t="s">
        <v>17</v>
      </c>
      <c r="E63" s="30" t="s">
        <v>17</v>
      </c>
      <c r="F63" s="30" t="s">
        <v>17</v>
      </c>
      <c r="G63" s="30" t="s">
        <v>17</v>
      </c>
      <c r="H63" s="30" t="s">
        <v>17</v>
      </c>
      <c r="I63" s="30" t="s">
        <v>17</v>
      </c>
      <c r="J63" s="30" t="s">
        <v>17</v>
      </c>
      <c r="K63" s="96" t="s">
        <v>17</v>
      </c>
      <c r="L63" s="34" t="s">
        <v>17</v>
      </c>
      <c r="M63" s="34" t="s">
        <v>17</v>
      </c>
    </row>
    <row r="64">
      <c r="A64" s="2">
        <v>6.8</v>
      </c>
      <c r="B64" s="26" t="s">
        <v>87</v>
      </c>
      <c r="C64" s="28" t="s">
        <v>17</v>
      </c>
      <c r="D64" s="30" t="s">
        <v>17</v>
      </c>
      <c r="E64" s="30" t="s">
        <v>17</v>
      </c>
      <c r="F64" s="30" t="s">
        <v>17</v>
      </c>
      <c r="G64" s="30" t="s">
        <v>17</v>
      </c>
      <c r="H64" s="30" t="s">
        <v>17</v>
      </c>
      <c r="I64" s="30" t="s">
        <v>17</v>
      </c>
      <c r="J64" s="30" t="s">
        <v>17</v>
      </c>
      <c r="K64" s="96" t="s">
        <v>17</v>
      </c>
      <c r="L64" s="34" t="s">
        <v>17</v>
      </c>
      <c r="M64" s="34" t="s">
        <v>17</v>
      </c>
    </row>
    <row r="65">
      <c r="A65" s="2">
        <v>6.9</v>
      </c>
      <c r="B65" s="26" t="s">
        <v>88</v>
      </c>
      <c r="C65" s="28" t="s">
        <v>17</v>
      </c>
      <c r="D65" s="30" t="s">
        <v>17</v>
      </c>
      <c r="E65" s="30" t="s">
        <v>17</v>
      </c>
      <c r="F65" s="30" t="s">
        <v>17</v>
      </c>
      <c r="G65" s="30" t="s">
        <v>17</v>
      </c>
      <c r="H65" s="30" t="s">
        <v>17</v>
      </c>
      <c r="I65" s="30" t="s">
        <v>17</v>
      </c>
      <c r="J65" s="30" t="s">
        <v>17</v>
      </c>
      <c r="K65" s="96" t="s">
        <v>17</v>
      </c>
      <c r="L65" s="34" t="s">
        <v>17</v>
      </c>
      <c r="M65" s="34" t="s">
        <v>17</v>
      </c>
    </row>
    <row r="66">
      <c r="A66" s="2">
        <v>6.1</v>
      </c>
      <c r="B66" s="26" t="s">
        <v>89</v>
      </c>
      <c r="C66" s="28" t="s">
        <v>17</v>
      </c>
      <c r="D66" s="30" t="s">
        <v>17</v>
      </c>
      <c r="E66" s="30" t="s">
        <v>17</v>
      </c>
      <c r="F66" s="30" t="s">
        <v>17</v>
      </c>
      <c r="G66" s="30" t="s">
        <v>17</v>
      </c>
      <c r="H66" s="30" t="s">
        <v>17</v>
      </c>
      <c r="I66" s="30" t="s">
        <v>17</v>
      </c>
      <c r="J66" s="30" t="s">
        <v>17</v>
      </c>
      <c r="K66" s="96" t="s">
        <v>17</v>
      </c>
      <c r="L66" s="34" t="s">
        <v>17</v>
      </c>
      <c r="M66" s="34" t="s">
        <v>17</v>
      </c>
    </row>
    <row r="67">
      <c r="A67" s="2">
        <v>6.11</v>
      </c>
      <c r="B67" s="26" t="s">
        <v>90</v>
      </c>
      <c r="C67" s="28" t="s">
        <v>17</v>
      </c>
      <c r="D67" s="30" t="s">
        <v>17</v>
      </c>
      <c r="E67" s="30" t="s">
        <v>17</v>
      </c>
      <c r="F67" s="30" t="s">
        <v>17</v>
      </c>
      <c r="G67" s="30" t="s">
        <v>17</v>
      </c>
      <c r="H67" s="30" t="s">
        <v>17</v>
      </c>
      <c r="I67" s="30" t="s">
        <v>17</v>
      </c>
      <c r="J67" s="30" t="s">
        <v>17</v>
      </c>
      <c r="K67" s="96" t="s">
        <v>17</v>
      </c>
      <c r="L67" s="34" t="s">
        <v>17</v>
      </c>
      <c r="M67" s="34" t="s">
        <v>17</v>
      </c>
    </row>
    <row r="68">
      <c r="A68" s="2">
        <v>6.12</v>
      </c>
      <c r="B68" s="26" t="s">
        <v>91</v>
      </c>
      <c r="C68" s="28" t="s">
        <v>17</v>
      </c>
      <c r="D68" s="30" t="s">
        <v>17</v>
      </c>
      <c r="E68" s="30" t="s">
        <v>17</v>
      </c>
      <c r="F68" s="30" t="s">
        <v>17</v>
      </c>
      <c r="G68" s="30" t="s">
        <v>17</v>
      </c>
      <c r="H68" s="30" t="s">
        <v>17</v>
      </c>
      <c r="I68" s="30" t="s">
        <v>17</v>
      </c>
      <c r="J68" s="30" t="s">
        <v>17</v>
      </c>
      <c r="K68" s="96" t="s">
        <v>17</v>
      </c>
      <c r="L68" s="34" t="s">
        <v>17</v>
      </c>
      <c r="M68" s="34" t="s">
        <v>17</v>
      </c>
    </row>
    <row r="69">
      <c r="A69" s="2">
        <v>6.13</v>
      </c>
      <c r="B69" s="26" t="s">
        <v>92</v>
      </c>
      <c r="C69" s="28" t="s">
        <v>17</v>
      </c>
      <c r="D69" s="30" t="s">
        <v>17</v>
      </c>
      <c r="E69" s="30" t="s">
        <v>17</v>
      </c>
      <c r="F69" s="30" t="s">
        <v>17</v>
      </c>
      <c r="G69" s="30" t="s">
        <v>17</v>
      </c>
      <c r="H69" s="30" t="s">
        <v>17</v>
      </c>
      <c r="I69" s="30" t="s">
        <v>17</v>
      </c>
      <c r="J69" s="30" t="s">
        <v>17</v>
      </c>
      <c r="K69" s="96" t="s">
        <v>17</v>
      </c>
      <c r="L69" s="34" t="s">
        <v>17</v>
      </c>
      <c r="M69" s="34" t="s">
        <v>17</v>
      </c>
    </row>
    <row r="70">
      <c r="A70" s="2">
        <v>6.14</v>
      </c>
      <c r="B70" s="26" t="s">
        <v>93</v>
      </c>
      <c r="C70" s="28" t="s">
        <v>17</v>
      </c>
      <c r="D70" s="30" t="s">
        <v>17</v>
      </c>
      <c r="E70" s="30" t="s">
        <v>17</v>
      </c>
      <c r="F70" s="30" t="s">
        <v>17</v>
      </c>
      <c r="G70" s="30" t="s">
        <v>17</v>
      </c>
      <c r="H70" s="30" t="s">
        <v>17</v>
      </c>
      <c r="I70" s="30" t="s">
        <v>17</v>
      </c>
      <c r="J70" s="30" t="s">
        <v>17</v>
      </c>
      <c r="K70" s="96" t="s">
        <v>17</v>
      </c>
      <c r="L70" s="34" t="s">
        <v>17</v>
      </c>
      <c r="M70" s="34" t="s">
        <v>17</v>
      </c>
    </row>
    <row r="71">
      <c r="A71" s="134" t="s">
        <v>94</v>
      </c>
      <c r="B71" s="142"/>
      <c r="C71" s="145"/>
      <c r="D71" s="148"/>
      <c r="E71" s="148"/>
      <c r="F71" s="148"/>
      <c r="G71" s="148"/>
      <c r="H71" s="148"/>
      <c r="I71" s="148"/>
      <c r="J71" s="148"/>
      <c r="K71" s="150">
        <f>SUM(K7,K25,K32,K41,K3)</f>
        <v>71</v>
      </c>
      <c r="L71" s="152">
        <f>SUM(L3,L7,L25,L32,L41)</f>
        <v>87.75</v>
      </c>
      <c r="M71" s="154">
        <f>IF(L71="", "N/A", (K71-L71)/L71)</f>
        <v>-0.1908831909</v>
      </c>
    </row>
    <row r="72">
      <c r="A72" s="144" t="s">
        <v>95</v>
      </c>
      <c r="B72" s="160"/>
      <c r="C72" s="162">
        <f t="shared" ref="C72:J72" si="15">sum(C4:C69)</f>
        <v>6</v>
      </c>
      <c r="D72" s="164">
        <f t="shared" si="15"/>
        <v>11</v>
      </c>
      <c r="E72" s="164">
        <f t="shared" si="15"/>
        <v>10</v>
      </c>
      <c r="F72" s="164">
        <f t="shared" si="15"/>
        <v>12.25</v>
      </c>
      <c r="G72" s="164">
        <f t="shared" si="15"/>
        <v>7.5</v>
      </c>
      <c r="H72" s="164">
        <f t="shared" si="15"/>
        <v>3</v>
      </c>
      <c r="I72" s="164">
        <f t="shared" si="15"/>
        <v>13.25</v>
      </c>
      <c r="J72" s="164">
        <f t="shared" si="15"/>
        <v>8</v>
      </c>
      <c r="K72" s="90">
        <f t="shared" ref="K72:K73" si="16">SUM(C72:J72)</f>
        <v>71</v>
      </c>
      <c r="L72" s="168"/>
      <c r="M72" s="84"/>
    </row>
    <row r="73">
      <c r="A73" s="156" t="s">
        <v>96</v>
      </c>
      <c r="B73" s="170"/>
      <c r="C73" s="171">
        <v>3.0</v>
      </c>
      <c r="D73" s="173">
        <v>16.5</v>
      </c>
      <c r="E73" s="173">
        <v>7.75</v>
      </c>
      <c r="F73" s="173">
        <v>13.75</v>
      </c>
      <c r="G73" s="173">
        <v>2.0</v>
      </c>
      <c r="H73" s="173">
        <v>2.0</v>
      </c>
      <c r="I73" s="173">
        <v>30.5</v>
      </c>
      <c r="J73" s="173">
        <v>12.5</v>
      </c>
      <c r="K73" s="180">
        <f t="shared" si="16"/>
        <v>88</v>
      </c>
      <c r="L73" s="185"/>
      <c r="M73" s="176"/>
    </row>
    <row r="74">
      <c r="A74" s="166" t="s">
        <v>3</v>
      </c>
      <c r="B74" s="10"/>
      <c r="C74" s="188">
        <f t="shared" ref="C74:K74" si="17">((C72-C73)/C73)</f>
        <v>1</v>
      </c>
      <c r="D74" s="179">
        <f t="shared" si="17"/>
        <v>-0.3333333333</v>
      </c>
      <c r="E74" s="179">
        <f t="shared" si="17"/>
        <v>0.2903225806</v>
      </c>
      <c r="F74" s="179">
        <f t="shared" si="17"/>
        <v>-0.1090909091</v>
      </c>
      <c r="G74" s="179">
        <f t="shared" si="17"/>
        <v>2.75</v>
      </c>
      <c r="H74" s="179">
        <f t="shared" si="17"/>
        <v>0.5</v>
      </c>
      <c r="I74" s="179">
        <f t="shared" si="17"/>
        <v>-0.5655737705</v>
      </c>
      <c r="J74" s="179">
        <f t="shared" si="17"/>
        <v>-0.36</v>
      </c>
      <c r="K74" s="188">
        <f t="shared" si="17"/>
        <v>-0.1931818182</v>
      </c>
      <c r="L74" s="189"/>
      <c r="M74" s="157"/>
    </row>
    <row r="75">
      <c r="A75" s="86"/>
      <c r="C75" s="190"/>
      <c r="D75" s="190"/>
      <c r="E75" s="190"/>
      <c r="F75" s="190"/>
      <c r="G75" s="190"/>
      <c r="H75" s="190"/>
      <c r="I75" s="190"/>
      <c r="J75" s="190"/>
      <c r="K75" s="127"/>
      <c r="M75" s="187"/>
    </row>
    <row r="76">
      <c r="A76" s="86"/>
      <c r="K76" s="127"/>
      <c r="M76" s="187"/>
    </row>
  </sheetData>
  <mergeCells count="16">
    <mergeCell ref="D75:D76"/>
    <mergeCell ref="C75:C76"/>
    <mergeCell ref="K1:K2"/>
    <mergeCell ref="C1:J1"/>
    <mergeCell ref="L1:L2"/>
    <mergeCell ref="M1:M2"/>
    <mergeCell ref="E75:E76"/>
    <mergeCell ref="F75:F76"/>
    <mergeCell ref="G75:G76"/>
    <mergeCell ref="H75:H76"/>
    <mergeCell ref="A72:B72"/>
    <mergeCell ref="A71:B71"/>
    <mergeCell ref="A73:B73"/>
    <mergeCell ref="A74:B74"/>
    <mergeCell ref="I75:I76"/>
    <mergeCell ref="J75:J76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38.0"/>
  </cols>
  <sheetData>
    <row r="1">
      <c r="A1" s="2" t="s">
        <v>0</v>
      </c>
      <c r="B1" s="3"/>
      <c r="C1" s="4" t="str">
        <f>'WK2 1501'!C1</f>
        <v>Name Of Employee</v>
      </c>
      <c r="J1" s="3"/>
      <c r="K1" s="8" t="s">
        <v>1</v>
      </c>
      <c r="L1" s="4" t="s">
        <v>2</v>
      </c>
      <c r="M1" s="6" t="s">
        <v>3</v>
      </c>
    </row>
    <row r="2" ht="23.25" customHeight="1">
      <c r="A2" s="13"/>
      <c r="B2" s="14" t="s">
        <v>5</v>
      </c>
      <c r="C2" s="20" t="s">
        <v>6</v>
      </c>
      <c r="D2" s="20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20" t="s">
        <v>12</v>
      </c>
      <c r="J2" s="25" t="s">
        <v>13</v>
      </c>
      <c r="K2" s="27"/>
      <c r="L2" s="13"/>
      <c r="M2" s="2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31">
        <v>1.0</v>
      </c>
      <c r="B3" s="37" t="s">
        <v>14</v>
      </c>
      <c r="C3" s="38"/>
      <c r="D3" s="38"/>
      <c r="E3" s="38"/>
      <c r="F3" s="38"/>
      <c r="G3" s="38"/>
      <c r="H3" s="38"/>
      <c r="I3" s="38"/>
      <c r="J3" s="44"/>
      <c r="K3" s="46">
        <f t="shared" ref="K3:L3" si="1">SUM(K4:K5)</f>
        <v>16.5</v>
      </c>
      <c r="L3" s="49">
        <f t="shared" si="1"/>
        <v>8</v>
      </c>
      <c r="M3" s="51">
        <f>IF(L4="", "N/A", (K4-L4)/L4)</f>
        <v>1</v>
      </c>
    </row>
    <row r="4">
      <c r="A4" s="2">
        <v>1.1</v>
      </c>
      <c r="B4" s="42" t="s">
        <v>14</v>
      </c>
      <c r="C4" s="30">
        <v>3.0</v>
      </c>
      <c r="D4" s="30">
        <v>2.0</v>
      </c>
      <c r="E4" s="30">
        <v>3.0</v>
      </c>
      <c r="F4" s="30">
        <v>1.0</v>
      </c>
      <c r="G4" s="30">
        <v>0.0</v>
      </c>
      <c r="H4" s="30">
        <v>1.0</v>
      </c>
      <c r="I4" s="30">
        <v>3.0</v>
      </c>
      <c r="J4" s="56">
        <v>3.0</v>
      </c>
      <c r="K4" s="58">
        <f t="shared" ref="K4:K5" si="2">SUM(C4:J4)</f>
        <v>16</v>
      </c>
      <c r="L4" s="30">
        <v>8.0</v>
      </c>
      <c r="M4" s="36">
        <f>IF(L4="", "N/A", (K4-L4)/L4)</f>
        <v>1</v>
      </c>
    </row>
    <row r="5">
      <c r="A5" s="40" t="s">
        <v>15</v>
      </c>
      <c r="B5" s="57" t="s">
        <v>16</v>
      </c>
      <c r="C5" s="52" t="s">
        <v>17</v>
      </c>
      <c r="D5" s="48">
        <v>0.5</v>
      </c>
      <c r="E5" s="52" t="s">
        <v>17</v>
      </c>
      <c r="F5" s="52" t="s">
        <v>17</v>
      </c>
      <c r="G5" s="52" t="s">
        <v>17</v>
      </c>
      <c r="H5" s="52" t="s">
        <v>17</v>
      </c>
      <c r="I5" s="52" t="s">
        <v>17</v>
      </c>
      <c r="J5" s="62" t="s">
        <v>17</v>
      </c>
      <c r="K5" s="58">
        <f t="shared" si="2"/>
        <v>0.5</v>
      </c>
      <c r="L5" s="64" t="s">
        <v>17</v>
      </c>
      <c r="M5" s="36" t="str">
        <f>IF(L5="-", "N/A", (K5-L5)/L5)</f>
        <v>N/A</v>
      </c>
      <c r="N5" s="66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>
      <c r="A6" s="54">
        <v>1.2</v>
      </c>
      <c r="B6" s="55" t="s">
        <v>18</v>
      </c>
      <c r="C6" s="52"/>
      <c r="D6" s="48"/>
      <c r="E6" s="52"/>
      <c r="F6" s="52"/>
      <c r="G6" s="52"/>
      <c r="H6" s="52"/>
      <c r="I6" s="52"/>
      <c r="J6" s="62"/>
      <c r="K6" s="58"/>
      <c r="L6" s="64"/>
      <c r="M6" s="36"/>
      <c r="N6" s="66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>
      <c r="A7" s="31">
        <v>2.0</v>
      </c>
      <c r="B7" s="37" t="s">
        <v>19</v>
      </c>
      <c r="C7" s="65"/>
      <c r="D7" s="65"/>
      <c r="E7" s="65"/>
      <c r="F7" s="65"/>
      <c r="G7" s="65"/>
      <c r="H7" s="65"/>
      <c r="I7" s="65"/>
      <c r="J7" s="70"/>
      <c r="K7" s="46">
        <f>SUM(K8,K13,K17:K23)</f>
        <v>49</v>
      </c>
      <c r="L7" s="75">
        <v>26.75</v>
      </c>
      <c r="M7" s="73">
        <f>IF(L7="", "N/A", (K7-L7)/L7)</f>
        <v>0.8317757009</v>
      </c>
      <c r="N7" s="66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</row>
    <row r="8">
      <c r="A8" s="76">
        <v>2.1</v>
      </c>
      <c r="B8" s="79" t="s">
        <v>20</v>
      </c>
      <c r="C8" s="80"/>
      <c r="D8" s="80"/>
      <c r="E8" s="80"/>
      <c r="F8" s="80"/>
      <c r="G8" s="80"/>
      <c r="H8" s="80"/>
      <c r="I8" s="80"/>
      <c r="J8" s="81"/>
      <c r="K8" s="82">
        <f>SUM(K9:K12)</f>
        <v>28.5</v>
      </c>
      <c r="L8" s="83" t="s">
        <v>17</v>
      </c>
      <c r="M8" s="84" t="str">
        <f t="shared" ref="M8:M11" si="3">IF(L8="-", "N/A", (K8-L8)/L8)</f>
        <v>N/A</v>
      </c>
      <c r="U8" s="85"/>
      <c r="V8" s="85"/>
      <c r="W8" s="85"/>
      <c r="X8" s="85"/>
      <c r="Y8" s="85"/>
      <c r="Z8" s="85"/>
      <c r="AA8" s="85"/>
    </row>
    <row r="9">
      <c r="A9" s="2" t="s">
        <v>21</v>
      </c>
      <c r="B9" s="42" t="s">
        <v>22</v>
      </c>
      <c r="C9" s="30">
        <v>1.0</v>
      </c>
      <c r="D9" s="30">
        <v>3.5</v>
      </c>
      <c r="E9" s="30">
        <v>0.5</v>
      </c>
      <c r="F9" s="30">
        <v>4.0</v>
      </c>
      <c r="G9" s="30">
        <v>3.0</v>
      </c>
      <c r="H9" s="30">
        <v>4.0</v>
      </c>
      <c r="I9" s="30">
        <v>2.0</v>
      </c>
      <c r="J9" s="56" t="s">
        <v>17</v>
      </c>
      <c r="K9" s="58">
        <f t="shared" ref="K9:K11" si="4">SUM(C9:J9)</f>
        <v>18</v>
      </c>
      <c r="L9" s="30" t="s">
        <v>17</v>
      </c>
      <c r="M9" s="36" t="str">
        <f t="shared" si="3"/>
        <v>N/A</v>
      </c>
    </row>
    <row r="10">
      <c r="A10" s="2" t="s">
        <v>23</v>
      </c>
      <c r="B10" s="42" t="s">
        <v>24</v>
      </c>
      <c r="C10" s="30" t="s">
        <v>17</v>
      </c>
      <c r="D10" s="30" t="s">
        <v>17</v>
      </c>
      <c r="E10" s="30">
        <v>1.5</v>
      </c>
      <c r="F10" s="30" t="s">
        <v>17</v>
      </c>
      <c r="G10" s="30" t="s">
        <v>17</v>
      </c>
      <c r="H10" s="30" t="s">
        <v>17</v>
      </c>
      <c r="I10" s="30" t="s">
        <v>17</v>
      </c>
      <c r="J10" s="56" t="s">
        <v>17</v>
      </c>
      <c r="K10" s="58">
        <f t="shared" si="4"/>
        <v>1.5</v>
      </c>
      <c r="L10" s="30" t="s">
        <v>17</v>
      </c>
      <c r="M10" s="36" t="str">
        <f t="shared" si="3"/>
        <v>N/A</v>
      </c>
    </row>
    <row r="11">
      <c r="A11" s="2" t="s">
        <v>25</v>
      </c>
      <c r="B11" s="42" t="s">
        <v>26</v>
      </c>
      <c r="C11" s="30" t="s">
        <v>17</v>
      </c>
      <c r="D11" s="30">
        <v>4.5</v>
      </c>
      <c r="E11" s="30" t="s">
        <v>17</v>
      </c>
      <c r="F11" s="30" t="s">
        <v>17</v>
      </c>
      <c r="G11" s="30" t="s">
        <v>17</v>
      </c>
      <c r="H11" s="30">
        <v>4.5</v>
      </c>
      <c r="I11" s="30" t="s">
        <v>17</v>
      </c>
      <c r="J11" s="56" t="s">
        <v>17</v>
      </c>
      <c r="K11" s="58">
        <f t="shared" si="4"/>
        <v>9</v>
      </c>
      <c r="L11" s="30" t="s">
        <v>17</v>
      </c>
      <c r="M11" s="36" t="str">
        <f t="shared" si="3"/>
        <v>N/A</v>
      </c>
    </row>
    <row r="12">
      <c r="A12" s="86"/>
      <c r="B12" s="3"/>
      <c r="C12" s="87"/>
      <c r="D12" s="30"/>
      <c r="E12" s="87"/>
      <c r="F12" s="87"/>
      <c r="G12" s="87"/>
      <c r="H12" s="87"/>
      <c r="I12" s="87"/>
      <c r="J12" s="88"/>
      <c r="K12" s="58"/>
      <c r="L12" s="87"/>
      <c r="M12" s="36"/>
    </row>
    <row r="13">
      <c r="A13" s="76">
        <v>2.2</v>
      </c>
      <c r="B13" s="79" t="s">
        <v>27</v>
      </c>
      <c r="C13" s="80"/>
      <c r="D13" s="80"/>
      <c r="E13" s="80"/>
      <c r="F13" s="80"/>
      <c r="G13" s="80"/>
      <c r="H13" s="80"/>
      <c r="I13" s="80"/>
      <c r="J13" s="81"/>
      <c r="K13" s="82">
        <f>SUM(K14:K15)</f>
        <v>20.5</v>
      </c>
      <c r="L13" s="83" t="s">
        <v>17</v>
      </c>
      <c r="M13" s="84" t="str">
        <f t="shared" ref="M13:M16" si="5">IF(L13="-", "N/A", (K13-L13)/L13)</f>
        <v>N/A</v>
      </c>
      <c r="U13" s="85"/>
      <c r="V13" s="85"/>
      <c r="W13" s="85"/>
      <c r="X13" s="85"/>
      <c r="Y13" s="85"/>
      <c r="Z13" s="85"/>
      <c r="AA13" s="85"/>
    </row>
    <row r="14">
      <c r="A14" s="2" t="s">
        <v>28</v>
      </c>
      <c r="B14" s="42" t="s">
        <v>29</v>
      </c>
      <c r="C14" s="30">
        <v>1.0</v>
      </c>
      <c r="D14" s="30">
        <v>3.5</v>
      </c>
      <c r="E14" s="30">
        <f>1+0.5+1</f>
        <v>2.5</v>
      </c>
      <c r="F14" s="30">
        <v>0.75</v>
      </c>
      <c r="G14" s="30" t="s">
        <v>17</v>
      </c>
      <c r="H14" s="30">
        <v>1.25</v>
      </c>
      <c r="I14" s="30">
        <v>4.0</v>
      </c>
      <c r="J14" s="56" t="s">
        <v>17</v>
      </c>
      <c r="K14" s="58">
        <f t="shared" ref="K14:K15" si="6">SUM(C14:J14)</f>
        <v>13</v>
      </c>
      <c r="L14" s="30" t="s">
        <v>17</v>
      </c>
      <c r="M14" s="36" t="str">
        <f t="shared" si="5"/>
        <v>N/A</v>
      </c>
    </row>
    <row r="15">
      <c r="A15" s="2" t="s">
        <v>30</v>
      </c>
      <c r="B15" s="42" t="s">
        <v>31</v>
      </c>
      <c r="C15" s="30" t="s">
        <v>17</v>
      </c>
      <c r="D15" s="30">
        <v>7.5</v>
      </c>
      <c r="E15" s="30" t="s">
        <v>17</v>
      </c>
      <c r="F15" s="30" t="s">
        <v>17</v>
      </c>
      <c r="G15" s="30" t="s">
        <v>17</v>
      </c>
      <c r="H15" s="30" t="s">
        <v>17</v>
      </c>
      <c r="I15" s="30" t="s">
        <v>17</v>
      </c>
      <c r="J15" s="56" t="s">
        <v>17</v>
      </c>
      <c r="K15" s="58">
        <f t="shared" si="6"/>
        <v>7.5</v>
      </c>
      <c r="L15" s="30" t="s">
        <v>17</v>
      </c>
      <c r="M15" s="36" t="str">
        <f t="shared" si="5"/>
        <v>N/A</v>
      </c>
    </row>
    <row r="16">
      <c r="A16" s="86"/>
      <c r="B16" s="3"/>
      <c r="C16" s="87"/>
      <c r="D16" s="87"/>
      <c r="E16" s="87"/>
      <c r="F16" s="87"/>
      <c r="G16" s="87"/>
      <c r="H16" s="87"/>
      <c r="I16" s="87"/>
      <c r="J16" s="88"/>
      <c r="K16" s="58"/>
      <c r="L16" s="30" t="s">
        <v>17</v>
      </c>
      <c r="M16" s="36" t="str">
        <f t="shared" si="5"/>
        <v>N/A</v>
      </c>
    </row>
    <row r="17">
      <c r="A17" s="2">
        <v>2.3</v>
      </c>
      <c r="B17" s="42" t="s">
        <v>32</v>
      </c>
      <c r="C17" s="30" t="s">
        <v>17</v>
      </c>
      <c r="D17" s="30" t="s">
        <v>17</v>
      </c>
      <c r="E17" s="30" t="s">
        <v>17</v>
      </c>
      <c r="F17" s="30" t="s">
        <v>17</v>
      </c>
      <c r="G17" s="30" t="s">
        <v>17</v>
      </c>
      <c r="H17" s="30" t="s">
        <v>17</v>
      </c>
      <c r="I17" s="30" t="s">
        <v>17</v>
      </c>
      <c r="J17" s="56" t="s">
        <v>17</v>
      </c>
      <c r="K17" s="91">
        <v>0.0</v>
      </c>
      <c r="L17" s="30">
        <v>8.5</v>
      </c>
      <c r="M17" s="36">
        <f>IF(L17="", "N/A", (K17-L17)/L17)</f>
        <v>-1</v>
      </c>
    </row>
    <row r="18">
      <c r="A18" s="2">
        <v>2.4</v>
      </c>
      <c r="B18" s="42" t="s">
        <v>33</v>
      </c>
      <c r="C18" s="30" t="s">
        <v>17</v>
      </c>
      <c r="D18" s="30" t="s">
        <v>17</v>
      </c>
      <c r="E18" s="30" t="s">
        <v>17</v>
      </c>
      <c r="F18" s="30" t="s">
        <v>17</v>
      </c>
      <c r="G18" s="30" t="s">
        <v>17</v>
      </c>
      <c r="H18" s="30" t="s">
        <v>17</v>
      </c>
      <c r="I18" s="30" t="s">
        <v>17</v>
      </c>
      <c r="J18" s="56" t="s">
        <v>17</v>
      </c>
      <c r="K18" s="91" t="s">
        <v>17</v>
      </c>
      <c r="L18" s="30" t="s">
        <v>17</v>
      </c>
      <c r="M18" s="36" t="str">
        <f t="shared" ref="M18:M23" si="7">IF(L18="-", "N/A", (K18-L18)/L18)</f>
        <v>N/A</v>
      </c>
    </row>
    <row r="19">
      <c r="A19" s="2">
        <v>2.5</v>
      </c>
      <c r="B19" s="42" t="s">
        <v>34</v>
      </c>
      <c r="C19" s="30" t="s">
        <v>17</v>
      </c>
      <c r="D19" s="30" t="s">
        <v>17</v>
      </c>
      <c r="E19" s="30" t="s">
        <v>17</v>
      </c>
      <c r="F19" s="30" t="s">
        <v>17</v>
      </c>
      <c r="G19" s="30" t="s">
        <v>17</v>
      </c>
      <c r="H19" s="30" t="s">
        <v>17</v>
      </c>
      <c r="I19" s="30" t="s">
        <v>17</v>
      </c>
      <c r="J19" s="56" t="s">
        <v>17</v>
      </c>
      <c r="K19" s="91">
        <v>0.0</v>
      </c>
      <c r="L19" s="30">
        <v>0.75</v>
      </c>
      <c r="M19" s="36">
        <f t="shared" si="7"/>
        <v>-1</v>
      </c>
    </row>
    <row r="20">
      <c r="A20" s="2">
        <v>2.6</v>
      </c>
      <c r="B20" s="42" t="s">
        <v>35</v>
      </c>
      <c r="C20" s="30" t="s">
        <v>17</v>
      </c>
      <c r="D20" s="30" t="s">
        <v>17</v>
      </c>
      <c r="E20" s="30" t="s">
        <v>17</v>
      </c>
      <c r="F20" s="30" t="s">
        <v>17</v>
      </c>
      <c r="G20" s="30" t="s">
        <v>17</v>
      </c>
      <c r="H20" s="30" t="s">
        <v>17</v>
      </c>
      <c r="I20" s="30" t="s">
        <v>17</v>
      </c>
      <c r="J20" s="56" t="s">
        <v>17</v>
      </c>
      <c r="K20" s="91">
        <v>0.0</v>
      </c>
      <c r="L20" s="30">
        <v>18.0</v>
      </c>
      <c r="M20" s="36">
        <f t="shared" si="7"/>
        <v>-1</v>
      </c>
    </row>
    <row r="21">
      <c r="A21" s="2">
        <v>2.7</v>
      </c>
      <c r="B21" s="42" t="s">
        <v>36</v>
      </c>
      <c r="C21" s="30" t="s">
        <v>17</v>
      </c>
      <c r="D21" s="30" t="s">
        <v>17</v>
      </c>
      <c r="E21" s="30" t="s">
        <v>17</v>
      </c>
      <c r="F21" s="30" t="s">
        <v>17</v>
      </c>
      <c r="G21" s="30" t="s">
        <v>17</v>
      </c>
      <c r="H21" s="30" t="s">
        <v>17</v>
      </c>
      <c r="I21" s="30" t="s">
        <v>17</v>
      </c>
      <c r="J21" s="56" t="s">
        <v>17</v>
      </c>
      <c r="K21" s="91" t="s">
        <v>17</v>
      </c>
      <c r="L21" s="30" t="s">
        <v>17</v>
      </c>
      <c r="M21" s="36" t="str">
        <f t="shared" si="7"/>
        <v>N/A</v>
      </c>
    </row>
    <row r="22">
      <c r="A22" s="2">
        <v>2.8</v>
      </c>
      <c r="B22" s="42" t="s">
        <v>37</v>
      </c>
      <c r="C22" s="30" t="s">
        <v>17</v>
      </c>
      <c r="D22" s="30" t="s">
        <v>17</v>
      </c>
      <c r="E22" s="30" t="s">
        <v>17</v>
      </c>
      <c r="F22" s="30" t="s">
        <v>17</v>
      </c>
      <c r="G22" s="30" t="s">
        <v>17</v>
      </c>
      <c r="H22" s="30" t="s">
        <v>17</v>
      </c>
      <c r="I22" s="30" t="s">
        <v>17</v>
      </c>
      <c r="J22" s="56" t="s">
        <v>17</v>
      </c>
      <c r="K22" s="91" t="s">
        <v>17</v>
      </c>
      <c r="L22" s="30" t="s">
        <v>17</v>
      </c>
      <c r="M22" s="36" t="str">
        <f t="shared" si="7"/>
        <v>N/A</v>
      </c>
    </row>
    <row r="23">
      <c r="A23" s="2">
        <v>2.9</v>
      </c>
      <c r="B23" s="42" t="s">
        <v>38</v>
      </c>
      <c r="C23" s="30" t="s">
        <v>17</v>
      </c>
      <c r="D23" s="30" t="s">
        <v>17</v>
      </c>
      <c r="E23" s="30" t="s">
        <v>17</v>
      </c>
      <c r="F23" s="30" t="s">
        <v>17</v>
      </c>
      <c r="G23" s="30" t="s">
        <v>17</v>
      </c>
      <c r="H23" s="30" t="s">
        <v>17</v>
      </c>
      <c r="I23" s="30" t="s">
        <v>17</v>
      </c>
      <c r="J23" s="56" t="s">
        <v>17</v>
      </c>
      <c r="K23" s="91" t="s">
        <v>17</v>
      </c>
      <c r="L23" s="30" t="s">
        <v>17</v>
      </c>
      <c r="M23" s="36" t="str">
        <f t="shared" si="7"/>
        <v>N/A</v>
      </c>
    </row>
    <row r="24">
      <c r="A24" s="86"/>
      <c r="B24" s="3"/>
      <c r="C24" s="87"/>
      <c r="D24" s="87"/>
      <c r="E24" s="87"/>
      <c r="F24" s="87"/>
      <c r="G24" s="87"/>
      <c r="H24" s="87"/>
      <c r="I24" s="87"/>
      <c r="J24" s="88"/>
      <c r="K24" s="58"/>
      <c r="L24" s="87"/>
      <c r="M24" s="36"/>
    </row>
    <row r="25">
      <c r="A25" s="31">
        <v>3.0</v>
      </c>
      <c r="B25" s="37" t="s">
        <v>39</v>
      </c>
      <c r="C25" s="65"/>
      <c r="D25" s="65"/>
      <c r="E25" s="65"/>
      <c r="F25" s="65"/>
      <c r="G25" s="65"/>
      <c r="H25" s="65"/>
      <c r="I25" s="65"/>
      <c r="J25" s="70"/>
      <c r="K25" s="46">
        <f>SUM(K26:K31)</f>
        <v>18</v>
      </c>
      <c r="L25" s="75">
        <v>22.5</v>
      </c>
      <c r="M25" s="73">
        <f t="shared" ref="M25:M26" si="8">IF(L25="", "N/A", (K25-L25)/L25)</f>
        <v>-0.2</v>
      </c>
      <c r="N25" s="66"/>
      <c r="O25" s="66"/>
      <c r="P25" s="66"/>
      <c r="Q25" s="66"/>
      <c r="R25" s="66"/>
      <c r="S25" s="66"/>
      <c r="T25" s="66"/>
      <c r="U25" s="77"/>
      <c r="V25" s="77"/>
      <c r="W25" s="77"/>
      <c r="X25" s="77"/>
      <c r="Y25" s="77"/>
      <c r="Z25" s="77"/>
      <c r="AA25" s="77"/>
    </row>
    <row r="26">
      <c r="A26" s="2">
        <v>3.1</v>
      </c>
      <c r="B26" s="42" t="s">
        <v>40</v>
      </c>
      <c r="C26" s="30" t="s">
        <v>17</v>
      </c>
      <c r="D26" s="30" t="s">
        <v>17</v>
      </c>
      <c r="E26" s="30" t="s">
        <v>17</v>
      </c>
      <c r="F26" s="30" t="s">
        <v>17</v>
      </c>
      <c r="G26" s="30" t="s">
        <v>17</v>
      </c>
      <c r="H26" s="30" t="s">
        <v>17</v>
      </c>
      <c r="I26" s="87">
        <f>1.75+1.75+1+4+1.75+4.75+3</f>
        <v>18</v>
      </c>
      <c r="J26" s="56" t="s">
        <v>17</v>
      </c>
      <c r="K26" s="58">
        <f>SUM(C26:J26)</f>
        <v>18</v>
      </c>
      <c r="L26" s="30">
        <v>22.5</v>
      </c>
      <c r="M26" s="36">
        <f t="shared" si="8"/>
        <v>-0.2</v>
      </c>
    </row>
    <row r="27">
      <c r="A27" s="2">
        <v>3.2</v>
      </c>
      <c r="B27" s="42" t="s">
        <v>41</v>
      </c>
      <c r="C27" s="30" t="s">
        <v>17</v>
      </c>
      <c r="D27" s="30" t="s">
        <v>17</v>
      </c>
      <c r="E27" s="30" t="s">
        <v>17</v>
      </c>
      <c r="F27" s="30" t="s">
        <v>17</v>
      </c>
      <c r="G27" s="30" t="s">
        <v>17</v>
      </c>
      <c r="H27" s="30" t="s">
        <v>17</v>
      </c>
      <c r="I27" s="30" t="s">
        <v>17</v>
      </c>
      <c r="J27" s="56" t="s">
        <v>17</v>
      </c>
      <c r="K27" s="91" t="s">
        <v>17</v>
      </c>
      <c r="L27" s="30" t="s">
        <v>17</v>
      </c>
      <c r="M27" s="36" t="str">
        <f t="shared" ref="M27:M30" si="9">IF(L27="-", "N/A", (K27-L27)/L27)</f>
        <v>N/A</v>
      </c>
    </row>
    <row r="28">
      <c r="A28" s="2">
        <v>3.3</v>
      </c>
      <c r="B28" s="42" t="s">
        <v>42</v>
      </c>
      <c r="C28" s="30" t="s">
        <v>17</v>
      </c>
      <c r="D28" s="30" t="s">
        <v>17</v>
      </c>
      <c r="E28" s="30" t="s">
        <v>17</v>
      </c>
      <c r="F28" s="30" t="s">
        <v>17</v>
      </c>
      <c r="G28" s="30" t="s">
        <v>17</v>
      </c>
      <c r="H28" s="30" t="s">
        <v>17</v>
      </c>
      <c r="I28" s="30" t="s">
        <v>17</v>
      </c>
      <c r="J28" s="56" t="s">
        <v>17</v>
      </c>
      <c r="K28" s="91" t="s">
        <v>17</v>
      </c>
      <c r="L28" s="30" t="s">
        <v>17</v>
      </c>
      <c r="M28" s="36" t="str">
        <f t="shared" si="9"/>
        <v>N/A</v>
      </c>
    </row>
    <row r="29">
      <c r="A29" s="2">
        <v>3.4</v>
      </c>
      <c r="B29" s="42" t="s">
        <v>43</v>
      </c>
      <c r="C29" s="30" t="s">
        <v>17</v>
      </c>
      <c r="D29" s="30" t="s">
        <v>17</v>
      </c>
      <c r="E29" s="30" t="s">
        <v>17</v>
      </c>
      <c r="F29" s="30" t="s">
        <v>17</v>
      </c>
      <c r="G29" s="30" t="s">
        <v>17</v>
      </c>
      <c r="H29" s="30" t="s">
        <v>17</v>
      </c>
      <c r="I29" s="30" t="s">
        <v>17</v>
      </c>
      <c r="J29" s="56" t="s">
        <v>17</v>
      </c>
      <c r="K29" s="91" t="s">
        <v>17</v>
      </c>
      <c r="L29" s="30" t="s">
        <v>17</v>
      </c>
      <c r="M29" s="36" t="str">
        <f t="shared" si="9"/>
        <v>N/A</v>
      </c>
    </row>
    <row r="30">
      <c r="A30" s="2">
        <v>3.5</v>
      </c>
      <c r="B30" s="42" t="s">
        <v>44</v>
      </c>
      <c r="C30" s="30" t="s">
        <v>17</v>
      </c>
      <c r="D30" s="30" t="s">
        <v>17</v>
      </c>
      <c r="E30" s="30" t="s">
        <v>17</v>
      </c>
      <c r="F30" s="30" t="s">
        <v>17</v>
      </c>
      <c r="G30" s="30" t="s">
        <v>17</v>
      </c>
      <c r="H30" s="30" t="s">
        <v>17</v>
      </c>
      <c r="I30" s="30" t="s">
        <v>17</v>
      </c>
      <c r="J30" s="56" t="s">
        <v>17</v>
      </c>
      <c r="K30" s="91" t="s">
        <v>17</v>
      </c>
      <c r="L30" s="30" t="s">
        <v>17</v>
      </c>
      <c r="M30" s="36" t="str">
        <f t="shared" si="9"/>
        <v>N/A</v>
      </c>
    </row>
    <row r="31">
      <c r="A31" s="2"/>
      <c r="B31" s="42"/>
      <c r="C31" s="87"/>
      <c r="D31" s="87"/>
      <c r="E31" s="87"/>
      <c r="F31" s="87"/>
      <c r="G31" s="87"/>
      <c r="H31" s="87"/>
      <c r="I31" s="87"/>
      <c r="J31" s="88"/>
      <c r="K31" s="58"/>
      <c r="L31" s="87"/>
      <c r="M31" s="36"/>
    </row>
    <row r="32">
      <c r="A32" s="31">
        <v>4.0</v>
      </c>
      <c r="B32" s="37" t="s">
        <v>45</v>
      </c>
      <c r="C32" s="38"/>
      <c r="D32" s="38"/>
      <c r="E32" s="38"/>
      <c r="F32" s="38"/>
      <c r="G32" s="38"/>
      <c r="H32" s="38"/>
      <c r="I32" s="38"/>
      <c r="J32" s="44"/>
      <c r="K32" s="46">
        <f>SUM(K33:K35,K36)</f>
        <v>7.25</v>
      </c>
      <c r="L32" s="75">
        <v>37.45</v>
      </c>
      <c r="M32" s="73">
        <f t="shared" ref="M32:M46" si="10">IF(L32="", "N/A", (K32-L32)/L32)</f>
        <v>-0.8064085447</v>
      </c>
      <c r="U32" s="99"/>
      <c r="V32" s="99"/>
      <c r="W32" s="99"/>
      <c r="X32" s="99"/>
      <c r="Y32" s="99"/>
      <c r="Z32" s="99"/>
      <c r="AA32" s="99"/>
    </row>
    <row r="33">
      <c r="A33" s="2">
        <v>4.1</v>
      </c>
      <c r="B33" s="42" t="s">
        <v>46</v>
      </c>
      <c r="C33" s="30" t="s">
        <v>17</v>
      </c>
      <c r="D33" s="30" t="s">
        <v>17</v>
      </c>
      <c r="E33" s="30" t="s">
        <v>17</v>
      </c>
      <c r="F33" s="30" t="s">
        <v>17</v>
      </c>
      <c r="G33" s="30" t="s">
        <v>17</v>
      </c>
      <c r="H33" s="30" t="s">
        <v>17</v>
      </c>
      <c r="I33" s="30" t="s">
        <v>17</v>
      </c>
      <c r="J33" s="56">
        <v>2.5</v>
      </c>
      <c r="K33" s="58">
        <f>SUM(C33:J33)</f>
        <v>2.5</v>
      </c>
      <c r="L33" s="30">
        <v>5.0</v>
      </c>
      <c r="M33" s="36">
        <f t="shared" si="10"/>
        <v>-0.5</v>
      </c>
    </row>
    <row r="34">
      <c r="A34" s="2">
        <v>4.2</v>
      </c>
      <c r="B34" s="42" t="s">
        <v>47</v>
      </c>
      <c r="C34" s="30" t="s">
        <v>17</v>
      </c>
      <c r="D34" s="30" t="s">
        <v>17</v>
      </c>
      <c r="E34" s="30" t="s">
        <v>17</v>
      </c>
      <c r="F34" s="30" t="s">
        <v>17</v>
      </c>
      <c r="G34" s="30" t="s">
        <v>17</v>
      </c>
      <c r="H34" s="30" t="s">
        <v>17</v>
      </c>
      <c r="I34" s="30" t="s">
        <v>17</v>
      </c>
      <c r="J34" s="56" t="s">
        <v>17</v>
      </c>
      <c r="K34" s="91">
        <v>0.0</v>
      </c>
      <c r="L34" s="30">
        <v>2.0</v>
      </c>
      <c r="M34" s="36">
        <f t="shared" si="10"/>
        <v>-1</v>
      </c>
    </row>
    <row r="35">
      <c r="A35" s="2">
        <v>4.3</v>
      </c>
      <c r="B35" s="42" t="s">
        <v>48</v>
      </c>
      <c r="C35" s="30" t="s">
        <v>17</v>
      </c>
      <c r="D35" s="30" t="s">
        <v>17</v>
      </c>
      <c r="E35" s="30" t="s">
        <v>17</v>
      </c>
      <c r="F35" s="30" t="s">
        <v>17</v>
      </c>
      <c r="G35" s="30" t="s">
        <v>17</v>
      </c>
      <c r="H35" s="30" t="s">
        <v>17</v>
      </c>
      <c r="I35" s="30" t="s">
        <v>17</v>
      </c>
      <c r="J35" s="56" t="s">
        <v>17</v>
      </c>
      <c r="K35" s="91">
        <v>0.0</v>
      </c>
      <c r="L35" s="30">
        <v>12.0</v>
      </c>
      <c r="M35" s="36">
        <f t="shared" si="10"/>
        <v>-1</v>
      </c>
    </row>
    <row r="36">
      <c r="A36" s="101">
        <v>4.4</v>
      </c>
      <c r="B36" s="102" t="s">
        <v>49</v>
      </c>
      <c r="C36" s="80"/>
      <c r="D36" s="80"/>
      <c r="E36" s="80"/>
      <c r="F36" s="80"/>
      <c r="G36" s="80"/>
      <c r="H36" s="80"/>
      <c r="I36" s="80"/>
      <c r="J36" s="81"/>
      <c r="K36" s="82">
        <f>SUM(K37:K39)</f>
        <v>4.75</v>
      </c>
      <c r="L36" s="83">
        <v>18.5</v>
      </c>
      <c r="M36" s="36">
        <f t="shared" si="10"/>
        <v>-0.7432432432</v>
      </c>
      <c r="U36" s="85"/>
      <c r="V36" s="85"/>
      <c r="W36" s="85"/>
      <c r="X36" s="85"/>
      <c r="Y36" s="85"/>
      <c r="Z36" s="85"/>
      <c r="AA36" s="85"/>
    </row>
    <row r="37">
      <c r="A37" s="2" t="s">
        <v>50</v>
      </c>
      <c r="B37" s="42" t="s">
        <v>51</v>
      </c>
      <c r="C37" s="30" t="s">
        <v>17</v>
      </c>
      <c r="D37" s="30" t="s">
        <v>17</v>
      </c>
      <c r="E37" s="30" t="s">
        <v>17</v>
      </c>
      <c r="F37" s="30">
        <v>4.75</v>
      </c>
      <c r="G37" s="30" t="s">
        <v>17</v>
      </c>
      <c r="H37" s="30" t="s">
        <v>17</v>
      </c>
      <c r="I37" s="30" t="s">
        <v>17</v>
      </c>
      <c r="J37" s="56" t="s">
        <v>17</v>
      </c>
      <c r="K37" s="58">
        <f>SUM(C37:J37)</f>
        <v>4.75</v>
      </c>
      <c r="L37" s="30">
        <v>11.75</v>
      </c>
      <c r="M37" s="36">
        <f t="shared" si="10"/>
        <v>-0.5957446809</v>
      </c>
    </row>
    <row r="38">
      <c r="A38" s="2" t="s">
        <v>52</v>
      </c>
      <c r="B38" s="42" t="s">
        <v>53</v>
      </c>
      <c r="C38" s="30" t="s">
        <v>17</v>
      </c>
      <c r="D38" s="30" t="s">
        <v>17</v>
      </c>
      <c r="E38" s="30" t="s">
        <v>17</v>
      </c>
      <c r="F38" s="30" t="s">
        <v>17</v>
      </c>
      <c r="G38" s="30" t="s">
        <v>17</v>
      </c>
      <c r="H38" s="30" t="s">
        <v>17</v>
      </c>
      <c r="I38" s="30" t="s">
        <v>17</v>
      </c>
      <c r="J38" s="56" t="s">
        <v>17</v>
      </c>
      <c r="K38" s="91">
        <v>0.0</v>
      </c>
      <c r="L38" s="30">
        <v>1.5</v>
      </c>
      <c r="M38" s="36">
        <f t="shared" si="10"/>
        <v>-1</v>
      </c>
    </row>
    <row r="39">
      <c r="A39" s="2" t="s">
        <v>54</v>
      </c>
      <c r="B39" s="42" t="s">
        <v>55</v>
      </c>
      <c r="C39" s="30" t="s">
        <v>17</v>
      </c>
      <c r="D39" s="30" t="s">
        <v>17</v>
      </c>
      <c r="E39" s="30" t="s">
        <v>17</v>
      </c>
      <c r="F39" s="30" t="s">
        <v>17</v>
      </c>
      <c r="G39" s="30" t="s">
        <v>17</v>
      </c>
      <c r="H39" s="30" t="s">
        <v>17</v>
      </c>
      <c r="I39" s="30" t="s">
        <v>17</v>
      </c>
      <c r="J39" s="56" t="s">
        <v>17</v>
      </c>
      <c r="K39" s="91">
        <v>0.0</v>
      </c>
      <c r="L39" s="30">
        <v>5.5</v>
      </c>
      <c r="M39" s="36">
        <f t="shared" si="10"/>
        <v>-1</v>
      </c>
    </row>
    <row r="40">
      <c r="A40" s="86"/>
      <c r="B40" s="3"/>
      <c r="C40" s="87"/>
      <c r="D40" s="87"/>
      <c r="E40" s="87"/>
      <c r="F40" s="87"/>
      <c r="G40" s="87"/>
      <c r="H40" s="87"/>
      <c r="I40" s="87"/>
      <c r="J40" s="88"/>
      <c r="K40" s="58"/>
      <c r="L40" s="87"/>
      <c r="M40" s="36" t="str">
        <f t="shared" si="10"/>
        <v>N/A</v>
      </c>
    </row>
    <row r="41">
      <c r="A41" s="31">
        <v>5.0</v>
      </c>
      <c r="B41" s="37" t="s">
        <v>56</v>
      </c>
      <c r="C41" s="38"/>
      <c r="D41" s="38"/>
      <c r="E41" s="38"/>
      <c r="F41" s="38"/>
      <c r="G41" s="38"/>
      <c r="H41" s="38"/>
      <c r="I41" s="38"/>
      <c r="J41" s="44"/>
      <c r="K41" s="46">
        <f>SUM(K42:K43,K44,K51)</f>
        <v>8</v>
      </c>
      <c r="L41" s="75">
        <v>13.5</v>
      </c>
      <c r="M41" s="73">
        <f t="shared" si="10"/>
        <v>-0.4074074074</v>
      </c>
      <c r="U41" s="99"/>
      <c r="V41" s="99"/>
      <c r="W41" s="99"/>
      <c r="X41" s="99"/>
      <c r="Y41" s="99"/>
      <c r="Z41" s="99"/>
      <c r="AA41" s="99"/>
    </row>
    <row r="42">
      <c r="A42" s="2">
        <v>5.1</v>
      </c>
      <c r="B42" s="42" t="s">
        <v>57</v>
      </c>
      <c r="C42" s="30" t="s">
        <v>17</v>
      </c>
      <c r="D42" s="30" t="s">
        <v>17</v>
      </c>
      <c r="E42" s="30" t="s">
        <v>17</v>
      </c>
      <c r="F42" s="30" t="s">
        <v>17</v>
      </c>
      <c r="G42" s="30" t="s">
        <v>17</v>
      </c>
      <c r="H42" s="30" t="s">
        <v>17</v>
      </c>
      <c r="I42" s="30" t="s">
        <v>17</v>
      </c>
      <c r="J42" s="56" t="s">
        <v>17</v>
      </c>
      <c r="K42" s="91">
        <v>0.0</v>
      </c>
      <c r="L42" s="30">
        <v>1.0</v>
      </c>
      <c r="M42" s="36">
        <f t="shared" si="10"/>
        <v>-1</v>
      </c>
    </row>
    <row r="43">
      <c r="A43" s="2">
        <v>5.2</v>
      </c>
      <c r="B43" s="42" t="s">
        <v>58</v>
      </c>
      <c r="C43" s="30">
        <v>8.0</v>
      </c>
      <c r="D43" s="30" t="s">
        <v>17</v>
      </c>
      <c r="E43" s="30" t="s">
        <v>17</v>
      </c>
      <c r="F43" s="30" t="s">
        <v>17</v>
      </c>
      <c r="G43" s="30" t="s">
        <v>17</v>
      </c>
      <c r="H43" s="30" t="s">
        <v>17</v>
      </c>
      <c r="I43" s="30" t="s">
        <v>17</v>
      </c>
      <c r="J43" s="56" t="s">
        <v>17</v>
      </c>
      <c r="K43" s="58">
        <f>SUM(C43:J43)</f>
        <v>8</v>
      </c>
      <c r="L43" s="30">
        <v>0.75</v>
      </c>
      <c r="M43" s="36">
        <f t="shared" si="10"/>
        <v>9.666666667</v>
      </c>
    </row>
    <row r="44">
      <c r="A44" s="104">
        <v>5.3</v>
      </c>
      <c r="B44" s="105" t="s">
        <v>59</v>
      </c>
      <c r="C44" s="106"/>
      <c r="D44" s="106"/>
      <c r="E44" s="106"/>
      <c r="F44" s="106"/>
      <c r="G44" s="106"/>
      <c r="H44" s="106"/>
      <c r="I44" s="106"/>
      <c r="J44" s="107"/>
      <c r="K44" s="82">
        <f>SUM(K45,K48)</f>
        <v>0</v>
      </c>
      <c r="L44" s="108">
        <v>11.75</v>
      </c>
      <c r="M44" s="84">
        <f t="shared" si="10"/>
        <v>-1</v>
      </c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</row>
    <row r="45">
      <c r="A45" s="76" t="s">
        <v>60</v>
      </c>
      <c r="B45" s="79" t="s">
        <v>61</v>
      </c>
      <c r="C45" s="109"/>
      <c r="D45" s="109"/>
      <c r="E45" s="109"/>
      <c r="F45" s="109"/>
      <c r="G45" s="109"/>
      <c r="H45" s="109"/>
      <c r="I45" s="109"/>
      <c r="J45" s="110"/>
      <c r="K45" s="82">
        <f>SUM(K46:K47)</f>
        <v>0</v>
      </c>
      <c r="L45" s="83">
        <v>2.75</v>
      </c>
      <c r="M45" s="84">
        <f t="shared" si="10"/>
        <v>-1</v>
      </c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</row>
    <row r="46">
      <c r="A46" s="2" t="s">
        <v>62</v>
      </c>
      <c r="B46" s="42" t="s">
        <v>63</v>
      </c>
      <c r="C46" s="30" t="s">
        <v>17</v>
      </c>
      <c r="D46" s="30" t="s">
        <v>17</v>
      </c>
      <c r="E46" s="30" t="s">
        <v>17</v>
      </c>
      <c r="F46" s="30" t="s">
        <v>17</v>
      </c>
      <c r="G46" s="30" t="s">
        <v>17</v>
      </c>
      <c r="H46" s="30" t="s">
        <v>17</v>
      </c>
      <c r="I46" s="30" t="s">
        <v>17</v>
      </c>
      <c r="J46" s="56" t="s">
        <v>17</v>
      </c>
      <c r="K46" s="91">
        <v>0.0</v>
      </c>
      <c r="L46" s="30">
        <v>2.75</v>
      </c>
      <c r="M46" s="36">
        <f t="shared" si="10"/>
        <v>-1</v>
      </c>
    </row>
    <row r="47">
      <c r="A47" s="2" t="s">
        <v>64</v>
      </c>
      <c r="B47" s="42" t="s">
        <v>65</v>
      </c>
      <c r="C47" s="30" t="s">
        <v>17</v>
      </c>
      <c r="D47" s="30" t="s">
        <v>17</v>
      </c>
      <c r="E47" s="30" t="s">
        <v>17</v>
      </c>
      <c r="F47" s="30" t="s">
        <v>17</v>
      </c>
      <c r="G47" s="30" t="s">
        <v>17</v>
      </c>
      <c r="H47" s="30" t="s">
        <v>17</v>
      </c>
      <c r="I47" s="30" t="s">
        <v>17</v>
      </c>
      <c r="J47" s="56" t="s">
        <v>17</v>
      </c>
      <c r="K47" s="91" t="s">
        <v>17</v>
      </c>
      <c r="L47" s="30" t="s">
        <v>17</v>
      </c>
      <c r="M47" s="34" t="s">
        <v>17</v>
      </c>
    </row>
    <row r="48">
      <c r="A48" s="76" t="s">
        <v>66</v>
      </c>
      <c r="B48" s="79" t="s">
        <v>67</v>
      </c>
      <c r="C48" s="109"/>
      <c r="D48" s="109"/>
      <c r="E48" s="109"/>
      <c r="F48" s="109"/>
      <c r="G48" s="109"/>
      <c r="H48" s="109"/>
      <c r="I48" s="109"/>
      <c r="J48" s="110"/>
      <c r="K48" s="82">
        <f>SUM(K49:K50)</f>
        <v>0</v>
      </c>
      <c r="L48" s="30">
        <v>9.0</v>
      </c>
      <c r="M48" s="36">
        <f t="shared" ref="M48:M49" si="11">IF(L48="", "N/A", (K48-L48)/L48)</f>
        <v>-1</v>
      </c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</row>
    <row r="49">
      <c r="A49" s="2" t="s">
        <v>68</v>
      </c>
      <c r="B49" s="42" t="s">
        <v>69</v>
      </c>
      <c r="C49" s="30" t="s">
        <v>17</v>
      </c>
      <c r="D49" s="30" t="s">
        <v>17</v>
      </c>
      <c r="E49" s="30" t="s">
        <v>17</v>
      </c>
      <c r="F49" s="30" t="s">
        <v>17</v>
      </c>
      <c r="G49" s="30" t="s">
        <v>17</v>
      </c>
      <c r="H49" s="30" t="s">
        <v>17</v>
      </c>
      <c r="I49" s="30" t="s">
        <v>17</v>
      </c>
      <c r="J49" s="56" t="s">
        <v>17</v>
      </c>
      <c r="K49" s="91">
        <v>0.0</v>
      </c>
      <c r="L49" s="30">
        <v>9.0</v>
      </c>
      <c r="M49" s="36">
        <f t="shared" si="11"/>
        <v>-1</v>
      </c>
    </row>
    <row r="50">
      <c r="A50" s="2" t="s">
        <v>70</v>
      </c>
      <c r="B50" s="42" t="s">
        <v>71</v>
      </c>
      <c r="C50" s="30" t="s">
        <v>17</v>
      </c>
      <c r="D50" s="30" t="s">
        <v>17</v>
      </c>
      <c r="E50" s="30" t="s">
        <v>17</v>
      </c>
      <c r="F50" s="30" t="s">
        <v>17</v>
      </c>
      <c r="G50" s="30" t="s">
        <v>17</v>
      </c>
      <c r="H50" s="30" t="s">
        <v>17</v>
      </c>
      <c r="I50" s="30" t="s">
        <v>17</v>
      </c>
      <c r="J50" s="56" t="s">
        <v>17</v>
      </c>
      <c r="K50" s="91" t="s">
        <v>17</v>
      </c>
      <c r="L50" s="30" t="s">
        <v>17</v>
      </c>
      <c r="M50" s="34" t="s">
        <v>17</v>
      </c>
    </row>
    <row r="51">
      <c r="A51" s="104">
        <v>5.4</v>
      </c>
      <c r="B51" s="105" t="s">
        <v>72</v>
      </c>
      <c r="C51" s="106"/>
      <c r="D51" s="106"/>
      <c r="E51" s="106"/>
      <c r="F51" s="106"/>
      <c r="G51" s="106"/>
      <c r="H51" s="106"/>
      <c r="I51" s="106"/>
      <c r="J51" s="107"/>
      <c r="K51" s="82">
        <f>SUM(K52:K54)</f>
        <v>0</v>
      </c>
      <c r="L51" s="83" t="s">
        <v>17</v>
      </c>
      <c r="M51" s="84" t="str">
        <f>IF(L51="-", "N/A", (K51-L51)/L51)</f>
        <v>N/A</v>
      </c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</row>
    <row r="52">
      <c r="A52" s="2" t="s">
        <v>73</v>
      </c>
      <c r="B52" s="42" t="s">
        <v>74</v>
      </c>
      <c r="C52" s="30" t="s">
        <v>17</v>
      </c>
      <c r="D52" s="30" t="s">
        <v>17</v>
      </c>
      <c r="E52" s="30" t="s">
        <v>17</v>
      </c>
      <c r="F52" s="30" t="s">
        <v>17</v>
      </c>
      <c r="G52" s="30" t="s">
        <v>17</v>
      </c>
      <c r="H52" s="30" t="s">
        <v>17</v>
      </c>
      <c r="I52" s="30" t="s">
        <v>17</v>
      </c>
      <c r="J52" s="56" t="s">
        <v>17</v>
      </c>
      <c r="K52" s="91" t="s">
        <v>17</v>
      </c>
      <c r="L52" s="30" t="s">
        <v>17</v>
      </c>
      <c r="M52" s="34" t="s">
        <v>17</v>
      </c>
    </row>
    <row r="53">
      <c r="A53" s="2" t="s">
        <v>75</v>
      </c>
      <c r="B53" s="116" t="s">
        <v>76</v>
      </c>
      <c r="C53" s="30" t="s">
        <v>17</v>
      </c>
      <c r="D53" s="30" t="s">
        <v>17</v>
      </c>
      <c r="E53" s="30" t="s">
        <v>17</v>
      </c>
      <c r="F53" s="30" t="s">
        <v>17</v>
      </c>
      <c r="G53" s="30" t="s">
        <v>17</v>
      </c>
      <c r="H53" s="30" t="s">
        <v>17</v>
      </c>
      <c r="I53" s="30" t="s">
        <v>17</v>
      </c>
      <c r="J53" s="56" t="s">
        <v>17</v>
      </c>
      <c r="K53" s="91" t="s">
        <v>17</v>
      </c>
      <c r="L53" s="30" t="s">
        <v>17</v>
      </c>
      <c r="M53" s="34" t="s">
        <v>17</v>
      </c>
    </row>
    <row r="54">
      <c r="A54" s="2" t="s">
        <v>77</v>
      </c>
      <c r="B54" s="42" t="s">
        <v>78</v>
      </c>
      <c r="C54" s="30" t="s">
        <v>17</v>
      </c>
      <c r="D54" s="30" t="s">
        <v>17</v>
      </c>
      <c r="E54" s="30" t="s">
        <v>17</v>
      </c>
      <c r="F54" s="30" t="s">
        <v>17</v>
      </c>
      <c r="G54" s="30" t="s">
        <v>17</v>
      </c>
      <c r="H54" s="30" t="s">
        <v>17</v>
      </c>
      <c r="I54" s="30" t="s">
        <v>17</v>
      </c>
      <c r="J54" s="56" t="s">
        <v>17</v>
      </c>
      <c r="K54" s="91" t="s">
        <v>17</v>
      </c>
      <c r="L54" s="30" t="s">
        <v>17</v>
      </c>
      <c r="M54" s="34" t="s">
        <v>17</v>
      </c>
    </row>
    <row r="55">
      <c r="A55" s="2"/>
      <c r="B55" s="3"/>
      <c r="C55" s="87"/>
      <c r="D55" s="87"/>
      <c r="E55" s="87"/>
      <c r="F55" s="87"/>
      <c r="G55" s="87"/>
      <c r="H55" s="87"/>
      <c r="I55" s="87"/>
      <c r="J55" s="88"/>
      <c r="K55" s="58"/>
      <c r="L55" s="87"/>
      <c r="M55" s="36"/>
    </row>
    <row r="56">
      <c r="A56" s="31">
        <v>6.0</v>
      </c>
      <c r="B56" s="37" t="s">
        <v>79</v>
      </c>
      <c r="C56" s="38"/>
      <c r="D56" s="38"/>
      <c r="E56" s="38"/>
      <c r="F56" s="38"/>
      <c r="G56" s="38"/>
      <c r="H56" s="38"/>
      <c r="I56" s="38"/>
      <c r="J56" s="44"/>
      <c r="K56" s="46">
        <f>SUM(K57:K70)</f>
        <v>0</v>
      </c>
      <c r="L56" s="75" t="s">
        <v>17</v>
      </c>
      <c r="M56" s="73" t="str">
        <f>IF(L56="-", "N/A", (K56-L56)/L56)</f>
        <v>N/A</v>
      </c>
      <c r="U56" s="99"/>
      <c r="V56" s="99"/>
      <c r="W56" s="99"/>
      <c r="X56" s="99"/>
      <c r="Y56" s="99"/>
      <c r="Z56" s="99"/>
      <c r="AA56" s="99"/>
    </row>
    <row r="57">
      <c r="A57" s="121">
        <v>6.1</v>
      </c>
      <c r="B57" s="122" t="s">
        <v>80</v>
      </c>
      <c r="C57" s="64" t="s">
        <v>17</v>
      </c>
      <c r="D57" s="64" t="s">
        <v>17</v>
      </c>
      <c r="E57" s="64" t="s">
        <v>17</v>
      </c>
      <c r="F57" s="64" t="s">
        <v>17</v>
      </c>
      <c r="G57" s="64" t="s">
        <v>17</v>
      </c>
      <c r="H57" s="64" t="s">
        <v>17</v>
      </c>
      <c r="I57" s="64" t="s">
        <v>17</v>
      </c>
      <c r="J57" s="125" t="s">
        <v>17</v>
      </c>
      <c r="K57" s="91" t="s">
        <v>17</v>
      </c>
      <c r="L57" s="64" t="s">
        <v>17</v>
      </c>
      <c r="M57" s="34" t="s">
        <v>17</v>
      </c>
      <c r="U57" s="127"/>
      <c r="V57" s="127"/>
      <c r="W57" s="127"/>
      <c r="X57" s="127"/>
      <c r="Y57" s="127"/>
      <c r="Z57" s="127"/>
      <c r="AA57" s="127"/>
    </row>
    <row r="58">
      <c r="A58" s="121">
        <v>6.2</v>
      </c>
      <c r="B58" s="122" t="s">
        <v>81</v>
      </c>
      <c r="C58" s="64" t="s">
        <v>17</v>
      </c>
      <c r="D58" s="64" t="s">
        <v>17</v>
      </c>
      <c r="E58" s="64" t="s">
        <v>17</v>
      </c>
      <c r="F58" s="64" t="s">
        <v>17</v>
      </c>
      <c r="G58" s="64" t="s">
        <v>17</v>
      </c>
      <c r="H58" s="64" t="s">
        <v>17</v>
      </c>
      <c r="I58" s="64" t="s">
        <v>17</v>
      </c>
      <c r="J58" s="125" t="s">
        <v>17</v>
      </c>
      <c r="K58" s="91" t="s">
        <v>17</v>
      </c>
      <c r="L58" s="64" t="s">
        <v>17</v>
      </c>
      <c r="M58" s="34" t="s">
        <v>17</v>
      </c>
      <c r="U58" s="127"/>
      <c r="V58" s="127"/>
      <c r="W58" s="127"/>
      <c r="X58" s="127"/>
      <c r="Y58" s="127"/>
      <c r="Z58" s="127"/>
      <c r="AA58" s="127"/>
    </row>
    <row r="59">
      <c r="A59" s="2">
        <v>6.3</v>
      </c>
      <c r="B59" s="42" t="s">
        <v>82</v>
      </c>
      <c r="C59" s="30" t="s">
        <v>17</v>
      </c>
      <c r="D59" s="64" t="s">
        <v>17</v>
      </c>
      <c r="E59" s="64" t="s">
        <v>17</v>
      </c>
      <c r="F59" s="64" t="s">
        <v>17</v>
      </c>
      <c r="G59" s="64" t="s">
        <v>17</v>
      </c>
      <c r="H59" s="64" t="s">
        <v>17</v>
      </c>
      <c r="I59" s="64" t="s">
        <v>17</v>
      </c>
      <c r="J59" s="125" t="s">
        <v>17</v>
      </c>
      <c r="K59" s="91" t="s">
        <v>17</v>
      </c>
      <c r="L59" s="64" t="s">
        <v>17</v>
      </c>
      <c r="M59" s="34" t="s">
        <v>17</v>
      </c>
    </row>
    <row r="60">
      <c r="A60" s="2">
        <v>6.4</v>
      </c>
      <c r="B60" s="42" t="s">
        <v>83</v>
      </c>
      <c r="C60" s="30" t="s">
        <v>17</v>
      </c>
      <c r="D60" s="64" t="s">
        <v>17</v>
      </c>
      <c r="E60" s="64" t="s">
        <v>17</v>
      </c>
      <c r="F60" s="64" t="s">
        <v>17</v>
      </c>
      <c r="G60" s="64" t="s">
        <v>17</v>
      </c>
      <c r="H60" s="64" t="s">
        <v>17</v>
      </c>
      <c r="I60" s="64" t="s">
        <v>17</v>
      </c>
      <c r="J60" s="125" t="s">
        <v>17</v>
      </c>
      <c r="K60" s="91" t="s">
        <v>17</v>
      </c>
      <c r="L60" s="64" t="s">
        <v>17</v>
      </c>
      <c r="M60" s="34" t="s">
        <v>17</v>
      </c>
    </row>
    <row r="61">
      <c r="A61" s="2">
        <v>6.5</v>
      </c>
      <c r="B61" s="42" t="s">
        <v>84</v>
      </c>
      <c r="C61" s="30" t="s">
        <v>17</v>
      </c>
      <c r="D61" s="64" t="s">
        <v>17</v>
      </c>
      <c r="E61" s="64" t="s">
        <v>17</v>
      </c>
      <c r="F61" s="64" t="s">
        <v>17</v>
      </c>
      <c r="G61" s="64" t="s">
        <v>17</v>
      </c>
      <c r="H61" s="64" t="s">
        <v>17</v>
      </c>
      <c r="I61" s="64" t="s">
        <v>17</v>
      </c>
      <c r="J61" s="125" t="s">
        <v>17</v>
      </c>
      <c r="K61" s="91" t="s">
        <v>17</v>
      </c>
      <c r="L61" s="64" t="s">
        <v>17</v>
      </c>
      <c r="M61" s="34" t="s">
        <v>17</v>
      </c>
    </row>
    <row r="62">
      <c r="A62" s="2">
        <v>6.6</v>
      </c>
      <c r="B62" s="42" t="s">
        <v>85</v>
      </c>
      <c r="C62" s="30" t="s">
        <v>17</v>
      </c>
      <c r="D62" s="64" t="s">
        <v>17</v>
      </c>
      <c r="E62" s="64" t="s">
        <v>17</v>
      </c>
      <c r="F62" s="64" t="s">
        <v>17</v>
      </c>
      <c r="G62" s="64" t="s">
        <v>17</v>
      </c>
      <c r="H62" s="64" t="s">
        <v>17</v>
      </c>
      <c r="I62" s="64" t="s">
        <v>17</v>
      </c>
      <c r="J62" s="125" t="s">
        <v>17</v>
      </c>
      <c r="K62" s="91" t="s">
        <v>17</v>
      </c>
      <c r="L62" s="64" t="s">
        <v>17</v>
      </c>
      <c r="M62" s="34" t="s">
        <v>17</v>
      </c>
    </row>
    <row r="63">
      <c r="A63" s="2">
        <v>6.7</v>
      </c>
      <c r="B63" s="42" t="s">
        <v>86</v>
      </c>
      <c r="C63" s="30" t="s">
        <v>17</v>
      </c>
      <c r="D63" s="64" t="s">
        <v>17</v>
      </c>
      <c r="E63" s="64" t="s">
        <v>17</v>
      </c>
      <c r="F63" s="64" t="s">
        <v>17</v>
      </c>
      <c r="G63" s="64" t="s">
        <v>17</v>
      </c>
      <c r="H63" s="64" t="s">
        <v>17</v>
      </c>
      <c r="I63" s="64" t="s">
        <v>17</v>
      </c>
      <c r="J63" s="125" t="s">
        <v>17</v>
      </c>
      <c r="K63" s="91" t="s">
        <v>17</v>
      </c>
      <c r="L63" s="64" t="s">
        <v>17</v>
      </c>
      <c r="M63" s="34" t="s">
        <v>17</v>
      </c>
    </row>
    <row r="64">
      <c r="A64" s="2">
        <v>6.8</v>
      </c>
      <c r="B64" s="42" t="s">
        <v>87</v>
      </c>
      <c r="C64" s="30" t="s">
        <v>17</v>
      </c>
      <c r="D64" s="64" t="s">
        <v>17</v>
      </c>
      <c r="E64" s="64" t="s">
        <v>17</v>
      </c>
      <c r="F64" s="64" t="s">
        <v>17</v>
      </c>
      <c r="G64" s="64" t="s">
        <v>17</v>
      </c>
      <c r="H64" s="64" t="s">
        <v>17</v>
      </c>
      <c r="I64" s="64" t="s">
        <v>17</v>
      </c>
      <c r="J64" s="125" t="s">
        <v>17</v>
      </c>
      <c r="K64" s="91" t="s">
        <v>17</v>
      </c>
      <c r="L64" s="64" t="s">
        <v>17</v>
      </c>
      <c r="M64" s="34" t="s">
        <v>17</v>
      </c>
    </row>
    <row r="65">
      <c r="A65" s="2">
        <v>6.9</v>
      </c>
      <c r="B65" s="42" t="s">
        <v>88</v>
      </c>
      <c r="C65" s="30" t="s">
        <v>17</v>
      </c>
      <c r="D65" s="64" t="s">
        <v>17</v>
      </c>
      <c r="E65" s="64" t="s">
        <v>17</v>
      </c>
      <c r="F65" s="64" t="s">
        <v>17</v>
      </c>
      <c r="G65" s="64" t="s">
        <v>17</v>
      </c>
      <c r="H65" s="64" t="s">
        <v>17</v>
      </c>
      <c r="I65" s="64" t="s">
        <v>17</v>
      </c>
      <c r="J65" s="125" t="s">
        <v>17</v>
      </c>
      <c r="K65" s="91" t="s">
        <v>17</v>
      </c>
      <c r="L65" s="64" t="s">
        <v>17</v>
      </c>
      <c r="M65" s="34" t="s">
        <v>17</v>
      </c>
    </row>
    <row r="66">
      <c r="A66" s="2">
        <v>6.1</v>
      </c>
      <c r="B66" s="42" t="s">
        <v>89</v>
      </c>
      <c r="C66" s="30" t="s">
        <v>17</v>
      </c>
      <c r="D66" s="64" t="s">
        <v>17</v>
      </c>
      <c r="E66" s="64" t="s">
        <v>17</v>
      </c>
      <c r="F66" s="64" t="s">
        <v>17</v>
      </c>
      <c r="G66" s="64" t="s">
        <v>17</v>
      </c>
      <c r="H66" s="64" t="s">
        <v>17</v>
      </c>
      <c r="I66" s="64" t="s">
        <v>17</v>
      </c>
      <c r="J66" s="125" t="s">
        <v>17</v>
      </c>
      <c r="K66" s="91" t="s">
        <v>17</v>
      </c>
      <c r="L66" s="64" t="s">
        <v>17</v>
      </c>
      <c r="M66" s="34" t="s">
        <v>17</v>
      </c>
    </row>
    <row r="67">
      <c r="A67" s="2">
        <v>6.11</v>
      </c>
      <c r="B67" s="42" t="s">
        <v>90</v>
      </c>
      <c r="C67" s="30" t="s">
        <v>17</v>
      </c>
      <c r="D67" s="64" t="s">
        <v>17</v>
      </c>
      <c r="E67" s="64" t="s">
        <v>17</v>
      </c>
      <c r="F67" s="64" t="s">
        <v>17</v>
      </c>
      <c r="G67" s="64" t="s">
        <v>17</v>
      </c>
      <c r="H67" s="64" t="s">
        <v>17</v>
      </c>
      <c r="I67" s="64" t="s">
        <v>17</v>
      </c>
      <c r="J67" s="125" t="s">
        <v>17</v>
      </c>
      <c r="K67" s="91" t="s">
        <v>17</v>
      </c>
      <c r="L67" s="64" t="s">
        <v>17</v>
      </c>
      <c r="M67" s="34" t="s">
        <v>17</v>
      </c>
    </row>
    <row r="68">
      <c r="A68" s="2">
        <v>6.12</v>
      </c>
      <c r="B68" s="42" t="s">
        <v>91</v>
      </c>
      <c r="C68" s="30" t="s">
        <v>17</v>
      </c>
      <c r="D68" s="64" t="s">
        <v>17</v>
      </c>
      <c r="E68" s="64" t="s">
        <v>17</v>
      </c>
      <c r="F68" s="64" t="s">
        <v>17</v>
      </c>
      <c r="G68" s="64" t="s">
        <v>17</v>
      </c>
      <c r="H68" s="64" t="s">
        <v>17</v>
      </c>
      <c r="I68" s="64" t="s">
        <v>17</v>
      </c>
      <c r="J68" s="125" t="s">
        <v>17</v>
      </c>
      <c r="K68" s="91" t="s">
        <v>17</v>
      </c>
      <c r="L68" s="64" t="s">
        <v>17</v>
      </c>
      <c r="M68" s="34" t="s">
        <v>17</v>
      </c>
    </row>
    <row r="69">
      <c r="A69" s="2">
        <v>6.13</v>
      </c>
      <c r="B69" s="42" t="s">
        <v>92</v>
      </c>
      <c r="C69" s="30" t="s">
        <v>17</v>
      </c>
      <c r="D69" s="64" t="s">
        <v>17</v>
      </c>
      <c r="E69" s="64" t="s">
        <v>17</v>
      </c>
      <c r="F69" s="64" t="s">
        <v>17</v>
      </c>
      <c r="G69" s="64" t="s">
        <v>17</v>
      </c>
      <c r="H69" s="64" t="s">
        <v>17</v>
      </c>
      <c r="I69" s="64" t="s">
        <v>17</v>
      </c>
      <c r="J69" s="125" t="s">
        <v>17</v>
      </c>
      <c r="K69" s="91" t="s">
        <v>17</v>
      </c>
      <c r="L69" s="64" t="s">
        <v>17</v>
      </c>
      <c r="M69" s="34" t="s">
        <v>17</v>
      </c>
    </row>
    <row r="70">
      <c r="A70" s="2">
        <v>6.14</v>
      </c>
      <c r="B70" s="42" t="s">
        <v>93</v>
      </c>
      <c r="C70" s="130" t="s">
        <v>17</v>
      </c>
      <c r="D70" s="64" t="s">
        <v>17</v>
      </c>
      <c r="E70" s="64" t="s">
        <v>17</v>
      </c>
      <c r="F70" s="64" t="s">
        <v>17</v>
      </c>
      <c r="G70" s="64" t="s">
        <v>17</v>
      </c>
      <c r="H70" s="64" t="s">
        <v>17</v>
      </c>
      <c r="I70" s="64" t="s">
        <v>17</v>
      </c>
      <c r="J70" s="125" t="s">
        <v>17</v>
      </c>
      <c r="K70" s="91" t="s">
        <v>17</v>
      </c>
      <c r="L70" s="64" t="s">
        <v>17</v>
      </c>
      <c r="M70" s="132" t="s">
        <v>17</v>
      </c>
    </row>
    <row r="71">
      <c r="A71" s="134" t="s">
        <v>94</v>
      </c>
      <c r="B71" s="135"/>
      <c r="C71" s="136"/>
      <c r="D71" s="136"/>
      <c r="E71" s="136"/>
      <c r="F71" s="136"/>
      <c r="G71" s="136"/>
      <c r="H71" s="136"/>
      <c r="I71" s="136"/>
      <c r="J71" s="137"/>
      <c r="K71" s="140">
        <f>SUM(K3,K7,K25,K32,K41)</f>
        <v>98.75</v>
      </c>
      <c r="L71" s="143">
        <f>SUM(L3,L7,L25,L32,L41,L56)</f>
        <v>108.2</v>
      </c>
      <c r="M71" s="84"/>
    </row>
    <row r="72">
      <c r="A72" s="144" t="s">
        <v>95</v>
      </c>
      <c r="B72" s="3"/>
      <c r="C72" s="146">
        <f t="shared" ref="C72:J72" si="12">sum(C4:C69)</f>
        <v>13</v>
      </c>
      <c r="D72" s="146">
        <f t="shared" si="12"/>
        <v>21.5</v>
      </c>
      <c r="E72" s="146">
        <f t="shared" si="12"/>
        <v>7.5</v>
      </c>
      <c r="F72" s="146">
        <f t="shared" si="12"/>
        <v>10.5</v>
      </c>
      <c r="G72" s="146">
        <f t="shared" si="12"/>
        <v>3</v>
      </c>
      <c r="H72" s="146">
        <f t="shared" si="12"/>
        <v>10.75</v>
      </c>
      <c r="I72" s="146">
        <f t="shared" si="12"/>
        <v>27</v>
      </c>
      <c r="J72" s="149">
        <f t="shared" si="12"/>
        <v>5.5</v>
      </c>
      <c r="K72" s="151">
        <f t="shared" ref="K72:K73" si="13">SUM(C72:J72)</f>
        <v>98.75</v>
      </c>
      <c r="L72" s="155"/>
      <c r="M72" s="157"/>
    </row>
    <row r="73">
      <c r="A73" s="156" t="s">
        <v>96</v>
      </c>
      <c r="B73" s="158"/>
      <c r="C73" s="159">
        <v>7.5</v>
      </c>
      <c r="D73" s="159">
        <v>2.5</v>
      </c>
      <c r="E73" s="159">
        <v>10.5</v>
      </c>
      <c r="F73" s="159">
        <v>14.75</v>
      </c>
      <c r="G73" s="159">
        <v>1.0</v>
      </c>
      <c r="H73" s="159">
        <v>16.0</v>
      </c>
      <c r="I73" s="159">
        <v>38.0</v>
      </c>
      <c r="J73" s="167">
        <v>18.5</v>
      </c>
      <c r="K73" s="174">
        <f t="shared" si="13"/>
        <v>108.75</v>
      </c>
      <c r="L73" s="175"/>
      <c r="M73" s="176"/>
    </row>
    <row r="74">
      <c r="A74" s="166" t="s">
        <v>3</v>
      </c>
      <c r="B74" s="169"/>
      <c r="C74" s="179">
        <f t="shared" ref="C74:K74" si="14">((C72-C73)/C73)</f>
        <v>0.7333333333</v>
      </c>
      <c r="D74" s="179">
        <f t="shared" si="14"/>
        <v>7.6</v>
      </c>
      <c r="E74" s="179">
        <f t="shared" si="14"/>
        <v>-0.2857142857</v>
      </c>
      <c r="F74" s="179">
        <f t="shared" si="14"/>
        <v>-0.2881355932</v>
      </c>
      <c r="G74" s="179">
        <f t="shared" si="14"/>
        <v>2</v>
      </c>
      <c r="H74" s="179">
        <f t="shared" si="14"/>
        <v>-0.328125</v>
      </c>
      <c r="I74" s="179">
        <f t="shared" si="14"/>
        <v>-0.2894736842</v>
      </c>
      <c r="J74" s="182">
        <f t="shared" si="14"/>
        <v>-0.7027027027</v>
      </c>
      <c r="K74" s="184">
        <f t="shared" si="14"/>
        <v>-0.09195402299</v>
      </c>
      <c r="L74" s="155"/>
      <c r="M74" s="157"/>
    </row>
    <row r="75">
      <c r="A75" s="86"/>
      <c r="C75" s="186"/>
      <c r="D75" s="186"/>
      <c r="E75" s="186"/>
      <c r="F75" s="186"/>
      <c r="G75" s="186"/>
      <c r="H75" s="186"/>
      <c r="I75" s="186"/>
      <c r="J75" s="186"/>
      <c r="K75" s="127"/>
      <c r="M75" s="187"/>
    </row>
    <row r="76">
      <c r="A76" s="86"/>
      <c r="K76" s="127"/>
      <c r="M76" s="187"/>
    </row>
    <row r="77">
      <c r="A77" s="86"/>
      <c r="K77" s="127"/>
      <c r="M77" s="187"/>
    </row>
    <row r="78">
      <c r="A78" s="86"/>
      <c r="K78" s="127"/>
      <c r="M78" s="187"/>
    </row>
    <row r="79">
      <c r="A79" s="86"/>
      <c r="K79" s="127"/>
      <c r="M79" s="187"/>
    </row>
    <row r="80">
      <c r="A80" s="86"/>
      <c r="K80" s="127"/>
      <c r="M80" s="187"/>
    </row>
    <row r="81">
      <c r="A81" s="86"/>
      <c r="K81" s="127"/>
      <c r="M81" s="187"/>
    </row>
    <row r="82">
      <c r="A82" s="86"/>
      <c r="K82" s="127"/>
      <c r="M82" s="187"/>
    </row>
    <row r="83">
      <c r="A83" s="86"/>
      <c r="K83" s="127"/>
      <c r="M83" s="187"/>
    </row>
    <row r="84">
      <c r="A84" s="86"/>
      <c r="K84" s="127"/>
      <c r="M84" s="187"/>
    </row>
    <row r="85">
      <c r="A85" s="86"/>
      <c r="K85" s="127"/>
      <c r="M85" s="187"/>
    </row>
    <row r="86">
      <c r="A86" s="86"/>
      <c r="K86" s="127"/>
      <c r="M86" s="187"/>
    </row>
    <row r="87">
      <c r="A87" s="86"/>
      <c r="K87" s="127"/>
      <c r="M87" s="187"/>
    </row>
    <row r="88">
      <c r="A88" s="86"/>
      <c r="K88" s="127"/>
      <c r="M88" s="187"/>
    </row>
    <row r="89">
      <c r="A89" s="86"/>
      <c r="K89" s="127"/>
      <c r="M89" s="187"/>
    </row>
    <row r="90">
      <c r="A90" s="86"/>
      <c r="K90" s="127"/>
      <c r="M90" s="187"/>
    </row>
    <row r="91">
      <c r="A91" s="86"/>
      <c r="K91" s="127"/>
      <c r="M91" s="187"/>
    </row>
    <row r="92">
      <c r="A92" s="86"/>
      <c r="K92" s="127"/>
      <c r="M92" s="187"/>
    </row>
    <row r="93">
      <c r="A93" s="86"/>
      <c r="K93" s="127"/>
      <c r="M93" s="187"/>
    </row>
    <row r="94">
      <c r="A94" s="86"/>
      <c r="K94" s="127"/>
      <c r="M94" s="187"/>
    </row>
    <row r="95">
      <c r="A95" s="86"/>
      <c r="K95" s="127"/>
      <c r="M95" s="187"/>
    </row>
    <row r="96">
      <c r="A96" s="86"/>
      <c r="K96" s="127"/>
      <c r="M96" s="187"/>
    </row>
    <row r="97">
      <c r="A97" s="86"/>
      <c r="K97" s="127"/>
      <c r="M97" s="187"/>
    </row>
    <row r="98">
      <c r="A98" s="86"/>
      <c r="K98" s="127"/>
      <c r="M98" s="187"/>
    </row>
    <row r="99">
      <c r="A99" s="86"/>
      <c r="K99" s="127"/>
      <c r="M99" s="187"/>
    </row>
    <row r="100">
      <c r="A100" s="86"/>
      <c r="K100" s="127"/>
      <c r="M100" s="187"/>
    </row>
    <row r="101">
      <c r="A101" s="86"/>
      <c r="K101" s="127"/>
      <c r="M101" s="187"/>
    </row>
    <row r="102">
      <c r="A102" s="86"/>
      <c r="K102" s="127"/>
      <c r="M102" s="187"/>
    </row>
    <row r="103">
      <c r="A103" s="86"/>
      <c r="K103" s="127"/>
      <c r="M103" s="187"/>
    </row>
    <row r="104">
      <c r="A104" s="86"/>
      <c r="K104" s="127"/>
      <c r="M104" s="187"/>
    </row>
    <row r="105">
      <c r="A105" s="86"/>
      <c r="K105" s="127"/>
      <c r="M105" s="187"/>
    </row>
    <row r="106">
      <c r="A106" s="86"/>
      <c r="K106" s="127"/>
      <c r="M106" s="187"/>
    </row>
    <row r="107">
      <c r="A107" s="86"/>
      <c r="K107" s="127"/>
      <c r="M107" s="187"/>
    </row>
    <row r="108">
      <c r="A108" s="86"/>
      <c r="K108" s="127"/>
      <c r="M108" s="187"/>
    </row>
    <row r="109">
      <c r="A109" s="86"/>
      <c r="K109" s="127"/>
      <c r="M109" s="187"/>
    </row>
    <row r="110">
      <c r="A110" s="86"/>
      <c r="K110" s="127"/>
      <c r="M110" s="187"/>
    </row>
    <row r="111">
      <c r="A111" s="86"/>
      <c r="K111" s="127"/>
      <c r="M111" s="187"/>
    </row>
    <row r="112">
      <c r="A112" s="86"/>
      <c r="K112" s="127"/>
      <c r="M112" s="187"/>
    </row>
    <row r="113">
      <c r="A113" s="86"/>
      <c r="K113" s="127"/>
      <c r="M113" s="187"/>
    </row>
    <row r="114">
      <c r="A114" s="86"/>
      <c r="K114" s="127"/>
      <c r="M114" s="187"/>
    </row>
    <row r="115">
      <c r="A115" s="86"/>
      <c r="K115" s="127"/>
      <c r="M115" s="187"/>
    </row>
    <row r="116">
      <c r="A116" s="86"/>
      <c r="K116" s="127"/>
      <c r="M116" s="187"/>
    </row>
    <row r="117">
      <c r="A117" s="86"/>
      <c r="K117" s="127"/>
      <c r="M117" s="187"/>
    </row>
    <row r="118">
      <c r="A118" s="86"/>
      <c r="K118" s="127"/>
      <c r="M118" s="187"/>
    </row>
    <row r="119">
      <c r="A119" s="86"/>
      <c r="K119" s="127"/>
      <c r="M119" s="187"/>
    </row>
    <row r="120">
      <c r="A120" s="86"/>
      <c r="K120" s="127"/>
      <c r="M120" s="187"/>
    </row>
    <row r="121">
      <c r="A121" s="86"/>
      <c r="K121" s="127"/>
      <c r="M121" s="187"/>
    </row>
    <row r="122">
      <c r="A122" s="86"/>
      <c r="K122" s="127"/>
      <c r="M122" s="187"/>
    </row>
    <row r="123">
      <c r="A123" s="86"/>
      <c r="K123" s="127"/>
      <c r="M123" s="187"/>
    </row>
    <row r="124">
      <c r="A124" s="86"/>
      <c r="K124" s="127"/>
      <c r="M124" s="187"/>
    </row>
    <row r="125">
      <c r="A125" s="86"/>
      <c r="K125" s="127"/>
      <c r="M125" s="187"/>
    </row>
    <row r="126">
      <c r="A126" s="86"/>
      <c r="K126" s="127"/>
      <c r="M126" s="187"/>
    </row>
    <row r="127">
      <c r="A127" s="86"/>
      <c r="K127" s="127"/>
      <c r="M127" s="187"/>
    </row>
    <row r="128">
      <c r="A128" s="86"/>
      <c r="K128" s="127"/>
      <c r="M128" s="187"/>
    </row>
    <row r="129">
      <c r="A129" s="86"/>
      <c r="K129" s="127"/>
      <c r="M129" s="187"/>
    </row>
    <row r="130">
      <c r="A130" s="86"/>
      <c r="K130" s="127"/>
      <c r="M130" s="187"/>
    </row>
    <row r="131">
      <c r="A131" s="86"/>
      <c r="K131" s="127"/>
      <c r="M131" s="187"/>
    </row>
    <row r="132">
      <c r="A132" s="86"/>
      <c r="K132" s="127"/>
      <c r="M132" s="187"/>
    </row>
    <row r="133">
      <c r="A133" s="86"/>
      <c r="K133" s="127"/>
      <c r="M133" s="187"/>
    </row>
    <row r="134">
      <c r="A134" s="86"/>
      <c r="K134" s="127"/>
      <c r="M134" s="187"/>
    </row>
    <row r="135">
      <c r="A135" s="86"/>
      <c r="K135" s="127"/>
      <c r="M135" s="187"/>
    </row>
    <row r="136">
      <c r="A136" s="86"/>
      <c r="K136" s="127"/>
      <c r="M136" s="187"/>
    </row>
    <row r="137">
      <c r="A137" s="86"/>
      <c r="K137" s="127"/>
      <c r="M137" s="187"/>
    </row>
    <row r="138">
      <c r="A138" s="86"/>
      <c r="K138" s="127"/>
      <c r="M138" s="187"/>
    </row>
    <row r="139">
      <c r="A139" s="86"/>
      <c r="K139" s="127"/>
      <c r="M139" s="187"/>
    </row>
    <row r="140">
      <c r="A140" s="86"/>
      <c r="K140" s="127"/>
      <c r="M140" s="187"/>
    </row>
    <row r="141">
      <c r="A141" s="86"/>
      <c r="K141" s="127"/>
      <c r="M141" s="187"/>
    </row>
    <row r="142">
      <c r="A142" s="86"/>
      <c r="K142" s="127"/>
      <c r="M142" s="187"/>
    </row>
    <row r="143">
      <c r="A143" s="86"/>
      <c r="K143" s="127"/>
      <c r="M143" s="187"/>
    </row>
    <row r="144">
      <c r="A144" s="86"/>
      <c r="K144" s="127"/>
      <c r="M144" s="187"/>
    </row>
    <row r="145">
      <c r="A145" s="86"/>
      <c r="K145" s="127"/>
      <c r="M145" s="187"/>
    </row>
    <row r="146">
      <c r="A146" s="86"/>
      <c r="K146" s="127"/>
      <c r="M146" s="187"/>
    </row>
    <row r="147">
      <c r="A147" s="86"/>
      <c r="K147" s="127"/>
      <c r="M147" s="187"/>
    </row>
    <row r="148">
      <c r="A148" s="86"/>
      <c r="K148" s="127"/>
      <c r="M148" s="187"/>
    </row>
    <row r="149">
      <c r="A149" s="86"/>
      <c r="K149" s="127"/>
      <c r="M149" s="187"/>
    </row>
    <row r="150">
      <c r="A150" s="86"/>
      <c r="C150" s="191"/>
      <c r="K150" s="193"/>
      <c r="M150" s="194"/>
    </row>
    <row r="151">
      <c r="A151" s="86"/>
      <c r="C151" s="191"/>
      <c r="K151" s="193"/>
      <c r="M151" s="194"/>
    </row>
    <row r="152">
      <c r="A152" s="86"/>
      <c r="C152" s="191"/>
      <c r="K152" s="193"/>
      <c r="M152" s="194"/>
    </row>
    <row r="153">
      <c r="A153" s="86"/>
      <c r="C153" s="191"/>
      <c r="K153" s="193"/>
      <c r="M153" s="194"/>
    </row>
    <row r="154">
      <c r="A154" s="86"/>
      <c r="C154" s="191"/>
      <c r="K154" s="193"/>
      <c r="M154" s="194"/>
    </row>
    <row r="155">
      <c r="A155" s="86"/>
      <c r="C155" s="191"/>
      <c r="K155" s="193"/>
      <c r="M155" s="194"/>
    </row>
    <row r="156">
      <c r="A156" s="86"/>
      <c r="C156" s="191"/>
      <c r="K156" s="193"/>
      <c r="M156" s="194"/>
    </row>
    <row r="157">
      <c r="A157" s="86"/>
      <c r="C157" s="191"/>
      <c r="K157" s="193"/>
      <c r="M157" s="194"/>
    </row>
    <row r="158">
      <c r="A158" s="86"/>
      <c r="C158" s="191"/>
      <c r="K158" s="193"/>
      <c r="M158" s="194"/>
    </row>
    <row r="159">
      <c r="A159" s="86"/>
      <c r="C159" s="191"/>
      <c r="K159" s="193"/>
      <c r="M159" s="194"/>
    </row>
    <row r="160">
      <c r="A160" s="86"/>
      <c r="C160" s="191"/>
      <c r="K160" s="193"/>
      <c r="M160" s="194"/>
    </row>
    <row r="161">
      <c r="A161" s="86"/>
      <c r="C161" s="191"/>
      <c r="K161" s="193"/>
      <c r="M161" s="194"/>
    </row>
    <row r="162">
      <c r="A162" s="86"/>
      <c r="C162" s="191"/>
      <c r="K162" s="193"/>
      <c r="M162" s="194"/>
    </row>
    <row r="163">
      <c r="A163" s="86"/>
      <c r="C163" s="191"/>
      <c r="K163" s="193"/>
      <c r="M163" s="194"/>
    </row>
    <row r="164">
      <c r="A164" s="86"/>
      <c r="C164" s="191"/>
      <c r="K164" s="193"/>
      <c r="M164" s="194"/>
    </row>
    <row r="165">
      <c r="A165" s="86"/>
      <c r="C165" s="191"/>
      <c r="K165" s="193"/>
      <c r="M165" s="194"/>
    </row>
    <row r="166">
      <c r="A166" s="86"/>
      <c r="C166" s="191"/>
      <c r="K166" s="193"/>
      <c r="M166" s="194"/>
    </row>
    <row r="167">
      <c r="A167" s="86"/>
      <c r="C167" s="191"/>
      <c r="K167" s="193"/>
      <c r="M167" s="194"/>
    </row>
    <row r="168">
      <c r="A168" s="86"/>
      <c r="C168" s="191"/>
      <c r="K168" s="193"/>
      <c r="M168" s="194"/>
    </row>
    <row r="169">
      <c r="A169" s="86"/>
      <c r="C169" s="191"/>
      <c r="K169" s="193"/>
      <c r="M169" s="194"/>
    </row>
    <row r="170">
      <c r="A170" s="86"/>
      <c r="C170" s="191"/>
      <c r="K170" s="193"/>
      <c r="M170" s="194"/>
    </row>
    <row r="171">
      <c r="A171" s="86"/>
      <c r="C171" s="191"/>
      <c r="K171" s="193"/>
      <c r="M171" s="194"/>
    </row>
    <row r="172">
      <c r="A172" s="86"/>
      <c r="C172" s="191"/>
      <c r="K172" s="193"/>
      <c r="M172" s="194"/>
    </row>
    <row r="173">
      <c r="A173" s="86"/>
      <c r="C173" s="191"/>
      <c r="K173" s="193"/>
      <c r="M173" s="194"/>
    </row>
    <row r="174">
      <c r="A174" s="86"/>
      <c r="C174" s="191"/>
      <c r="K174" s="193"/>
      <c r="M174" s="194"/>
    </row>
    <row r="175">
      <c r="A175" s="86"/>
      <c r="C175" s="191"/>
      <c r="K175" s="193"/>
      <c r="M175" s="194"/>
    </row>
    <row r="176">
      <c r="A176" s="86"/>
      <c r="C176" s="191"/>
      <c r="K176" s="193"/>
      <c r="M176" s="194"/>
    </row>
    <row r="177">
      <c r="A177" s="86"/>
      <c r="C177" s="191"/>
      <c r="K177" s="193"/>
      <c r="M177" s="194"/>
    </row>
    <row r="178">
      <c r="A178" s="86"/>
      <c r="C178" s="191"/>
      <c r="K178" s="193"/>
      <c r="M178" s="194"/>
    </row>
    <row r="179">
      <c r="A179" s="86"/>
      <c r="C179" s="191"/>
      <c r="K179" s="193"/>
      <c r="M179" s="194"/>
    </row>
    <row r="180">
      <c r="A180" s="86"/>
      <c r="C180" s="191"/>
      <c r="K180" s="193"/>
      <c r="M180" s="194"/>
    </row>
    <row r="181">
      <c r="A181" s="86"/>
      <c r="C181" s="191"/>
      <c r="K181" s="193"/>
      <c r="M181" s="194"/>
    </row>
    <row r="182">
      <c r="A182" s="86"/>
      <c r="C182" s="191"/>
      <c r="K182" s="193"/>
      <c r="M182" s="194"/>
    </row>
    <row r="183">
      <c r="A183" s="86"/>
      <c r="C183" s="191"/>
      <c r="K183" s="193"/>
      <c r="M183" s="194"/>
    </row>
    <row r="184">
      <c r="A184" s="86"/>
      <c r="C184" s="191"/>
      <c r="K184" s="193"/>
      <c r="M184" s="194"/>
    </row>
    <row r="185">
      <c r="A185" s="86"/>
      <c r="C185" s="191"/>
      <c r="K185" s="193"/>
      <c r="M185" s="194"/>
    </row>
    <row r="186">
      <c r="A186" s="86"/>
      <c r="C186" s="191"/>
      <c r="K186" s="193"/>
      <c r="M186" s="194"/>
    </row>
    <row r="187">
      <c r="A187" s="86"/>
      <c r="C187" s="191"/>
      <c r="K187" s="193"/>
      <c r="M187" s="194"/>
    </row>
    <row r="188">
      <c r="A188" s="86"/>
      <c r="C188" s="191"/>
      <c r="K188" s="193"/>
      <c r="M188" s="194"/>
    </row>
    <row r="189">
      <c r="A189" s="86"/>
      <c r="C189" s="191"/>
      <c r="K189" s="193"/>
      <c r="M189" s="194"/>
    </row>
    <row r="190">
      <c r="A190" s="86"/>
      <c r="C190" s="191"/>
      <c r="K190" s="193"/>
      <c r="M190" s="194"/>
    </row>
    <row r="191">
      <c r="A191" s="86"/>
      <c r="C191" s="191"/>
      <c r="K191" s="193"/>
      <c r="M191" s="194"/>
    </row>
    <row r="192">
      <c r="A192" s="86"/>
      <c r="C192" s="191"/>
      <c r="K192" s="193"/>
      <c r="M192" s="194"/>
    </row>
    <row r="193">
      <c r="A193" s="86"/>
      <c r="C193" s="191"/>
      <c r="K193" s="193"/>
      <c r="M193" s="194"/>
    </row>
    <row r="194">
      <c r="A194" s="86"/>
      <c r="C194" s="191"/>
      <c r="K194" s="193"/>
      <c r="M194" s="194"/>
    </row>
    <row r="195">
      <c r="A195" s="86"/>
      <c r="C195" s="191"/>
      <c r="K195" s="193"/>
      <c r="M195" s="194"/>
    </row>
    <row r="196">
      <c r="A196" s="86"/>
      <c r="C196" s="191"/>
      <c r="K196" s="193"/>
      <c r="M196" s="194"/>
    </row>
    <row r="197">
      <c r="A197" s="86"/>
      <c r="C197" s="191"/>
      <c r="K197" s="193"/>
      <c r="M197" s="194"/>
    </row>
    <row r="198">
      <c r="A198" s="86"/>
      <c r="C198" s="191"/>
      <c r="K198" s="193"/>
      <c r="M198" s="194"/>
    </row>
    <row r="199">
      <c r="A199" s="86"/>
      <c r="C199" s="191"/>
      <c r="K199" s="193"/>
      <c r="M199" s="194"/>
    </row>
    <row r="200">
      <c r="A200" s="86"/>
      <c r="C200" s="191"/>
      <c r="K200" s="193"/>
      <c r="M200" s="194"/>
    </row>
    <row r="201">
      <c r="A201" s="86"/>
      <c r="C201" s="191"/>
      <c r="K201" s="193"/>
      <c r="M201" s="194"/>
    </row>
    <row r="202">
      <c r="A202" s="86"/>
      <c r="C202" s="191"/>
      <c r="K202" s="193"/>
      <c r="M202" s="194"/>
    </row>
    <row r="203">
      <c r="A203" s="86"/>
      <c r="C203" s="191"/>
      <c r="K203" s="193"/>
      <c r="M203" s="194"/>
    </row>
    <row r="204">
      <c r="A204" s="86"/>
      <c r="C204" s="191"/>
      <c r="K204" s="193"/>
      <c r="M204" s="194"/>
    </row>
    <row r="205">
      <c r="A205" s="86"/>
      <c r="C205" s="191"/>
      <c r="K205" s="193"/>
      <c r="M205" s="194"/>
    </row>
    <row r="206">
      <c r="A206" s="86"/>
      <c r="C206" s="191"/>
      <c r="K206" s="193"/>
      <c r="M206" s="194"/>
    </row>
    <row r="207">
      <c r="A207" s="86"/>
      <c r="C207" s="191"/>
      <c r="K207" s="193"/>
      <c r="M207" s="194"/>
    </row>
    <row r="208">
      <c r="A208" s="86"/>
      <c r="C208" s="191"/>
      <c r="K208" s="193"/>
      <c r="M208" s="194"/>
    </row>
    <row r="209">
      <c r="A209" s="86"/>
      <c r="C209" s="191"/>
      <c r="K209" s="193"/>
      <c r="M209" s="194"/>
    </row>
    <row r="210">
      <c r="A210" s="86"/>
      <c r="C210" s="191"/>
      <c r="K210" s="193"/>
      <c r="M210" s="194"/>
    </row>
    <row r="211">
      <c r="A211" s="86"/>
      <c r="C211" s="191"/>
      <c r="K211" s="193"/>
      <c r="M211" s="194"/>
    </row>
    <row r="212">
      <c r="A212" s="86"/>
      <c r="C212" s="191"/>
      <c r="K212" s="193"/>
      <c r="M212" s="194"/>
    </row>
    <row r="213">
      <c r="A213" s="86"/>
      <c r="C213" s="191"/>
      <c r="K213" s="193"/>
      <c r="M213" s="194"/>
    </row>
    <row r="214">
      <c r="A214" s="86"/>
      <c r="C214" s="191"/>
      <c r="K214" s="193"/>
      <c r="M214" s="194"/>
    </row>
    <row r="215">
      <c r="A215" s="86"/>
      <c r="C215" s="191"/>
      <c r="K215" s="193"/>
      <c r="M215" s="194"/>
    </row>
    <row r="216">
      <c r="A216" s="86"/>
      <c r="C216" s="191"/>
      <c r="K216" s="193"/>
      <c r="M216" s="194"/>
    </row>
    <row r="217">
      <c r="A217" s="86"/>
      <c r="C217" s="191"/>
      <c r="K217" s="193"/>
      <c r="M217" s="194"/>
    </row>
    <row r="218">
      <c r="A218" s="86"/>
      <c r="C218" s="191"/>
      <c r="K218" s="193"/>
      <c r="M218" s="194"/>
    </row>
    <row r="219">
      <c r="A219" s="86"/>
      <c r="C219" s="191"/>
      <c r="K219" s="193"/>
      <c r="M219" s="194"/>
    </row>
    <row r="220">
      <c r="A220" s="86"/>
      <c r="C220" s="191"/>
      <c r="K220" s="193"/>
      <c r="M220" s="194"/>
    </row>
    <row r="221">
      <c r="A221" s="86"/>
      <c r="C221" s="191"/>
      <c r="K221" s="193"/>
      <c r="M221" s="194"/>
    </row>
    <row r="222">
      <c r="A222" s="86"/>
      <c r="C222" s="191"/>
      <c r="K222" s="193"/>
      <c r="M222" s="194"/>
    </row>
    <row r="223">
      <c r="A223" s="86"/>
      <c r="C223" s="191"/>
      <c r="K223" s="193"/>
      <c r="M223" s="194"/>
    </row>
    <row r="224">
      <c r="A224" s="86"/>
      <c r="C224" s="191"/>
      <c r="K224" s="193"/>
      <c r="M224" s="194"/>
    </row>
    <row r="225">
      <c r="A225" s="86"/>
      <c r="C225" s="191"/>
      <c r="K225" s="193"/>
      <c r="M225" s="194"/>
    </row>
    <row r="226">
      <c r="A226" s="86"/>
      <c r="C226" s="191"/>
      <c r="K226" s="193"/>
      <c r="M226" s="194"/>
    </row>
    <row r="227">
      <c r="A227" s="86"/>
      <c r="C227" s="191"/>
      <c r="K227" s="193"/>
      <c r="M227" s="194"/>
    </row>
    <row r="228">
      <c r="A228" s="86"/>
      <c r="C228" s="191"/>
      <c r="K228" s="193"/>
      <c r="M228" s="194"/>
    </row>
    <row r="229">
      <c r="A229" s="86"/>
      <c r="C229" s="191"/>
      <c r="K229" s="193"/>
      <c r="M229" s="194"/>
    </row>
    <row r="230">
      <c r="A230" s="86"/>
      <c r="C230" s="191"/>
      <c r="K230" s="193"/>
      <c r="M230" s="194"/>
    </row>
    <row r="231">
      <c r="A231" s="86"/>
      <c r="C231" s="191"/>
      <c r="K231" s="193"/>
      <c r="M231" s="194"/>
    </row>
    <row r="232">
      <c r="A232" s="86"/>
      <c r="C232" s="191"/>
      <c r="K232" s="193"/>
      <c r="M232" s="194"/>
    </row>
    <row r="233">
      <c r="A233" s="86"/>
      <c r="C233" s="191"/>
      <c r="K233" s="193"/>
      <c r="M233" s="194"/>
    </row>
    <row r="234">
      <c r="A234" s="86"/>
      <c r="C234" s="191"/>
      <c r="K234" s="193"/>
      <c r="M234" s="194"/>
    </row>
    <row r="235">
      <c r="A235" s="86"/>
      <c r="C235" s="191"/>
      <c r="K235" s="193"/>
      <c r="M235" s="194"/>
    </row>
    <row r="236">
      <c r="A236" s="86"/>
      <c r="C236" s="191"/>
      <c r="K236" s="193"/>
      <c r="M236" s="194"/>
    </row>
    <row r="237">
      <c r="A237" s="86"/>
      <c r="C237" s="191"/>
      <c r="K237" s="193"/>
      <c r="M237" s="194"/>
    </row>
    <row r="238">
      <c r="A238" s="86"/>
      <c r="C238" s="191"/>
      <c r="K238" s="193"/>
      <c r="M238" s="194"/>
    </row>
    <row r="239">
      <c r="A239" s="86"/>
      <c r="C239" s="191"/>
      <c r="K239" s="193"/>
      <c r="M239" s="194"/>
    </row>
    <row r="240">
      <c r="A240" s="86"/>
      <c r="C240" s="191"/>
      <c r="K240" s="193"/>
      <c r="M240" s="194"/>
    </row>
    <row r="241">
      <c r="A241" s="86"/>
      <c r="C241" s="191"/>
      <c r="K241" s="193"/>
      <c r="M241" s="194"/>
    </row>
    <row r="242">
      <c r="A242" s="86"/>
      <c r="C242" s="191"/>
      <c r="K242" s="193"/>
      <c r="M242" s="194"/>
    </row>
    <row r="243">
      <c r="A243" s="86"/>
      <c r="C243" s="191"/>
      <c r="K243" s="193"/>
      <c r="M243" s="194"/>
    </row>
    <row r="244">
      <c r="A244" s="86"/>
      <c r="C244" s="191"/>
      <c r="K244" s="193"/>
      <c r="M244" s="194"/>
    </row>
    <row r="245">
      <c r="A245" s="86"/>
      <c r="C245" s="191"/>
      <c r="K245" s="193"/>
      <c r="M245" s="194"/>
    </row>
    <row r="246">
      <c r="A246" s="86"/>
      <c r="C246" s="191"/>
      <c r="K246" s="193"/>
      <c r="M246" s="194"/>
    </row>
    <row r="247">
      <c r="A247" s="86"/>
      <c r="C247" s="191"/>
      <c r="K247" s="193"/>
      <c r="M247" s="194"/>
    </row>
    <row r="248">
      <c r="A248" s="86"/>
      <c r="C248" s="191"/>
      <c r="K248" s="193"/>
      <c r="M248" s="194"/>
    </row>
    <row r="249">
      <c r="A249" s="86"/>
      <c r="C249" s="191"/>
      <c r="K249" s="193"/>
      <c r="M249" s="194"/>
    </row>
    <row r="250">
      <c r="A250" s="86"/>
      <c r="C250" s="191"/>
      <c r="K250" s="193"/>
      <c r="M250" s="194"/>
    </row>
    <row r="251">
      <c r="A251" s="86"/>
      <c r="C251" s="191"/>
      <c r="K251" s="193"/>
      <c r="M251" s="194"/>
    </row>
    <row r="252">
      <c r="A252" s="86"/>
      <c r="C252" s="191"/>
      <c r="K252" s="193"/>
      <c r="M252" s="194"/>
    </row>
    <row r="253">
      <c r="A253" s="86"/>
      <c r="C253" s="191"/>
      <c r="K253" s="193"/>
      <c r="M253" s="194"/>
    </row>
    <row r="254">
      <c r="A254" s="86"/>
      <c r="C254" s="191"/>
      <c r="K254" s="193"/>
      <c r="M254" s="194"/>
    </row>
    <row r="255">
      <c r="A255" s="86"/>
      <c r="C255" s="191"/>
      <c r="K255" s="193"/>
      <c r="M255" s="194"/>
    </row>
    <row r="256">
      <c r="A256" s="86"/>
      <c r="C256" s="191"/>
      <c r="K256" s="193"/>
      <c r="M256" s="194"/>
    </row>
    <row r="257">
      <c r="A257" s="86"/>
      <c r="C257" s="191"/>
      <c r="K257" s="193"/>
      <c r="M257" s="194"/>
    </row>
    <row r="258">
      <c r="A258" s="86"/>
      <c r="C258" s="191"/>
      <c r="K258" s="193"/>
      <c r="M258" s="194"/>
    </row>
    <row r="259">
      <c r="A259" s="86"/>
      <c r="C259" s="191"/>
      <c r="K259" s="193"/>
      <c r="M259" s="194"/>
    </row>
    <row r="260">
      <c r="A260" s="86"/>
      <c r="C260" s="191"/>
      <c r="K260" s="193"/>
      <c r="M260" s="194"/>
    </row>
    <row r="261">
      <c r="A261" s="86"/>
      <c r="C261" s="191"/>
      <c r="K261" s="193"/>
      <c r="M261" s="194"/>
    </row>
    <row r="262">
      <c r="A262" s="86"/>
      <c r="C262" s="191"/>
      <c r="K262" s="193"/>
      <c r="M262" s="194"/>
    </row>
    <row r="263">
      <c r="A263" s="86"/>
      <c r="C263" s="191"/>
      <c r="K263" s="193"/>
      <c r="M263" s="194"/>
    </row>
    <row r="264">
      <c r="A264" s="86"/>
      <c r="C264" s="191"/>
      <c r="K264" s="193"/>
      <c r="M264" s="194"/>
    </row>
    <row r="265">
      <c r="A265" s="86"/>
      <c r="C265" s="191"/>
      <c r="K265" s="193"/>
      <c r="M265" s="194"/>
    </row>
    <row r="266">
      <c r="A266" s="86"/>
      <c r="C266" s="191"/>
      <c r="K266" s="193"/>
      <c r="M266" s="194"/>
    </row>
    <row r="267">
      <c r="A267" s="86"/>
      <c r="C267" s="191"/>
      <c r="K267" s="193"/>
      <c r="M267" s="194"/>
    </row>
    <row r="268">
      <c r="A268" s="86"/>
      <c r="C268" s="191"/>
      <c r="K268" s="193"/>
      <c r="M268" s="194"/>
    </row>
    <row r="269">
      <c r="A269" s="86"/>
      <c r="C269" s="191"/>
      <c r="K269" s="193"/>
      <c r="M269" s="194"/>
    </row>
    <row r="270">
      <c r="A270" s="86"/>
      <c r="C270" s="191"/>
      <c r="K270" s="193"/>
      <c r="M270" s="194"/>
    </row>
    <row r="271">
      <c r="A271" s="86"/>
      <c r="C271" s="191"/>
      <c r="K271" s="193"/>
      <c r="M271" s="194"/>
    </row>
    <row r="272">
      <c r="A272" s="86"/>
      <c r="C272" s="191"/>
      <c r="K272" s="193"/>
      <c r="M272" s="194"/>
    </row>
    <row r="273">
      <c r="A273" s="86"/>
      <c r="C273" s="191"/>
      <c r="K273" s="193"/>
      <c r="M273" s="194"/>
    </row>
    <row r="274">
      <c r="A274" s="86"/>
      <c r="C274" s="191"/>
      <c r="K274" s="193"/>
      <c r="M274" s="194"/>
    </row>
    <row r="275">
      <c r="A275" s="86"/>
      <c r="C275" s="191"/>
      <c r="K275" s="193"/>
      <c r="M275" s="194"/>
    </row>
    <row r="276">
      <c r="A276" s="86"/>
      <c r="C276" s="191"/>
      <c r="K276" s="193"/>
      <c r="M276" s="194"/>
    </row>
    <row r="277">
      <c r="A277" s="86"/>
      <c r="C277" s="191"/>
      <c r="K277" s="193"/>
      <c r="M277" s="194"/>
    </row>
    <row r="278">
      <c r="A278" s="86"/>
      <c r="C278" s="191"/>
      <c r="K278" s="193"/>
      <c r="M278" s="194"/>
    </row>
    <row r="279">
      <c r="A279" s="86"/>
      <c r="C279" s="191"/>
      <c r="K279" s="193"/>
      <c r="M279" s="194"/>
    </row>
    <row r="280">
      <c r="A280" s="86"/>
      <c r="C280" s="191"/>
      <c r="K280" s="193"/>
      <c r="M280" s="194"/>
    </row>
    <row r="281">
      <c r="A281" s="86"/>
      <c r="C281" s="191"/>
      <c r="K281" s="193"/>
      <c r="M281" s="194"/>
    </row>
    <row r="282">
      <c r="A282" s="86"/>
      <c r="C282" s="191"/>
      <c r="K282" s="193"/>
      <c r="M282" s="194"/>
    </row>
    <row r="283">
      <c r="A283" s="86"/>
      <c r="C283" s="191"/>
      <c r="K283" s="193"/>
      <c r="M283" s="194"/>
    </row>
    <row r="284">
      <c r="A284" s="86"/>
      <c r="C284" s="191"/>
      <c r="K284" s="193"/>
      <c r="M284" s="194"/>
    </row>
    <row r="285">
      <c r="A285" s="86"/>
      <c r="C285" s="191"/>
      <c r="K285" s="193"/>
      <c r="M285" s="194"/>
    </row>
    <row r="286">
      <c r="A286" s="86"/>
      <c r="C286" s="191"/>
      <c r="K286" s="193"/>
      <c r="M286" s="194"/>
    </row>
    <row r="287">
      <c r="A287" s="86"/>
      <c r="C287" s="191"/>
      <c r="K287" s="193"/>
      <c r="M287" s="194"/>
    </row>
    <row r="288">
      <c r="A288" s="86"/>
      <c r="C288" s="191"/>
      <c r="K288" s="193"/>
      <c r="M288" s="194"/>
    </row>
    <row r="289">
      <c r="A289" s="86"/>
      <c r="C289" s="191"/>
      <c r="K289" s="193"/>
      <c r="M289" s="194"/>
    </row>
    <row r="290">
      <c r="A290" s="86"/>
      <c r="C290" s="191"/>
      <c r="K290" s="193"/>
      <c r="M290" s="194"/>
    </row>
    <row r="291">
      <c r="A291" s="86"/>
      <c r="C291" s="191"/>
      <c r="K291" s="193"/>
      <c r="M291" s="194"/>
    </row>
    <row r="292">
      <c r="A292" s="86"/>
      <c r="C292" s="191"/>
      <c r="K292" s="193"/>
      <c r="M292" s="194"/>
    </row>
    <row r="293">
      <c r="A293" s="86"/>
      <c r="C293" s="191"/>
      <c r="K293" s="193"/>
      <c r="M293" s="194"/>
    </row>
    <row r="294">
      <c r="A294" s="86"/>
      <c r="C294" s="191"/>
      <c r="K294" s="193"/>
      <c r="M294" s="194"/>
    </row>
    <row r="295">
      <c r="A295" s="86"/>
      <c r="C295" s="191"/>
      <c r="K295" s="193"/>
      <c r="M295" s="194"/>
    </row>
    <row r="296">
      <c r="A296" s="86"/>
      <c r="C296" s="191"/>
      <c r="K296" s="193"/>
      <c r="M296" s="194"/>
    </row>
    <row r="297">
      <c r="A297" s="86"/>
      <c r="C297" s="191"/>
      <c r="K297" s="193"/>
      <c r="M297" s="194"/>
    </row>
    <row r="298">
      <c r="A298" s="86"/>
      <c r="C298" s="191"/>
      <c r="K298" s="193"/>
      <c r="M298" s="194"/>
    </row>
    <row r="299">
      <c r="A299" s="86"/>
      <c r="C299" s="191"/>
      <c r="K299" s="193"/>
      <c r="M299" s="194"/>
    </row>
    <row r="300">
      <c r="A300" s="86"/>
      <c r="C300" s="191"/>
      <c r="K300" s="193"/>
      <c r="M300" s="194"/>
    </row>
    <row r="301">
      <c r="A301" s="86"/>
      <c r="C301" s="191"/>
      <c r="K301" s="193"/>
      <c r="M301" s="194"/>
    </row>
    <row r="302">
      <c r="A302" s="86"/>
      <c r="C302" s="191"/>
      <c r="K302" s="193"/>
      <c r="M302" s="194"/>
    </row>
    <row r="303">
      <c r="A303" s="86"/>
      <c r="C303" s="191"/>
      <c r="K303" s="193"/>
      <c r="M303" s="194"/>
    </row>
    <row r="304">
      <c r="A304" s="86"/>
      <c r="C304" s="191"/>
      <c r="K304" s="193"/>
      <c r="M304" s="194"/>
    </row>
    <row r="305">
      <c r="A305" s="86"/>
      <c r="C305" s="191"/>
      <c r="K305" s="193"/>
      <c r="M305" s="194"/>
    </row>
    <row r="306">
      <c r="A306" s="86"/>
      <c r="C306" s="191"/>
      <c r="K306" s="193"/>
      <c r="M306" s="194"/>
    </row>
    <row r="307">
      <c r="A307" s="86"/>
      <c r="C307" s="191"/>
      <c r="K307" s="193"/>
      <c r="M307" s="194"/>
    </row>
    <row r="308">
      <c r="A308" s="86"/>
      <c r="C308" s="191"/>
      <c r="K308" s="193"/>
      <c r="M308" s="194"/>
    </row>
    <row r="309">
      <c r="A309" s="86"/>
      <c r="C309" s="191"/>
      <c r="K309" s="193"/>
      <c r="M309" s="194"/>
    </row>
    <row r="310">
      <c r="A310" s="86"/>
      <c r="C310" s="191"/>
      <c r="K310" s="193"/>
      <c r="M310" s="194"/>
    </row>
    <row r="311">
      <c r="A311" s="86"/>
      <c r="C311" s="191"/>
      <c r="K311" s="193"/>
      <c r="M311" s="194"/>
    </row>
    <row r="312">
      <c r="A312" s="86"/>
      <c r="C312" s="191"/>
      <c r="K312" s="193"/>
      <c r="M312" s="194"/>
    </row>
    <row r="313">
      <c r="A313" s="86"/>
      <c r="C313" s="191"/>
      <c r="K313" s="193"/>
      <c r="M313" s="194"/>
    </row>
    <row r="314">
      <c r="A314" s="86"/>
      <c r="C314" s="191"/>
      <c r="K314" s="193"/>
      <c r="M314" s="194"/>
    </row>
    <row r="315">
      <c r="A315" s="86"/>
      <c r="C315" s="191"/>
      <c r="K315" s="193"/>
      <c r="M315" s="194"/>
    </row>
    <row r="316">
      <c r="A316" s="86"/>
      <c r="C316" s="191"/>
      <c r="K316" s="193"/>
      <c r="M316" s="194"/>
    </row>
    <row r="317">
      <c r="A317" s="86"/>
      <c r="C317" s="191"/>
      <c r="K317" s="193"/>
      <c r="M317" s="194"/>
    </row>
    <row r="318">
      <c r="A318" s="86"/>
      <c r="C318" s="191"/>
      <c r="K318" s="193"/>
      <c r="M318" s="194"/>
    </row>
    <row r="319">
      <c r="A319" s="86"/>
      <c r="C319" s="191"/>
      <c r="K319" s="193"/>
      <c r="M319" s="194"/>
    </row>
    <row r="320">
      <c r="A320" s="86"/>
      <c r="C320" s="191"/>
      <c r="K320" s="193"/>
      <c r="M320" s="194"/>
    </row>
    <row r="321">
      <c r="A321" s="86"/>
      <c r="C321" s="191"/>
      <c r="K321" s="193"/>
      <c r="M321" s="194"/>
    </row>
    <row r="322">
      <c r="A322" s="86"/>
      <c r="C322" s="191"/>
      <c r="K322" s="193"/>
      <c r="M322" s="194"/>
    </row>
    <row r="323">
      <c r="A323" s="86"/>
      <c r="C323" s="191"/>
      <c r="K323" s="193"/>
      <c r="M323" s="194"/>
    </row>
    <row r="324">
      <c r="A324" s="86"/>
      <c r="C324" s="191"/>
      <c r="K324" s="193"/>
      <c r="M324" s="194"/>
    </row>
    <row r="325">
      <c r="A325" s="86"/>
      <c r="C325" s="191"/>
      <c r="K325" s="193"/>
      <c r="M325" s="194"/>
    </row>
    <row r="326">
      <c r="A326" s="86"/>
      <c r="C326" s="191"/>
      <c r="K326" s="193"/>
      <c r="M326" s="194"/>
    </row>
    <row r="327">
      <c r="A327" s="86"/>
      <c r="C327" s="191"/>
      <c r="K327" s="193"/>
      <c r="M327" s="194"/>
    </row>
    <row r="328">
      <c r="A328" s="86"/>
      <c r="C328" s="191"/>
      <c r="K328" s="193"/>
      <c r="M328" s="194"/>
    </row>
    <row r="329">
      <c r="A329" s="86"/>
      <c r="C329" s="191"/>
      <c r="K329" s="193"/>
      <c r="M329" s="194"/>
    </row>
    <row r="330">
      <c r="A330" s="86"/>
      <c r="C330" s="191"/>
      <c r="K330" s="193"/>
      <c r="M330" s="194"/>
    </row>
    <row r="331">
      <c r="A331" s="86"/>
      <c r="C331" s="191"/>
      <c r="K331" s="193"/>
      <c r="M331" s="194"/>
    </row>
    <row r="332">
      <c r="A332" s="86"/>
      <c r="C332" s="191"/>
      <c r="K332" s="193"/>
      <c r="M332" s="194"/>
    </row>
    <row r="333">
      <c r="A333" s="86"/>
      <c r="C333" s="191"/>
      <c r="K333" s="193"/>
      <c r="M333" s="194"/>
    </row>
    <row r="334">
      <c r="A334" s="86"/>
      <c r="C334" s="191"/>
      <c r="K334" s="193"/>
      <c r="M334" s="194"/>
    </row>
    <row r="335">
      <c r="A335" s="86"/>
      <c r="C335" s="191"/>
      <c r="K335" s="193"/>
      <c r="M335" s="194"/>
    </row>
    <row r="336">
      <c r="A336" s="86"/>
      <c r="C336" s="191"/>
      <c r="K336" s="193"/>
      <c r="M336" s="194"/>
    </row>
    <row r="337">
      <c r="A337" s="86"/>
      <c r="C337" s="191"/>
      <c r="K337" s="193"/>
      <c r="M337" s="194"/>
    </row>
    <row r="338">
      <c r="A338" s="86"/>
      <c r="C338" s="191"/>
      <c r="K338" s="193"/>
      <c r="M338" s="194"/>
    </row>
    <row r="339">
      <c r="A339" s="86"/>
      <c r="C339" s="191"/>
      <c r="K339" s="193"/>
      <c r="M339" s="194"/>
    </row>
    <row r="340">
      <c r="A340" s="86"/>
      <c r="C340" s="191"/>
      <c r="K340" s="193"/>
      <c r="M340" s="194"/>
    </row>
    <row r="341">
      <c r="A341" s="86"/>
      <c r="C341" s="191"/>
      <c r="K341" s="193"/>
      <c r="M341" s="194"/>
    </row>
    <row r="342">
      <c r="A342" s="86"/>
      <c r="C342" s="191"/>
      <c r="K342" s="193"/>
      <c r="M342" s="194"/>
    </row>
    <row r="343">
      <c r="A343" s="86"/>
      <c r="C343" s="191"/>
      <c r="K343" s="193"/>
      <c r="M343" s="194"/>
    </row>
    <row r="344">
      <c r="A344" s="86"/>
      <c r="C344" s="191"/>
      <c r="K344" s="193"/>
      <c r="M344" s="194"/>
    </row>
    <row r="345">
      <c r="A345" s="86"/>
      <c r="C345" s="191"/>
      <c r="K345" s="193"/>
      <c r="M345" s="194"/>
    </row>
    <row r="346">
      <c r="A346" s="86"/>
      <c r="C346" s="191"/>
      <c r="K346" s="193"/>
      <c r="M346" s="194"/>
    </row>
    <row r="347">
      <c r="A347" s="86"/>
      <c r="C347" s="191"/>
      <c r="K347" s="193"/>
      <c r="M347" s="194"/>
    </row>
    <row r="348">
      <c r="A348" s="86"/>
      <c r="C348" s="191"/>
      <c r="K348" s="193"/>
      <c r="M348" s="194"/>
    </row>
    <row r="349">
      <c r="A349" s="86"/>
      <c r="C349" s="191"/>
      <c r="K349" s="193"/>
      <c r="M349" s="194"/>
    </row>
    <row r="350">
      <c r="A350" s="86"/>
      <c r="C350" s="191"/>
      <c r="K350" s="193"/>
      <c r="M350" s="194"/>
    </row>
    <row r="351">
      <c r="A351" s="86"/>
      <c r="C351" s="191"/>
      <c r="K351" s="193"/>
      <c r="M351" s="194"/>
    </row>
    <row r="352">
      <c r="A352" s="86"/>
      <c r="C352" s="191"/>
      <c r="K352" s="193"/>
      <c r="M352" s="194"/>
    </row>
    <row r="353">
      <c r="A353" s="86"/>
      <c r="C353" s="191"/>
      <c r="K353" s="193"/>
      <c r="M353" s="194"/>
    </row>
    <row r="354">
      <c r="A354" s="86"/>
      <c r="C354" s="191"/>
      <c r="K354" s="193"/>
      <c r="M354" s="194"/>
    </row>
    <row r="355">
      <c r="A355" s="86"/>
      <c r="C355" s="191"/>
      <c r="K355" s="193"/>
      <c r="M355" s="194"/>
    </row>
    <row r="356">
      <c r="A356" s="86"/>
      <c r="C356" s="191"/>
      <c r="K356" s="193"/>
      <c r="M356" s="194"/>
    </row>
    <row r="357">
      <c r="A357" s="86"/>
      <c r="C357" s="191"/>
      <c r="K357" s="193"/>
      <c r="M357" s="194"/>
    </row>
    <row r="358">
      <c r="A358" s="86"/>
      <c r="C358" s="191"/>
      <c r="K358" s="193"/>
      <c r="M358" s="194"/>
    </row>
    <row r="359">
      <c r="A359" s="86"/>
      <c r="C359" s="191"/>
      <c r="K359" s="193"/>
      <c r="M359" s="194"/>
    </row>
    <row r="360">
      <c r="A360" s="86"/>
      <c r="C360" s="191"/>
      <c r="K360" s="193"/>
      <c r="M360" s="194"/>
    </row>
    <row r="361">
      <c r="A361" s="86"/>
      <c r="C361" s="191"/>
      <c r="K361" s="193"/>
      <c r="M361" s="194"/>
    </row>
    <row r="362">
      <c r="A362" s="86"/>
      <c r="C362" s="191"/>
      <c r="K362" s="193"/>
      <c r="M362" s="194"/>
    </row>
    <row r="363">
      <c r="A363" s="86"/>
      <c r="C363" s="191"/>
      <c r="K363" s="193"/>
      <c r="M363" s="194"/>
    </row>
    <row r="364">
      <c r="A364" s="86"/>
      <c r="C364" s="191"/>
      <c r="K364" s="193"/>
      <c r="M364" s="194"/>
    </row>
    <row r="365">
      <c r="A365" s="86"/>
      <c r="C365" s="191"/>
      <c r="K365" s="193"/>
      <c r="M365" s="194"/>
    </row>
    <row r="366">
      <c r="A366" s="86"/>
      <c r="C366" s="191"/>
      <c r="K366" s="193"/>
      <c r="M366" s="194"/>
    </row>
    <row r="367">
      <c r="A367" s="86"/>
      <c r="C367" s="191"/>
      <c r="K367" s="193"/>
      <c r="M367" s="194"/>
    </row>
    <row r="368">
      <c r="A368" s="86"/>
      <c r="C368" s="191"/>
      <c r="K368" s="193"/>
      <c r="M368" s="194"/>
    </row>
    <row r="369">
      <c r="A369" s="86"/>
      <c r="C369" s="191"/>
      <c r="K369" s="193"/>
      <c r="M369" s="194"/>
    </row>
    <row r="370">
      <c r="A370" s="86"/>
      <c r="C370" s="191"/>
      <c r="K370" s="193"/>
      <c r="M370" s="194"/>
    </row>
    <row r="371">
      <c r="A371" s="86"/>
      <c r="C371" s="191"/>
      <c r="K371" s="193"/>
      <c r="M371" s="194"/>
    </row>
    <row r="372">
      <c r="A372" s="86"/>
      <c r="C372" s="191"/>
      <c r="K372" s="193"/>
      <c r="M372" s="194"/>
    </row>
    <row r="373">
      <c r="A373" s="86"/>
      <c r="C373" s="191"/>
      <c r="K373" s="193"/>
      <c r="M373" s="194"/>
    </row>
    <row r="374">
      <c r="A374" s="86"/>
      <c r="C374" s="191"/>
      <c r="K374" s="193"/>
      <c r="M374" s="194"/>
    </row>
    <row r="375">
      <c r="A375" s="86"/>
      <c r="C375" s="191"/>
      <c r="K375" s="193"/>
      <c r="M375" s="194"/>
    </row>
    <row r="376">
      <c r="A376" s="86"/>
      <c r="C376" s="191"/>
      <c r="K376" s="193"/>
      <c r="M376" s="194"/>
    </row>
    <row r="377">
      <c r="A377" s="86"/>
      <c r="C377" s="191"/>
      <c r="K377" s="193"/>
      <c r="M377" s="194"/>
    </row>
    <row r="378">
      <c r="A378" s="86"/>
      <c r="C378" s="191"/>
      <c r="K378" s="193"/>
      <c r="M378" s="194"/>
    </row>
    <row r="379">
      <c r="A379" s="86"/>
      <c r="C379" s="191"/>
      <c r="K379" s="193"/>
      <c r="M379" s="194"/>
    </row>
    <row r="380">
      <c r="A380" s="86"/>
      <c r="C380" s="191"/>
      <c r="K380" s="193"/>
      <c r="M380" s="194"/>
    </row>
    <row r="381">
      <c r="A381" s="86"/>
      <c r="C381" s="191"/>
      <c r="K381" s="193"/>
      <c r="M381" s="194"/>
    </row>
    <row r="382">
      <c r="A382" s="86"/>
      <c r="C382" s="191"/>
      <c r="K382" s="193"/>
      <c r="M382" s="194"/>
    </row>
    <row r="383">
      <c r="A383" s="86"/>
      <c r="C383" s="191"/>
      <c r="K383" s="193"/>
      <c r="M383" s="194"/>
    </row>
    <row r="384">
      <c r="A384" s="86"/>
      <c r="C384" s="191"/>
      <c r="K384" s="193"/>
      <c r="M384" s="194"/>
    </row>
    <row r="385">
      <c r="A385" s="86"/>
      <c r="C385" s="191"/>
      <c r="K385" s="193"/>
      <c r="M385" s="194"/>
    </row>
    <row r="386">
      <c r="A386" s="86"/>
      <c r="C386" s="191"/>
      <c r="K386" s="193"/>
      <c r="M386" s="194"/>
    </row>
    <row r="387">
      <c r="A387" s="86"/>
      <c r="C387" s="191"/>
      <c r="K387" s="193"/>
      <c r="M387" s="194"/>
    </row>
    <row r="388">
      <c r="A388" s="86"/>
      <c r="C388" s="191"/>
      <c r="K388" s="193"/>
      <c r="M388" s="194"/>
    </row>
    <row r="389">
      <c r="A389" s="86"/>
      <c r="C389" s="191"/>
      <c r="K389" s="193"/>
      <c r="M389" s="194"/>
    </row>
    <row r="390">
      <c r="A390" s="86"/>
      <c r="C390" s="191"/>
      <c r="K390" s="193"/>
      <c r="M390" s="194"/>
    </row>
    <row r="391">
      <c r="A391" s="86"/>
      <c r="C391" s="191"/>
      <c r="K391" s="193"/>
      <c r="M391" s="194"/>
    </row>
    <row r="392">
      <c r="A392" s="86"/>
      <c r="C392" s="191"/>
      <c r="K392" s="193"/>
      <c r="M392" s="194"/>
    </row>
    <row r="393">
      <c r="A393" s="86"/>
      <c r="C393" s="191"/>
      <c r="K393" s="193"/>
      <c r="M393" s="194"/>
    </row>
    <row r="394">
      <c r="A394" s="86"/>
      <c r="C394" s="191"/>
      <c r="K394" s="193"/>
      <c r="M394" s="194"/>
    </row>
    <row r="395">
      <c r="A395" s="86"/>
      <c r="C395" s="191"/>
      <c r="K395" s="193"/>
      <c r="M395" s="194"/>
    </row>
    <row r="396">
      <c r="A396" s="86"/>
      <c r="C396" s="191"/>
      <c r="K396" s="193"/>
      <c r="M396" s="194"/>
    </row>
    <row r="397">
      <c r="A397" s="86"/>
      <c r="C397" s="191"/>
      <c r="K397" s="193"/>
      <c r="M397" s="194"/>
    </row>
    <row r="398">
      <c r="A398" s="86"/>
      <c r="C398" s="191"/>
      <c r="K398" s="193"/>
      <c r="M398" s="194"/>
    </row>
    <row r="399">
      <c r="A399" s="86"/>
      <c r="C399" s="191"/>
      <c r="K399" s="193"/>
      <c r="M399" s="194"/>
    </row>
    <row r="400">
      <c r="A400" s="86"/>
      <c r="C400" s="191"/>
      <c r="K400" s="193"/>
      <c r="M400" s="194"/>
    </row>
    <row r="401">
      <c r="A401" s="86"/>
      <c r="C401" s="191"/>
      <c r="K401" s="193"/>
      <c r="M401" s="194"/>
    </row>
    <row r="402">
      <c r="A402" s="86"/>
      <c r="C402" s="191"/>
      <c r="K402" s="193"/>
      <c r="M402" s="194"/>
    </row>
    <row r="403">
      <c r="A403" s="86"/>
      <c r="C403" s="191"/>
      <c r="K403" s="193"/>
      <c r="M403" s="194"/>
    </row>
    <row r="404">
      <c r="A404" s="86"/>
      <c r="C404" s="191"/>
      <c r="K404" s="193"/>
      <c r="M404" s="194"/>
    </row>
    <row r="405">
      <c r="A405" s="86"/>
      <c r="C405" s="191"/>
      <c r="K405" s="193"/>
      <c r="M405" s="194"/>
    </row>
    <row r="406">
      <c r="A406" s="86"/>
      <c r="C406" s="191"/>
      <c r="K406" s="193"/>
      <c r="M406" s="194"/>
    </row>
    <row r="407">
      <c r="A407" s="86"/>
      <c r="C407" s="191"/>
      <c r="K407" s="193"/>
      <c r="M407" s="194"/>
    </row>
    <row r="408">
      <c r="A408" s="86"/>
      <c r="C408" s="191"/>
      <c r="K408" s="193"/>
      <c r="M408" s="194"/>
    </row>
    <row r="409">
      <c r="A409" s="86"/>
      <c r="C409" s="191"/>
      <c r="K409" s="193"/>
      <c r="M409" s="194"/>
    </row>
    <row r="410">
      <c r="A410" s="86"/>
      <c r="C410" s="191"/>
      <c r="K410" s="193"/>
      <c r="M410" s="194"/>
    </row>
    <row r="411">
      <c r="A411" s="86"/>
      <c r="C411" s="191"/>
      <c r="K411" s="193"/>
      <c r="M411" s="194"/>
    </row>
    <row r="412">
      <c r="A412" s="86"/>
      <c r="C412" s="191"/>
      <c r="K412" s="193"/>
      <c r="M412" s="194"/>
    </row>
    <row r="413">
      <c r="A413" s="86"/>
      <c r="C413" s="191"/>
      <c r="K413" s="193"/>
      <c r="M413" s="194"/>
    </row>
    <row r="414">
      <c r="A414" s="86"/>
      <c r="C414" s="191"/>
      <c r="K414" s="193"/>
      <c r="M414" s="194"/>
    </row>
    <row r="415">
      <c r="A415" s="86"/>
      <c r="C415" s="191"/>
      <c r="K415" s="193"/>
      <c r="M415" s="194"/>
    </row>
    <row r="416">
      <c r="A416" s="86"/>
      <c r="C416" s="191"/>
      <c r="K416" s="193"/>
      <c r="M416" s="194"/>
    </row>
    <row r="417">
      <c r="A417" s="86"/>
      <c r="C417" s="191"/>
      <c r="K417" s="193"/>
      <c r="M417" s="194"/>
    </row>
    <row r="418">
      <c r="A418" s="86"/>
      <c r="C418" s="191"/>
      <c r="K418" s="193"/>
      <c r="M418" s="194"/>
    </row>
    <row r="419">
      <c r="A419" s="86"/>
      <c r="C419" s="191"/>
      <c r="K419" s="193"/>
      <c r="M419" s="194"/>
    </row>
    <row r="420">
      <c r="A420" s="86"/>
      <c r="C420" s="191"/>
      <c r="K420" s="193"/>
      <c r="M420" s="194"/>
    </row>
    <row r="421">
      <c r="A421" s="86"/>
      <c r="C421" s="191"/>
      <c r="K421" s="193"/>
      <c r="M421" s="194"/>
    </row>
    <row r="422">
      <c r="A422" s="86"/>
      <c r="C422" s="191"/>
      <c r="K422" s="193"/>
      <c r="M422" s="194"/>
    </row>
    <row r="423">
      <c r="A423" s="86"/>
      <c r="C423" s="191"/>
      <c r="K423" s="193"/>
      <c r="M423" s="194"/>
    </row>
    <row r="424">
      <c r="A424" s="86"/>
      <c r="C424" s="191"/>
      <c r="K424" s="193"/>
      <c r="M424" s="194"/>
    </row>
    <row r="425">
      <c r="A425" s="86"/>
      <c r="C425" s="191"/>
      <c r="K425" s="193"/>
      <c r="M425" s="194"/>
    </row>
    <row r="426">
      <c r="A426" s="86"/>
      <c r="C426" s="191"/>
      <c r="K426" s="193"/>
      <c r="M426" s="194"/>
    </row>
    <row r="427">
      <c r="A427" s="86"/>
      <c r="C427" s="191"/>
      <c r="K427" s="193"/>
      <c r="M427" s="194"/>
    </row>
    <row r="428">
      <c r="A428" s="86"/>
      <c r="C428" s="191"/>
      <c r="K428" s="193"/>
      <c r="M428" s="194"/>
    </row>
    <row r="429">
      <c r="A429" s="86"/>
      <c r="C429" s="191"/>
      <c r="K429" s="193"/>
      <c r="M429" s="194"/>
    </row>
    <row r="430">
      <c r="A430" s="86"/>
      <c r="C430" s="191"/>
      <c r="K430" s="193"/>
      <c r="M430" s="194"/>
    </row>
    <row r="431">
      <c r="A431" s="86"/>
      <c r="C431" s="191"/>
      <c r="K431" s="193"/>
      <c r="M431" s="194"/>
    </row>
    <row r="432">
      <c r="A432" s="86"/>
      <c r="C432" s="191"/>
      <c r="K432" s="193"/>
      <c r="M432" s="194"/>
    </row>
    <row r="433">
      <c r="A433" s="86"/>
      <c r="C433" s="191"/>
      <c r="K433" s="193"/>
      <c r="M433" s="194"/>
    </row>
    <row r="434">
      <c r="A434" s="86"/>
      <c r="C434" s="191"/>
      <c r="K434" s="193"/>
      <c r="M434" s="194"/>
    </row>
    <row r="435">
      <c r="A435" s="86"/>
      <c r="C435" s="191"/>
      <c r="K435" s="193"/>
      <c r="M435" s="194"/>
    </row>
    <row r="436">
      <c r="A436" s="86"/>
      <c r="C436" s="191"/>
      <c r="K436" s="193"/>
      <c r="M436" s="194"/>
    </row>
    <row r="437">
      <c r="A437" s="86"/>
      <c r="C437" s="191"/>
      <c r="K437" s="193"/>
      <c r="M437" s="194"/>
    </row>
    <row r="438">
      <c r="A438" s="86"/>
      <c r="C438" s="191"/>
      <c r="K438" s="193"/>
      <c r="M438" s="194"/>
    </row>
    <row r="439">
      <c r="A439" s="86"/>
      <c r="C439" s="191"/>
      <c r="K439" s="193"/>
      <c r="M439" s="194"/>
    </row>
    <row r="440">
      <c r="A440" s="86"/>
      <c r="C440" s="191"/>
      <c r="K440" s="193"/>
      <c r="M440" s="194"/>
    </row>
    <row r="441">
      <c r="A441" s="86"/>
      <c r="C441" s="191"/>
      <c r="K441" s="193"/>
      <c r="M441" s="194"/>
    </row>
    <row r="442">
      <c r="A442" s="86"/>
      <c r="C442" s="191"/>
      <c r="K442" s="193"/>
      <c r="M442" s="194"/>
    </row>
    <row r="443">
      <c r="A443" s="86"/>
      <c r="C443" s="191"/>
      <c r="K443" s="193"/>
      <c r="M443" s="194"/>
    </row>
    <row r="444">
      <c r="A444" s="86"/>
      <c r="C444" s="191"/>
      <c r="K444" s="193"/>
      <c r="M444" s="194"/>
    </row>
    <row r="445">
      <c r="A445" s="86"/>
      <c r="C445" s="191"/>
      <c r="K445" s="193"/>
      <c r="M445" s="194"/>
    </row>
    <row r="446">
      <c r="A446" s="86"/>
      <c r="C446" s="191"/>
      <c r="K446" s="193"/>
      <c r="M446" s="194"/>
    </row>
    <row r="447">
      <c r="A447" s="86"/>
      <c r="C447" s="191"/>
      <c r="K447" s="193"/>
      <c r="M447" s="194"/>
    </row>
    <row r="448">
      <c r="A448" s="86"/>
      <c r="C448" s="191"/>
      <c r="K448" s="193"/>
      <c r="M448" s="194"/>
    </row>
    <row r="449">
      <c r="A449" s="86"/>
      <c r="C449" s="191"/>
      <c r="K449" s="193"/>
      <c r="M449" s="194"/>
    </row>
    <row r="450">
      <c r="A450" s="86"/>
      <c r="C450" s="191"/>
      <c r="K450" s="193"/>
      <c r="M450" s="194"/>
    </row>
    <row r="451">
      <c r="A451" s="86"/>
      <c r="C451" s="191"/>
      <c r="K451" s="193"/>
      <c r="M451" s="194"/>
    </row>
    <row r="452">
      <c r="A452" s="86"/>
      <c r="C452" s="191"/>
      <c r="K452" s="193"/>
      <c r="M452" s="194"/>
    </row>
    <row r="453">
      <c r="A453" s="86"/>
      <c r="C453" s="191"/>
      <c r="K453" s="193"/>
      <c r="M453" s="194"/>
    </row>
    <row r="454">
      <c r="A454" s="86"/>
      <c r="C454" s="191"/>
      <c r="K454" s="193"/>
      <c r="M454" s="194"/>
    </row>
    <row r="455">
      <c r="A455" s="86"/>
      <c r="C455" s="191"/>
      <c r="K455" s="193"/>
      <c r="M455" s="194"/>
    </row>
    <row r="456">
      <c r="A456" s="86"/>
      <c r="C456" s="191"/>
      <c r="K456" s="193"/>
      <c r="M456" s="194"/>
    </row>
    <row r="457">
      <c r="A457" s="86"/>
      <c r="C457" s="191"/>
      <c r="K457" s="193"/>
      <c r="M457" s="194"/>
    </row>
    <row r="458">
      <c r="A458" s="86"/>
      <c r="C458" s="191"/>
      <c r="K458" s="193"/>
      <c r="M458" s="194"/>
    </row>
    <row r="459">
      <c r="A459" s="86"/>
      <c r="C459" s="191"/>
      <c r="K459" s="193"/>
      <c r="M459" s="194"/>
    </row>
    <row r="460">
      <c r="A460" s="86"/>
      <c r="C460" s="191"/>
      <c r="K460" s="193"/>
      <c r="M460" s="194"/>
    </row>
    <row r="461">
      <c r="A461" s="86"/>
      <c r="C461" s="191"/>
      <c r="K461" s="193"/>
      <c r="M461" s="194"/>
    </row>
    <row r="462">
      <c r="A462" s="86"/>
      <c r="C462" s="191"/>
      <c r="K462" s="193"/>
      <c r="M462" s="194"/>
    </row>
    <row r="463">
      <c r="A463" s="86"/>
      <c r="C463" s="191"/>
      <c r="K463" s="193"/>
      <c r="M463" s="194"/>
    </row>
    <row r="464">
      <c r="A464" s="86"/>
      <c r="C464" s="191"/>
      <c r="K464" s="193"/>
      <c r="M464" s="194"/>
    </row>
    <row r="465">
      <c r="A465" s="86"/>
      <c r="C465" s="191"/>
      <c r="K465" s="193"/>
      <c r="M465" s="194"/>
    </row>
    <row r="466">
      <c r="A466" s="86"/>
      <c r="C466" s="191"/>
      <c r="K466" s="193"/>
      <c r="M466" s="194"/>
    </row>
    <row r="467">
      <c r="A467" s="86"/>
      <c r="C467" s="191"/>
      <c r="K467" s="193"/>
      <c r="M467" s="194"/>
    </row>
    <row r="468">
      <c r="A468" s="86"/>
      <c r="C468" s="191"/>
      <c r="K468" s="193"/>
      <c r="M468" s="194"/>
    </row>
    <row r="469">
      <c r="A469" s="86"/>
      <c r="C469" s="191"/>
      <c r="K469" s="193"/>
      <c r="M469" s="194"/>
    </row>
    <row r="470">
      <c r="A470" s="86"/>
      <c r="C470" s="191"/>
      <c r="K470" s="193"/>
      <c r="M470" s="194"/>
    </row>
    <row r="471">
      <c r="A471" s="86"/>
      <c r="C471" s="191"/>
      <c r="K471" s="193"/>
      <c r="M471" s="194"/>
    </row>
    <row r="472">
      <c r="A472" s="86"/>
      <c r="C472" s="191"/>
      <c r="K472" s="193"/>
      <c r="M472" s="194"/>
    </row>
    <row r="473">
      <c r="A473" s="86"/>
      <c r="C473" s="191"/>
      <c r="K473" s="193"/>
      <c r="M473" s="194"/>
    </row>
    <row r="474">
      <c r="A474" s="86"/>
      <c r="C474" s="191"/>
      <c r="K474" s="193"/>
      <c r="M474" s="194"/>
    </row>
    <row r="475">
      <c r="A475" s="86"/>
      <c r="C475" s="191"/>
      <c r="K475" s="193"/>
      <c r="M475" s="194"/>
    </row>
    <row r="476">
      <c r="A476" s="86"/>
      <c r="C476" s="191"/>
      <c r="K476" s="193"/>
      <c r="M476" s="194"/>
    </row>
    <row r="477">
      <c r="A477" s="86"/>
      <c r="C477" s="191"/>
      <c r="K477" s="193"/>
      <c r="M477" s="194"/>
    </row>
    <row r="478">
      <c r="A478" s="86"/>
      <c r="C478" s="191"/>
      <c r="K478" s="193"/>
      <c r="M478" s="194"/>
    </row>
    <row r="479">
      <c r="A479" s="86"/>
      <c r="C479" s="191"/>
      <c r="K479" s="193"/>
      <c r="M479" s="194"/>
    </row>
    <row r="480">
      <c r="A480" s="86"/>
      <c r="C480" s="191"/>
      <c r="K480" s="193"/>
      <c r="M480" s="194"/>
    </row>
    <row r="481">
      <c r="A481" s="86"/>
      <c r="C481" s="191"/>
      <c r="K481" s="193"/>
      <c r="M481" s="194"/>
    </row>
    <row r="482">
      <c r="A482" s="86"/>
      <c r="C482" s="191"/>
      <c r="K482" s="193"/>
      <c r="M482" s="194"/>
    </row>
    <row r="483">
      <c r="A483" s="86"/>
      <c r="C483" s="191"/>
      <c r="K483" s="193"/>
      <c r="M483" s="194"/>
    </row>
    <row r="484">
      <c r="A484" s="86"/>
      <c r="C484" s="191"/>
      <c r="K484" s="193"/>
      <c r="M484" s="194"/>
    </row>
    <row r="485">
      <c r="A485" s="86"/>
      <c r="C485" s="191"/>
      <c r="K485" s="193"/>
      <c r="M485" s="194"/>
    </row>
    <row r="486">
      <c r="A486" s="86"/>
      <c r="C486" s="191"/>
      <c r="K486" s="193"/>
      <c r="M486" s="194"/>
    </row>
    <row r="487">
      <c r="A487" s="86"/>
      <c r="C487" s="191"/>
      <c r="K487" s="193"/>
      <c r="M487" s="194"/>
    </row>
    <row r="488">
      <c r="A488" s="86"/>
      <c r="C488" s="191"/>
      <c r="K488" s="193"/>
      <c r="M488" s="194"/>
    </row>
    <row r="489">
      <c r="A489" s="86"/>
      <c r="C489" s="191"/>
      <c r="K489" s="193"/>
      <c r="M489" s="194"/>
    </row>
    <row r="490">
      <c r="A490" s="86"/>
      <c r="C490" s="191"/>
      <c r="K490" s="193"/>
      <c r="M490" s="194"/>
    </row>
    <row r="491">
      <c r="A491" s="86"/>
      <c r="C491" s="191"/>
      <c r="K491" s="193"/>
      <c r="M491" s="194"/>
    </row>
    <row r="492">
      <c r="A492" s="86"/>
      <c r="C492" s="191"/>
      <c r="K492" s="193"/>
      <c r="M492" s="194"/>
    </row>
    <row r="493">
      <c r="A493" s="86"/>
      <c r="C493" s="191"/>
      <c r="K493" s="193"/>
      <c r="M493" s="194"/>
    </row>
    <row r="494">
      <c r="A494" s="86"/>
      <c r="C494" s="191"/>
      <c r="K494" s="193"/>
      <c r="M494" s="194"/>
    </row>
    <row r="495">
      <c r="A495" s="86"/>
      <c r="C495" s="191"/>
      <c r="K495" s="193"/>
      <c r="M495" s="194"/>
    </row>
    <row r="496">
      <c r="A496" s="86"/>
      <c r="C496" s="191"/>
      <c r="K496" s="193"/>
      <c r="M496" s="194"/>
    </row>
    <row r="497">
      <c r="A497" s="86"/>
      <c r="C497" s="191"/>
      <c r="K497" s="193"/>
      <c r="M497" s="194"/>
    </row>
    <row r="498">
      <c r="A498" s="86"/>
      <c r="C498" s="191"/>
      <c r="K498" s="193"/>
      <c r="M498" s="194"/>
    </row>
    <row r="499">
      <c r="A499" s="86"/>
      <c r="C499" s="191"/>
      <c r="K499" s="193"/>
      <c r="M499" s="194"/>
    </row>
    <row r="500">
      <c r="A500" s="86"/>
      <c r="C500" s="191"/>
      <c r="K500" s="193"/>
      <c r="M500" s="194"/>
    </row>
    <row r="501">
      <c r="A501" s="86"/>
      <c r="C501" s="191"/>
      <c r="K501" s="193"/>
      <c r="M501" s="194"/>
    </row>
    <row r="502">
      <c r="A502" s="86"/>
      <c r="C502" s="191"/>
      <c r="K502" s="193"/>
      <c r="M502" s="194"/>
    </row>
    <row r="503">
      <c r="A503" s="86"/>
      <c r="C503" s="191"/>
      <c r="K503" s="193"/>
      <c r="M503" s="194"/>
    </row>
    <row r="504">
      <c r="A504" s="86"/>
      <c r="C504" s="191"/>
      <c r="K504" s="193"/>
      <c r="M504" s="194"/>
    </row>
    <row r="505">
      <c r="A505" s="86"/>
      <c r="C505" s="191"/>
      <c r="K505" s="193"/>
      <c r="M505" s="194"/>
    </row>
    <row r="506">
      <c r="A506" s="86"/>
      <c r="C506" s="191"/>
      <c r="K506" s="193"/>
      <c r="M506" s="194"/>
    </row>
    <row r="507">
      <c r="A507" s="86"/>
      <c r="C507" s="191"/>
      <c r="K507" s="193"/>
      <c r="M507" s="194"/>
    </row>
    <row r="508">
      <c r="A508" s="86"/>
      <c r="C508" s="191"/>
      <c r="K508" s="193"/>
      <c r="M508" s="194"/>
    </row>
    <row r="509">
      <c r="A509" s="86"/>
      <c r="C509" s="191"/>
      <c r="K509" s="193"/>
      <c r="M509" s="194"/>
    </row>
    <row r="510">
      <c r="A510" s="86"/>
      <c r="C510" s="191"/>
      <c r="K510" s="193"/>
      <c r="M510" s="194"/>
    </row>
    <row r="511">
      <c r="A511" s="86"/>
      <c r="C511" s="191"/>
      <c r="K511" s="193"/>
      <c r="M511" s="194"/>
    </row>
    <row r="512">
      <c r="A512" s="86"/>
      <c r="C512" s="191"/>
      <c r="K512" s="193"/>
      <c r="M512" s="194"/>
    </row>
    <row r="513">
      <c r="A513" s="86"/>
      <c r="C513" s="191"/>
      <c r="K513" s="193"/>
      <c r="M513" s="194"/>
    </row>
    <row r="514">
      <c r="A514" s="86"/>
      <c r="C514" s="191"/>
      <c r="K514" s="193"/>
      <c r="M514" s="194"/>
    </row>
    <row r="515">
      <c r="A515" s="86"/>
      <c r="C515" s="191"/>
      <c r="K515" s="193"/>
      <c r="M515" s="194"/>
    </row>
    <row r="516">
      <c r="A516" s="86"/>
      <c r="C516" s="191"/>
      <c r="K516" s="193"/>
      <c r="M516" s="194"/>
    </row>
    <row r="517">
      <c r="A517" s="86"/>
      <c r="C517" s="191"/>
      <c r="K517" s="193"/>
      <c r="M517" s="194"/>
    </row>
    <row r="518">
      <c r="A518" s="86"/>
      <c r="C518" s="191"/>
      <c r="K518" s="193"/>
      <c r="M518" s="194"/>
    </row>
    <row r="519">
      <c r="A519" s="86"/>
      <c r="C519" s="191"/>
      <c r="K519" s="193"/>
      <c r="M519" s="194"/>
    </row>
    <row r="520">
      <c r="A520" s="86"/>
      <c r="C520" s="191"/>
      <c r="K520" s="193"/>
      <c r="M520" s="194"/>
    </row>
    <row r="521">
      <c r="A521" s="86"/>
      <c r="C521" s="191"/>
      <c r="K521" s="193"/>
      <c r="M521" s="194"/>
    </row>
    <row r="522">
      <c r="A522" s="86"/>
      <c r="C522" s="191"/>
      <c r="K522" s="193"/>
      <c r="M522" s="194"/>
    </row>
    <row r="523">
      <c r="A523" s="86"/>
      <c r="C523" s="191"/>
      <c r="K523" s="193"/>
      <c r="M523" s="194"/>
    </row>
    <row r="524">
      <c r="A524" s="86"/>
      <c r="C524" s="191"/>
      <c r="K524" s="193"/>
      <c r="M524" s="194"/>
    </row>
    <row r="525">
      <c r="A525" s="86"/>
      <c r="C525" s="191"/>
      <c r="K525" s="193"/>
      <c r="M525" s="194"/>
    </row>
    <row r="526">
      <c r="A526" s="86"/>
      <c r="C526" s="191"/>
      <c r="K526" s="193"/>
      <c r="M526" s="194"/>
    </row>
    <row r="527">
      <c r="A527" s="86"/>
      <c r="C527" s="191"/>
      <c r="K527" s="193"/>
      <c r="M527" s="194"/>
    </row>
    <row r="528">
      <c r="A528" s="86"/>
      <c r="C528" s="191"/>
      <c r="K528" s="193"/>
      <c r="M528" s="194"/>
    </row>
    <row r="529">
      <c r="A529" s="86"/>
      <c r="C529" s="191"/>
      <c r="K529" s="193"/>
      <c r="M529" s="194"/>
    </row>
    <row r="530">
      <c r="A530" s="86"/>
      <c r="C530" s="191"/>
      <c r="K530" s="193"/>
      <c r="M530" s="194"/>
    </row>
    <row r="531">
      <c r="A531" s="86"/>
      <c r="C531" s="191"/>
      <c r="K531" s="193"/>
      <c r="M531" s="194"/>
    </row>
    <row r="532">
      <c r="A532" s="86"/>
      <c r="C532" s="191"/>
      <c r="K532" s="193"/>
      <c r="M532" s="194"/>
    </row>
    <row r="533">
      <c r="A533" s="86"/>
      <c r="C533" s="191"/>
      <c r="K533" s="193"/>
      <c r="M533" s="194"/>
    </row>
    <row r="534">
      <c r="A534" s="86"/>
      <c r="C534" s="191"/>
      <c r="K534" s="193"/>
      <c r="M534" s="194"/>
    </row>
    <row r="535">
      <c r="A535" s="86"/>
      <c r="C535" s="191"/>
      <c r="K535" s="193"/>
      <c r="M535" s="194"/>
    </row>
    <row r="536">
      <c r="A536" s="86"/>
      <c r="C536" s="191"/>
      <c r="K536" s="193"/>
      <c r="M536" s="194"/>
    </row>
    <row r="537">
      <c r="A537" s="86"/>
      <c r="C537" s="191"/>
      <c r="K537" s="193"/>
      <c r="M537" s="194"/>
    </row>
    <row r="538">
      <c r="A538" s="86"/>
      <c r="C538" s="191"/>
      <c r="K538" s="193"/>
      <c r="M538" s="194"/>
    </row>
    <row r="539">
      <c r="A539" s="86"/>
      <c r="C539" s="191"/>
      <c r="K539" s="193"/>
      <c r="M539" s="194"/>
    </row>
    <row r="540">
      <c r="A540" s="86"/>
      <c r="C540" s="191"/>
      <c r="K540" s="193"/>
      <c r="M540" s="194"/>
    </row>
    <row r="541">
      <c r="A541" s="86"/>
      <c r="C541" s="191"/>
      <c r="K541" s="193"/>
      <c r="M541" s="194"/>
    </row>
    <row r="542">
      <c r="A542" s="86"/>
      <c r="C542" s="191"/>
      <c r="K542" s="193"/>
      <c r="M542" s="194"/>
    </row>
    <row r="543">
      <c r="A543" s="86"/>
      <c r="C543" s="191"/>
      <c r="K543" s="193"/>
      <c r="M543" s="194"/>
    </row>
    <row r="544">
      <c r="A544" s="86"/>
      <c r="C544" s="191"/>
      <c r="K544" s="193"/>
      <c r="M544" s="194"/>
    </row>
    <row r="545">
      <c r="A545" s="86"/>
      <c r="C545" s="191"/>
      <c r="K545" s="193"/>
      <c r="M545" s="194"/>
    </row>
    <row r="546">
      <c r="A546" s="86"/>
      <c r="C546" s="191"/>
      <c r="K546" s="193"/>
      <c r="M546" s="194"/>
    </row>
    <row r="547">
      <c r="A547" s="86"/>
      <c r="C547" s="191"/>
      <c r="K547" s="193"/>
      <c r="M547" s="194"/>
    </row>
    <row r="548">
      <c r="A548" s="86"/>
      <c r="C548" s="191"/>
      <c r="K548" s="193"/>
      <c r="M548" s="194"/>
    </row>
    <row r="549">
      <c r="A549" s="86"/>
      <c r="C549" s="191"/>
      <c r="K549" s="193"/>
      <c r="M549" s="194"/>
    </row>
    <row r="550">
      <c r="A550" s="86"/>
      <c r="C550" s="191"/>
      <c r="K550" s="193"/>
      <c r="M550" s="194"/>
    </row>
    <row r="551">
      <c r="A551" s="86"/>
      <c r="C551" s="191"/>
      <c r="K551" s="193"/>
      <c r="M551" s="194"/>
    </row>
    <row r="552">
      <c r="A552" s="86"/>
      <c r="C552" s="191"/>
      <c r="K552" s="193"/>
      <c r="M552" s="194"/>
    </row>
    <row r="553">
      <c r="A553" s="86"/>
      <c r="C553" s="191"/>
      <c r="K553" s="193"/>
      <c r="M553" s="194"/>
    </row>
    <row r="554">
      <c r="A554" s="86"/>
      <c r="C554" s="191"/>
      <c r="K554" s="193"/>
      <c r="M554" s="194"/>
    </row>
    <row r="555">
      <c r="A555" s="86"/>
      <c r="C555" s="191"/>
      <c r="K555" s="193"/>
      <c r="M555" s="194"/>
    </row>
    <row r="556">
      <c r="A556" s="86"/>
      <c r="C556" s="191"/>
      <c r="K556" s="193"/>
      <c r="M556" s="194"/>
    </row>
    <row r="557">
      <c r="A557" s="86"/>
      <c r="C557" s="191"/>
      <c r="K557" s="193"/>
      <c r="M557" s="194"/>
    </row>
    <row r="558">
      <c r="A558" s="86"/>
      <c r="C558" s="191"/>
      <c r="K558" s="193"/>
      <c r="M558" s="194"/>
    </row>
    <row r="559">
      <c r="A559" s="86"/>
      <c r="C559" s="191"/>
      <c r="K559" s="193"/>
      <c r="M559" s="194"/>
    </row>
    <row r="560">
      <c r="A560" s="86"/>
      <c r="C560" s="191"/>
      <c r="K560" s="193"/>
      <c r="M560" s="194"/>
    </row>
    <row r="561">
      <c r="A561" s="86"/>
      <c r="C561" s="191"/>
      <c r="K561" s="193"/>
      <c r="M561" s="194"/>
    </row>
    <row r="562">
      <c r="A562" s="86"/>
      <c r="C562" s="191"/>
      <c r="K562" s="193"/>
      <c r="M562" s="194"/>
    </row>
    <row r="563">
      <c r="A563" s="86"/>
      <c r="C563" s="191"/>
      <c r="K563" s="193"/>
      <c r="M563" s="194"/>
    </row>
    <row r="564">
      <c r="A564" s="86"/>
      <c r="C564" s="191"/>
      <c r="K564" s="193"/>
      <c r="M564" s="194"/>
    </row>
    <row r="565">
      <c r="A565" s="86"/>
      <c r="C565" s="191"/>
      <c r="K565" s="193"/>
      <c r="M565" s="194"/>
    </row>
    <row r="566">
      <c r="A566" s="86"/>
      <c r="C566" s="191"/>
      <c r="K566" s="193"/>
      <c r="M566" s="194"/>
    </row>
    <row r="567">
      <c r="A567" s="86"/>
      <c r="C567" s="191"/>
      <c r="K567" s="193"/>
      <c r="M567" s="194"/>
    </row>
    <row r="568">
      <c r="A568" s="86"/>
      <c r="C568" s="191"/>
      <c r="K568" s="193"/>
      <c r="M568" s="194"/>
    </row>
    <row r="569">
      <c r="A569" s="86"/>
      <c r="C569" s="191"/>
      <c r="K569" s="193"/>
      <c r="M569" s="194"/>
    </row>
    <row r="570">
      <c r="A570" s="86"/>
      <c r="C570" s="191"/>
      <c r="K570" s="193"/>
      <c r="M570" s="194"/>
    </row>
    <row r="571">
      <c r="A571" s="86"/>
      <c r="C571" s="191"/>
      <c r="K571" s="193"/>
      <c r="M571" s="194"/>
    </row>
    <row r="572">
      <c r="A572" s="86"/>
      <c r="C572" s="191"/>
      <c r="K572" s="193"/>
      <c r="M572" s="194"/>
    </row>
    <row r="573">
      <c r="A573" s="86"/>
      <c r="C573" s="191"/>
      <c r="K573" s="193"/>
      <c r="M573" s="194"/>
    </row>
    <row r="574">
      <c r="A574" s="86"/>
      <c r="C574" s="191"/>
      <c r="K574" s="193"/>
      <c r="M574" s="194"/>
    </row>
    <row r="575">
      <c r="A575" s="86"/>
      <c r="C575" s="191"/>
      <c r="K575" s="193"/>
      <c r="M575" s="194"/>
    </row>
    <row r="576">
      <c r="A576" s="86"/>
      <c r="C576" s="191"/>
      <c r="K576" s="193"/>
      <c r="M576" s="194"/>
    </row>
    <row r="577">
      <c r="A577" s="86"/>
      <c r="C577" s="191"/>
      <c r="K577" s="193"/>
      <c r="M577" s="194"/>
    </row>
    <row r="578">
      <c r="A578" s="86"/>
      <c r="C578" s="191"/>
      <c r="K578" s="193"/>
      <c r="M578" s="194"/>
    </row>
    <row r="579">
      <c r="A579" s="86"/>
      <c r="C579" s="191"/>
      <c r="K579" s="193"/>
      <c r="M579" s="194"/>
    </row>
    <row r="580">
      <c r="A580" s="86"/>
      <c r="C580" s="191"/>
      <c r="K580" s="193"/>
      <c r="M580" s="194"/>
    </row>
    <row r="581">
      <c r="A581" s="86"/>
      <c r="C581" s="191"/>
      <c r="K581" s="193"/>
      <c r="M581" s="194"/>
    </row>
    <row r="582">
      <c r="A582" s="86"/>
      <c r="C582" s="191"/>
      <c r="K582" s="193"/>
      <c r="M582" s="194"/>
    </row>
    <row r="583">
      <c r="A583" s="86"/>
      <c r="C583" s="191"/>
      <c r="K583" s="193"/>
      <c r="M583" s="194"/>
    </row>
    <row r="584">
      <c r="A584" s="86"/>
      <c r="C584" s="191"/>
      <c r="K584" s="193"/>
      <c r="M584" s="194"/>
    </row>
    <row r="585">
      <c r="A585" s="86"/>
      <c r="C585" s="191"/>
      <c r="K585" s="193"/>
      <c r="M585" s="194"/>
    </row>
    <row r="586">
      <c r="A586" s="86"/>
      <c r="C586" s="191"/>
      <c r="K586" s="193"/>
      <c r="M586" s="194"/>
    </row>
    <row r="587">
      <c r="A587" s="86"/>
      <c r="C587" s="191"/>
      <c r="K587" s="193"/>
      <c r="M587" s="194"/>
    </row>
    <row r="588">
      <c r="A588" s="86"/>
      <c r="C588" s="191"/>
      <c r="K588" s="193"/>
      <c r="M588" s="194"/>
    </row>
    <row r="589">
      <c r="A589" s="86"/>
      <c r="C589" s="191"/>
      <c r="K589" s="193"/>
      <c r="M589" s="194"/>
    </row>
    <row r="590">
      <c r="A590" s="86"/>
      <c r="C590" s="191"/>
      <c r="K590" s="193"/>
      <c r="M590" s="194"/>
    </row>
    <row r="591">
      <c r="A591" s="86"/>
      <c r="C591" s="191"/>
      <c r="K591" s="193"/>
      <c r="M591" s="194"/>
    </row>
    <row r="592">
      <c r="A592" s="86"/>
      <c r="C592" s="191"/>
      <c r="K592" s="193"/>
      <c r="M592" s="194"/>
    </row>
    <row r="593">
      <c r="A593" s="86"/>
      <c r="C593" s="191"/>
      <c r="K593" s="193"/>
      <c r="M593" s="194"/>
    </row>
    <row r="594">
      <c r="A594" s="86"/>
      <c r="C594" s="191"/>
      <c r="K594" s="193"/>
      <c r="M594" s="194"/>
    </row>
    <row r="595">
      <c r="A595" s="86"/>
      <c r="C595" s="191"/>
      <c r="K595" s="193"/>
      <c r="M595" s="194"/>
    </row>
    <row r="596">
      <c r="A596" s="86"/>
      <c r="C596" s="191"/>
      <c r="K596" s="193"/>
      <c r="M596" s="194"/>
    </row>
    <row r="597">
      <c r="A597" s="86"/>
      <c r="C597" s="191"/>
      <c r="K597" s="193"/>
      <c r="M597" s="194"/>
    </row>
    <row r="598">
      <c r="A598" s="86"/>
      <c r="C598" s="191"/>
      <c r="K598" s="193"/>
      <c r="M598" s="194"/>
    </row>
    <row r="599">
      <c r="A599" s="86"/>
      <c r="C599" s="191"/>
      <c r="K599" s="193"/>
      <c r="M599" s="194"/>
    </row>
    <row r="600">
      <c r="A600" s="86"/>
      <c r="C600" s="191"/>
      <c r="K600" s="193"/>
      <c r="M600" s="194"/>
    </row>
    <row r="601">
      <c r="A601" s="86"/>
      <c r="C601" s="191"/>
      <c r="K601" s="193"/>
      <c r="M601" s="194"/>
    </row>
    <row r="602">
      <c r="A602" s="86"/>
      <c r="C602" s="191"/>
      <c r="K602" s="193"/>
      <c r="M602" s="194"/>
    </row>
    <row r="603">
      <c r="A603" s="86"/>
      <c r="C603" s="191"/>
      <c r="K603" s="193"/>
      <c r="M603" s="194"/>
    </row>
    <row r="604">
      <c r="A604" s="86"/>
      <c r="C604" s="191"/>
      <c r="K604" s="193"/>
      <c r="M604" s="194"/>
    </row>
    <row r="605">
      <c r="A605" s="86"/>
      <c r="C605" s="191"/>
      <c r="K605" s="193"/>
      <c r="M605" s="194"/>
    </row>
    <row r="606">
      <c r="A606" s="86"/>
      <c r="C606" s="191"/>
      <c r="K606" s="193"/>
      <c r="M606" s="194"/>
    </row>
    <row r="607">
      <c r="A607" s="86"/>
      <c r="C607" s="191"/>
      <c r="K607" s="193"/>
      <c r="M607" s="194"/>
    </row>
    <row r="608">
      <c r="A608" s="86"/>
      <c r="C608" s="191"/>
      <c r="K608" s="193"/>
      <c r="M608" s="194"/>
    </row>
    <row r="609">
      <c r="A609" s="86"/>
      <c r="C609" s="191"/>
      <c r="K609" s="193"/>
      <c r="M609" s="194"/>
    </row>
    <row r="610">
      <c r="A610" s="86"/>
      <c r="C610" s="191"/>
      <c r="K610" s="193"/>
      <c r="M610" s="194"/>
    </row>
    <row r="611">
      <c r="A611" s="86"/>
      <c r="C611" s="191"/>
      <c r="K611" s="193"/>
      <c r="M611" s="194"/>
    </row>
    <row r="612">
      <c r="A612" s="86"/>
      <c r="C612" s="191"/>
      <c r="K612" s="193"/>
      <c r="M612" s="194"/>
    </row>
    <row r="613">
      <c r="A613" s="86"/>
      <c r="C613" s="191"/>
      <c r="K613" s="193"/>
      <c r="M613" s="194"/>
    </row>
    <row r="614">
      <c r="A614" s="86"/>
      <c r="C614" s="191"/>
      <c r="K614" s="193"/>
      <c r="M614" s="194"/>
    </row>
    <row r="615">
      <c r="A615" s="86"/>
      <c r="C615" s="191"/>
      <c r="K615" s="193"/>
      <c r="M615" s="194"/>
    </row>
    <row r="616">
      <c r="A616" s="86"/>
      <c r="C616" s="191"/>
      <c r="K616" s="193"/>
      <c r="M616" s="194"/>
    </row>
    <row r="617">
      <c r="A617" s="86"/>
      <c r="C617" s="191"/>
      <c r="K617" s="193"/>
      <c r="M617" s="194"/>
    </row>
    <row r="618">
      <c r="A618" s="86"/>
      <c r="C618" s="191"/>
      <c r="K618" s="193"/>
      <c r="M618" s="194"/>
    </row>
    <row r="619">
      <c r="A619" s="86"/>
      <c r="C619" s="191"/>
      <c r="K619" s="193"/>
      <c r="M619" s="194"/>
    </row>
    <row r="620">
      <c r="A620" s="86"/>
      <c r="C620" s="191"/>
      <c r="K620" s="193"/>
      <c r="M620" s="194"/>
    </row>
    <row r="621">
      <c r="A621" s="86"/>
      <c r="C621" s="191"/>
      <c r="K621" s="193"/>
      <c r="M621" s="194"/>
    </row>
    <row r="622">
      <c r="A622" s="86"/>
      <c r="C622" s="191"/>
      <c r="K622" s="193"/>
      <c r="M622" s="194"/>
    </row>
    <row r="623">
      <c r="A623" s="86"/>
      <c r="C623" s="191"/>
      <c r="K623" s="193"/>
      <c r="M623" s="194"/>
    </row>
    <row r="624">
      <c r="A624" s="86"/>
      <c r="C624" s="191"/>
      <c r="K624" s="193"/>
      <c r="M624" s="194"/>
    </row>
    <row r="625">
      <c r="A625" s="86"/>
      <c r="C625" s="191"/>
      <c r="K625" s="193"/>
      <c r="M625" s="194"/>
    </row>
    <row r="626">
      <c r="A626" s="86"/>
      <c r="C626" s="191"/>
      <c r="K626" s="193"/>
      <c r="M626" s="194"/>
    </row>
    <row r="627">
      <c r="A627" s="86"/>
      <c r="C627" s="191"/>
      <c r="K627" s="193"/>
      <c r="M627" s="194"/>
    </row>
    <row r="628">
      <c r="A628" s="86"/>
      <c r="C628" s="191"/>
      <c r="K628" s="193"/>
      <c r="M628" s="194"/>
    </row>
    <row r="629">
      <c r="A629" s="86"/>
      <c r="C629" s="191"/>
      <c r="K629" s="193"/>
      <c r="M629" s="194"/>
    </row>
    <row r="630">
      <c r="A630" s="86"/>
      <c r="C630" s="191"/>
      <c r="K630" s="193"/>
      <c r="M630" s="194"/>
    </row>
    <row r="631">
      <c r="A631" s="86"/>
      <c r="C631" s="191"/>
      <c r="K631" s="193"/>
      <c r="M631" s="194"/>
    </row>
    <row r="632">
      <c r="A632" s="86"/>
      <c r="C632" s="191"/>
      <c r="K632" s="193"/>
      <c r="M632" s="194"/>
    </row>
    <row r="633">
      <c r="A633" s="86"/>
      <c r="C633" s="191"/>
      <c r="K633" s="193"/>
      <c r="M633" s="194"/>
    </row>
    <row r="634">
      <c r="A634" s="86"/>
      <c r="C634" s="191"/>
      <c r="K634" s="193"/>
      <c r="M634" s="194"/>
    </row>
    <row r="635">
      <c r="A635" s="86"/>
      <c r="C635" s="191"/>
      <c r="K635" s="193"/>
      <c r="M635" s="194"/>
    </row>
    <row r="636">
      <c r="A636" s="86"/>
      <c r="C636" s="191"/>
      <c r="K636" s="193"/>
      <c r="M636" s="194"/>
    </row>
    <row r="637">
      <c r="A637" s="86"/>
      <c r="C637" s="191"/>
      <c r="K637" s="193"/>
      <c r="M637" s="194"/>
    </row>
    <row r="638">
      <c r="A638" s="86"/>
      <c r="C638" s="191"/>
      <c r="K638" s="193"/>
      <c r="M638" s="194"/>
    </row>
    <row r="639">
      <c r="A639" s="86"/>
      <c r="C639" s="191"/>
      <c r="K639" s="193"/>
      <c r="M639" s="194"/>
    </row>
    <row r="640">
      <c r="A640" s="86"/>
      <c r="C640" s="191"/>
      <c r="K640" s="193"/>
      <c r="M640" s="194"/>
    </row>
    <row r="641">
      <c r="A641" s="86"/>
      <c r="C641" s="191"/>
      <c r="K641" s="193"/>
      <c r="M641" s="194"/>
    </row>
    <row r="642">
      <c r="A642" s="86"/>
      <c r="C642" s="191"/>
      <c r="K642" s="193"/>
      <c r="M642" s="194"/>
    </row>
    <row r="643">
      <c r="A643" s="86"/>
      <c r="C643" s="191"/>
      <c r="K643" s="193"/>
      <c r="M643" s="194"/>
    </row>
    <row r="644">
      <c r="A644" s="86"/>
      <c r="C644" s="191"/>
      <c r="K644" s="193"/>
      <c r="M644" s="194"/>
    </row>
    <row r="645">
      <c r="A645" s="86"/>
      <c r="C645" s="191"/>
      <c r="K645" s="193"/>
      <c r="M645" s="194"/>
    </row>
    <row r="646">
      <c r="A646" s="86"/>
      <c r="C646" s="191"/>
      <c r="K646" s="193"/>
      <c r="M646" s="194"/>
    </row>
    <row r="647">
      <c r="A647" s="86"/>
      <c r="C647" s="191"/>
      <c r="K647" s="193"/>
      <c r="M647" s="194"/>
    </row>
    <row r="648">
      <c r="A648" s="86"/>
      <c r="C648" s="191"/>
      <c r="K648" s="193"/>
      <c r="M648" s="194"/>
    </row>
    <row r="649">
      <c r="A649" s="86"/>
      <c r="C649" s="191"/>
      <c r="K649" s="193"/>
      <c r="M649" s="194"/>
    </row>
    <row r="650">
      <c r="A650" s="86"/>
      <c r="C650" s="191"/>
      <c r="K650" s="193"/>
      <c r="M650" s="194"/>
    </row>
    <row r="651">
      <c r="A651" s="86"/>
      <c r="C651" s="191"/>
      <c r="K651" s="193"/>
      <c r="M651" s="194"/>
    </row>
    <row r="652">
      <c r="A652" s="86"/>
      <c r="C652" s="191"/>
      <c r="K652" s="193"/>
      <c r="M652" s="194"/>
    </row>
    <row r="653">
      <c r="A653" s="86"/>
      <c r="C653" s="191"/>
      <c r="K653" s="193"/>
      <c r="M653" s="194"/>
    </row>
    <row r="654">
      <c r="A654" s="86"/>
      <c r="C654" s="191"/>
      <c r="K654" s="193"/>
      <c r="M654" s="194"/>
    </row>
    <row r="655">
      <c r="A655" s="86"/>
      <c r="C655" s="191"/>
      <c r="K655" s="193"/>
      <c r="M655" s="194"/>
    </row>
    <row r="656">
      <c r="A656" s="86"/>
      <c r="C656" s="191"/>
      <c r="K656" s="193"/>
      <c r="M656" s="194"/>
    </row>
    <row r="657">
      <c r="A657" s="86"/>
      <c r="C657" s="191"/>
      <c r="K657" s="193"/>
      <c r="M657" s="194"/>
    </row>
    <row r="658">
      <c r="A658" s="86"/>
      <c r="C658" s="191"/>
      <c r="K658" s="193"/>
      <c r="M658" s="194"/>
    </row>
    <row r="659">
      <c r="A659" s="86"/>
      <c r="C659" s="191"/>
      <c r="K659" s="193"/>
      <c r="M659" s="194"/>
    </row>
    <row r="660">
      <c r="A660" s="86"/>
      <c r="C660" s="191"/>
      <c r="K660" s="193"/>
      <c r="M660" s="194"/>
    </row>
    <row r="661">
      <c r="A661" s="86"/>
      <c r="C661" s="191"/>
      <c r="K661" s="193"/>
      <c r="M661" s="194"/>
    </row>
    <row r="662">
      <c r="A662" s="86"/>
      <c r="C662" s="191"/>
      <c r="K662" s="193"/>
      <c r="M662" s="194"/>
    </row>
    <row r="663">
      <c r="A663" s="86"/>
      <c r="C663" s="191"/>
      <c r="K663" s="193"/>
      <c r="M663" s="194"/>
    </row>
    <row r="664">
      <c r="A664" s="86"/>
      <c r="C664" s="191"/>
      <c r="K664" s="193"/>
      <c r="M664" s="194"/>
    </row>
    <row r="665">
      <c r="A665" s="86"/>
      <c r="C665" s="191"/>
      <c r="K665" s="193"/>
      <c r="M665" s="194"/>
    </row>
    <row r="666">
      <c r="A666" s="86"/>
      <c r="C666" s="191"/>
      <c r="K666" s="193"/>
      <c r="M666" s="194"/>
    </row>
    <row r="667">
      <c r="A667" s="86"/>
      <c r="C667" s="191"/>
      <c r="K667" s="193"/>
      <c r="M667" s="194"/>
    </row>
    <row r="668">
      <c r="A668" s="86"/>
      <c r="C668" s="191"/>
      <c r="K668" s="193"/>
      <c r="M668" s="194"/>
    </row>
    <row r="669">
      <c r="A669" s="86"/>
      <c r="C669" s="191"/>
      <c r="K669" s="193"/>
      <c r="M669" s="194"/>
    </row>
    <row r="670">
      <c r="A670" s="86"/>
      <c r="C670" s="191"/>
      <c r="K670" s="193"/>
      <c r="M670" s="194"/>
    </row>
    <row r="671">
      <c r="A671" s="86"/>
      <c r="C671" s="191"/>
      <c r="K671" s="193"/>
      <c r="M671" s="194"/>
    </row>
    <row r="672">
      <c r="A672" s="86"/>
      <c r="C672" s="191"/>
      <c r="K672" s="193"/>
      <c r="M672" s="194"/>
    </row>
    <row r="673">
      <c r="A673" s="86"/>
      <c r="C673" s="191"/>
      <c r="K673" s="193"/>
      <c r="M673" s="194"/>
    </row>
    <row r="674">
      <c r="A674" s="86"/>
      <c r="C674" s="191"/>
      <c r="K674" s="193"/>
      <c r="M674" s="194"/>
    </row>
    <row r="675">
      <c r="A675" s="86"/>
      <c r="C675" s="191"/>
      <c r="K675" s="193"/>
      <c r="M675" s="194"/>
    </row>
    <row r="676">
      <c r="A676" s="86"/>
      <c r="C676" s="191"/>
      <c r="K676" s="193"/>
      <c r="M676" s="194"/>
    </row>
    <row r="677">
      <c r="A677" s="86"/>
      <c r="C677" s="191"/>
      <c r="K677" s="193"/>
      <c r="M677" s="194"/>
    </row>
    <row r="678">
      <c r="A678" s="86"/>
      <c r="C678" s="191"/>
      <c r="K678" s="193"/>
      <c r="M678" s="194"/>
    </row>
    <row r="679">
      <c r="A679" s="86"/>
      <c r="C679" s="191"/>
      <c r="K679" s="193"/>
      <c r="M679" s="194"/>
    </row>
    <row r="680">
      <c r="A680" s="86"/>
      <c r="C680" s="191"/>
      <c r="K680" s="193"/>
      <c r="M680" s="194"/>
    </row>
    <row r="681">
      <c r="A681" s="86"/>
      <c r="C681" s="191"/>
      <c r="K681" s="193"/>
      <c r="M681" s="194"/>
    </row>
    <row r="682">
      <c r="A682" s="86"/>
      <c r="C682" s="191"/>
      <c r="K682" s="193"/>
      <c r="M682" s="194"/>
    </row>
    <row r="683">
      <c r="A683" s="86"/>
      <c r="C683" s="191"/>
      <c r="K683" s="193"/>
      <c r="M683" s="194"/>
    </row>
    <row r="684">
      <c r="A684" s="86"/>
      <c r="C684" s="191"/>
      <c r="K684" s="193"/>
      <c r="M684" s="194"/>
    </row>
    <row r="685">
      <c r="A685" s="86"/>
      <c r="C685" s="191"/>
      <c r="K685" s="193"/>
      <c r="M685" s="194"/>
    </row>
    <row r="686">
      <c r="A686" s="86"/>
      <c r="C686" s="191"/>
      <c r="K686" s="193"/>
      <c r="M686" s="194"/>
    </row>
    <row r="687">
      <c r="A687" s="86"/>
      <c r="C687" s="191"/>
      <c r="K687" s="193"/>
      <c r="M687" s="194"/>
    </row>
    <row r="688">
      <c r="A688" s="86"/>
      <c r="C688" s="191"/>
      <c r="K688" s="193"/>
      <c r="M688" s="194"/>
    </row>
    <row r="689">
      <c r="A689" s="86"/>
      <c r="C689" s="191"/>
      <c r="K689" s="193"/>
      <c r="M689" s="194"/>
    </row>
    <row r="690">
      <c r="A690" s="86"/>
      <c r="C690" s="191"/>
      <c r="K690" s="193"/>
      <c r="M690" s="194"/>
    </row>
    <row r="691">
      <c r="A691" s="86"/>
      <c r="C691" s="191"/>
      <c r="K691" s="193"/>
      <c r="M691" s="194"/>
    </row>
    <row r="692">
      <c r="A692" s="86"/>
      <c r="C692" s="191"/>
      <c r="K692" s="193"/>
      <c r="M692" s="194"/>
    </row>
    <row r="693">
      <c r="A693" s="86"/>
      <c r="C693" s="191"/>
      <c r="K693" s="193"/>
      <c r="M693" s="194"/>
    </row>
    <row r="694">
      <c r="A694" s="86"/>
      <c r="C694" s="191"/>
      <c r="K694" s="193"/>
      <c r="M694" s="194"/>
    </row>
    <row r="695">
      <c r="A695" s="86"/>
      <c r="C695" s="191"/>
      <c r="K695" s="193"/>
      <c r="M695" s="194"/>
    </row>
    <row r="696">
      <c r="A696" s="86"/>
      <c r="C696" s="191"/>
      <c r="K696" s="193"/>
      <c r="M696" s="194"/>
    </row>
    <row r="697">
      <c r="A697" s="86"/>
      <c r="C697" s="191"/>
      <c r="K697" s="193"/>
      <c r="M697" s="194"/>
    </row>
    <row r="698">
      <c r="A698" s="86"/>
      <c r="C698" s="191"/>
      <c r="K698" s="193"/>
      <c r="M698" s="194"/>
    </row>
    <row r="699">
      <c r="A699" s="86"/>
      <c r="C699" s="191"/>
      <c r="K699" s="193"/>
      <c r="M699" s="194"/>
    </row>
    <row r="700">
      <c r="A700" s="86"/>
      <c r="C700" s="191"/>
      <c r="K700" s="193"/>
      <c r="M700" s="194"/>
    </row>
    <row r="701">
      <c r="A701" s="86"/>
      <c r="C701" s="191"/>
      <c r="K701" s="193"/>
      <c r="M701" s="194"/>
    </row>
    <row r="702">
      <c r="A702" s="86"/>
      <c r="C702" s="191"/>
      <c r="K702" s="193"/>
      <c r="M702" s="194"/>
    </row>
    <row r="703">
      <c r="A703" s="86"/>
      <c r="C703" s="191"/>
      <c r="K703" s="193"/>
      <c r="M703" s="194"/>
    </row>
    <row r="704">
      <c r="A704" s="86"/>
      <c r="C704" s="191"/>
      <c r="K704" s="193"/>
      <c r="M704" s="194"/>
    </row>
    <row r="705">
      <c r="A705" s="86"/>
      <c r="C705" s="191"/>
      <c r="K705" s="193"/>
      <c r="M705" s="194"/>
    </row>
    <row r="706">
      <c r="A706" s="86"/>
      <c r="C706" s="191"/>
      <c r="K706" s="193"/>
      <c r="M706" s="194"/>
    </row>
    <row r="707">
      <c r="A707" s="86"/>
      <c r="C707" s="191"/>
      <c r="K707" s="193"/>
      <c r="M707" s="194"/>
    </row>
    <row r="708">
      <c r="A708" s="86"/>
      <c r="C708" s="191"/>
      <c r="K708" s="193"/>
      <c r="M708" s="194"/>
    </row>
    <row r="709">
      <c r="A709" s="86"/>
      <c r="C709" s="191"/>
      <c r="K709" s="193"/>
      <c r="M709" s="194"/>
    </row>
    <row r="710">
      <c r="A710" s="86"/>
      <c r="C710" s="191"/>
      <c r="K710" s="193"/>
      <c r="M710" s="194"/>
    </row>
    <row r="711">
      <c r="A711" s="86"/>
      <c r="C711" s="191"/>
      <c r="K711" s="193"/>
      <c r="M711" s="194"/>
    </row>
    <row r="712">
      <c r="A712" s="86"/>
      <c r="C712" s="191"/>
      <c r="K712" s="193"/>
      <c r="M712" s="194"/>
    </row>
    <row r="713">
      <c r="A713" s="86"/>
      <c r="C713" s="191"/>
      <c r="K713" s="193"/>
      <c r="M713" s="194"/>
    </row>
    <row r="714">
      <c r="A714" s="86"/>
      <c r="C714" s="191"/>
      <c r="K714" s="193"/>
      <c r="M714" s="194"/>
    </row>
    <row r="715">
      <c r="A715" s="86"/>
      <c r="C715" s="191"/>
      <c r="K715" s="193"/>
      <c r="M715" s="194"/>
    </row>
    <row r="716">
      <c r="A716" s="86"/>
      <c r="C716" s="191"/>
      <c r="K716" s="193"/>
      <c r="M716" s="194"/>
    </row>
    <row r="717">
      <c r="A717" s="86"/>
      <c r="C717" s="191"/>
      <c r="K717" s="193"/>
      <c r="M717" s="194"/>
    </row>
    <row r="718">
      <c r="A718" s="86"/>
      <c r="C718" s="191"/>
      <c r="K718" s="193"/>
      <c r="M718" s="194"/>
    </row>
    <row r="719">
      <c r="A719" s="86"/>
      <c r="C719" s="191"/>
      <c r="K719" s="193"/>
      <c r="M719" s="194"/>
    </row>
    <row r="720">
      <c r="A720" s="86"/>
      <c r="C720" s="191"/>
      <c r="K720" s="193"/>
      <c r="M720" s="194"/>
    </row>
    <row r="721">
      <c r="A721" s="86"/>
      <c r="C721" s="191"/>
      <c r="K721" s="193"/>
      <c r="M721" s="194"/>
    </row>
    <row r="722">
      <c r="A722" s="86"/>
      <c r="C722" s="191"/>
      <c r="K722" s="193"/>
      <c r="M722" s="194"/>
    </row>
    <row r="723">
      <c r="A723" s="86"/>
      <c r="C723" s="191"/>
      <c r="K723" s="193"/>
      <c r="M723" s="194"/>
    </row>
    <row r="724">
      <c r="A724" s="86"/>
      <c r="C724" s="191"/>
      <c r="K724" s="193"/>
      <c r="M724" s="194"/>
    </row>
    <row r="725">
      <c r="A725" s="86"/>
      <c r="C725" s="191"/>
      <c r="K725" s="193"/>
      <c r="M725" s="194"/>
    </row>
    <row r="726">
      <c r="A726" s="86"/>
      <c r="C726" s="191"/>
      <c r="K726" s="193"/>
      <c r="M726" s="194"/>
    </row>
    <row r="727">
      <c r="A727" s="86"/>
      <c r="C727" s="191"/>
      <c r="K727" s="193"/>
      <c r="M727" s="194"/>
    </row>
    <row r="728">
      <c r="A728" s="86"/>
      <c r="C728" s="191"/>
      <c r="K728" s="193"/>
      <c r="M728" s="194"/>
    </row>
    <row r="729">
      <c r="A729" s="86"/>
      <c r="C729" s="191"/>
      <c r="K729" s="193"/>
      <c r="M729" s="194"/>
    </row>
    <row r="730">
      <c r="A730" s="86"/>
      <c r="C730" s="191"/>
      <c r="K730" s="193"/>
      <c r="M730" s="194"/>
    </row>
    <row r="731">
      <c r="A731" s="86"/>
      <c r="C731" s="191"/>
      <c r="K731" s="193"/>
      <c r="M731" s="194"/>
    </row>
    <row r="732">
      <c r="A732" s="86"/>
      <c r="C732" s="191"/>
      <c r="K732" s="193"/>
      <c r="M732" s="194"/>
    </row>
    <row r="733">
      <c r="A733" s="86"/>
      <c r="C733" s="191"/>
      <c r="K733" s="193"/>
      <c r="M733" s="194"/>
    </row>
    <row r="734">
      <c r="A734" s="86"/>
      <c r="C734" s="191"/>
      <c r="K734" s="193"/>
      <c r="M734" s="194"/>
    </row>
    <row r="735">
      <c r="A735" s="86"/>
      <c r="C735" s="191"/>
      <c r="K735" s="193"/>
      <c r="M735" s="194"/>
    </row>
    <row r="736">
      <c r="A736" s="86"/>
      <c r="C736" s="191"/>
      <c r="K736" s="193"/>
      <c r="M736" s="194"/>
    </row>
    <row r="737">
      <c r="A737" s="86"/>
      <c r="C737" s="191"/>
      <c r="K737" s="193"/>
      <c r="M737" s="194"/>
    </row>
    <row r="738">
      <c r="A738" s="86"/>
      <c r="C738" s="191"/>
      <c r="K738" s="193"/>
      <c r="M738" s="194"/>
    </row>
    <row r="739">
      <c r="A739" s="86"/>
      <c r="C739" s="191"/>
      <c r="K739" s="193"/>
      <c r="M739" s="194"/>
    </row>
    <row r="740">
      <c r="A740" s="86"/>
      <c r="C740" s="191"/>
      <c r="K740" s="193"/>
      <c r="M740" s="194"/>
    </row>
    <row r="741">
      <c r="A741" s="86"/>
      <c r="C741" s="191"/>
      <c r="K741" s="193"/>
      <c r="M741" s="194"/>
    </row>
    <row r="742">
      <c r="A742" s="86"/>
      <c r="C742" s="191"/>
      <c r="K742" s="193"/>
      <c r="M742" s="194"/>
    </row>
    <row r="743">
      <c r="A743" s="86"/>
      <c r="C743" s="191"/>
      <c r="K743" s="193"/>
      <c r="M743" s="194"/>
    </row>
    <row r="744">
      <c r="A744" s="86"/>
      <c r="C744" s="191"/>
      <c r="K744" s="193"/>
      <c r="M744" s="194"/>
    </row>
    <row r="745">
      <c r="A745" s="86"/>
      <c r="C745" s="191"/>
      <c r="K745" s="193"/>
      <c r="M745" s="194"/>
    </row>
    <row r="746">
      <c r="A746" s="86"/>
      <c r="C746" s="191"/>
      <c r="K746" s="193"/>
      <c r="M746" s="194"/>
    </row>
    <row r="747">
      <c r="A747" s="86"/>
      <c r="C747" s="191"/>
      <c r="K747" s="193"/>
      <c r="M747" s="194"/>
    </row>
    <row r="748">
      <c r="A748" s="86"/>
      <c r="C748" s="191"/>
      <c r="K748" s="193"/>
      <c r="M748" s="194"/>
    </row>
    <row r="749">
      <c r="A749" s="86"/>
      <c r="C749" s="191"/>
      <c r="K749" s="193"/>
      <c r="M749" s="194"/>
    </row>
    <row r="750">
      <c r="A750" s="86"/>
      <c r="C750" s="191"/>
      <c r="K750" s="193"/>
      <c r="M750" s="194"/>
    </row>
    <row r="751">
      <c r="A751" s="86"/>
      <c r="C751" s="191"/>
      <c r="K751" s="193"/>
      <c r="M751" s="194"/>
    </row>
    <row r="752">
      <c r="A752" s="86"/>
      <c r="C752" s="191"/>
      <c r="K752" s="193"/>
      <c r="M752" s="194"/>
    </row>
    <row r="753">
      <c r="A753" s="86"/>
      <c r="C753" s="191"/>
      <c r="K753" s="193"/>
      <c r="M753" s="194"/>
    </row>
    <row r="754">
      <c r="A754" s="86"/>
      <c r="C754" s="191"/>
      <c r="K754" s="193"/>
      <c r="M754" s="194"/>
    </row>
    <row r="755">
      <c r="A755" s="86"/>
      <c r="C755" s="191"/>
      <c r="K755" s="193"/>
      <c r="M755" s="194"/>
    </row>
    <row r="756">
      <c r="A756" s="86"/>
      <c r="C756" s="191"/>
      <c r="K756" s="193"/>
      <c r="M756" s="194"/>
    </row>
    <row r="757">
      <c r="A757" s="86"/>
      <c r="C757" s="191"/>
      <c r="K757" s="193"/>
      <c r="M757" s="194"/>
    </row>
    <row r="758">
      <c r="A758" s="86"/>
      <c r="C758" s="191"/>
      <c r="K758" s="193"/>
      <c r="M758" s="194"/>
    </row>
    <row r="759">
      <c r="A759" s="86"/>
      <c r="C759" s="191"/>
      <c r="K759" s="193"/>
      <c r="M759" s="194"/>
    </row>
    <row r="760">
      <c r="A760" s="86"/>
      <c r="C760" s="191"/>
      <c r="K760" s="193"/>
      <c r="M760" s="194"/>
    </row>
    <row r="761">
      <c r="A761" s="86"/>
      <c r="C761" s="191"/>
      <c r="K761" s="193"/>
      <c r="M761" s="194"/>
    </row>
    <row r="762">
      <c r="A762" s="86"/>
      <c r="C762" s="191"/>
      <c r="K762" s="193"/>
      <c r="M762" s="194"/>
    </row>
    <row r="763">
      <c r="A763" s="86"/>
      <c r="C763" s="191"/>
      <c r="K763" s="193"/>
      <c r="M763" s="194"/>
    </row>
    <row r="764">
      <c r="A764" s="86"/>
      <c r="C764" s="191"/>
      <c r="K764" s="193"/>
      <c r="M764" s="194"/>
    </row>
    <row r="765">
      <c r="A765" s="86"/>
      <c r="C765" s="191"/>
      <c r="K765" s="193"/>
      <c r="M765" s="194"/>
    </row>
    <row r="766">
      <c r="A766" s="86"/>
      <c r="C766" s="191"/>
      <c r="K766" s="193"/>
      <c r="M766" s="194"/>
    </row>
    <row r="767">
      <c r="A767" s="86"/>
      <c r="C767" s="191"/>
      <c r="K767" s="193"/>
      <c r="M767" s="194"/>
    </row>
    <row r="768">
      <c r="A768" s="86"/>
      <c r="C768" s="191"/>
      <c r="K768" s="193"/>
      <c r="M768" s="194"/>
    </row>
    <row r="769">
      <c r="A769" s="86"/>
      <c r="C769" s="191"/>
      <c r="K769" s="193"/>
      <c r="M769" s="194"/>
    </row>
    <row r="770">
      <c r="A770" s="86"/>
      <c r="C770" s="191"/>
      <c r="K770" s="193"/>
      <c r="M770" s="194"/>
    </row>
    <row r="771">
      <c r="A771" s="86"/>
      <c r="C771" s="191"/>
      <c r="K771" s="193"/>
      <c r="M771" s="194"/>
    </row>
    <row r="772">
      <c r="A772" s="86"/>
      <c r="C772" s="191"/>
      <c r="K772" s="193"/>
      <c r="M772" s="194"/>
    </row>
    <row r="773">
      <c r="A773" s="86"/>
      <c r="C773" s="191"/>
      <c r="K773" s="193"/>
      <c r="M773" s="194"/>
    </row>
    <row r="774">
      <c r="A774" s="86"/>
      <c r="C774" s="191"/>
      <c r="K774" s="193"/>
      <c r="M774" s="194"/>
    </row>
    <row r="775">
      <c r="A775" s="86"/>
      <c r="C775" s="191"/>
      <c r="K775" s="193"/>
      <c r="M775" s="194"/>
    </row>
    <row r="776">
      <c r="A776" s="86"/>
      <c r="C776" s="191"/>
      <c r="K776" s="193"/>
      <c r="M776" s="194"/>
    </row>
    <row r="777">
      <c r="A777" s="86"/>
      <c r="C777" s="191"/>
      <c r="K777" s="193"/>
      <c r="M777" s="194"/>
    </row>
    <row r="778">
      <c r="A778" s="86"/>
      <c r="C778" s="191"/>
      <c r="K778" s="193"/>
      <c r="M778" s="194"/>
    </row>
    <row r="779">
      <c r="A779" s="86"/>
      <c r="C779" s="191"/>
      <c r="K779" s="193"/>
      <c r="M779" s="194"/>
    </row>
    <row r="780">
      <c r="A780" s="86"/>
      <c r="C780" s="191"/>
      <c r="K780" s="193"/>
      <c r="M780" s="194"/>
    </row>
    <row r="781">
      <c r="A781" s="86"/>
      <c r="C781" s="191"/>
      <c r="K781" s="193"/>
      <c r="M781" s="194"/>
    </row>
    <row r="782">
      <c r="A782" s="86"/>
      <c r="C782" s="191"/>
      <c r="K782" s="193"/>
      <c r="M782" s="194"/>
    </row>
    <row r="783">
      <c r="A783" s="86"/>
      <c r="C783" s="191"/>
      <c r="K783" s="193"/>
      <c r="M783" s="194"/>
    </row>
    <row r="784">
      <c r="A784" s="86"/>
      <c r="C784" s="191"/>
      <c r="K784" s="193"/>
      <c r="M784" s="194"/>
    </row>
    <row r="785">
      <c r="A785" s="86"/>
      <c r="C785" s="191"/>
      <c r="K785" s="193"/>
      <c r="M785" s="194"/>
    </row>
    <row r="786">
      <c r="A786" s="86"/>
      <c r="C786" s="191"/>
      <c r="K786" s="193"/>
      <c r="M786" s="194"/>
    </row>
    <row r="787">
      <c r="A787" s="86"/>
      <c r="C787" s="191"/>
      <c r="K787" s="193"/>
      <c r="M787" s="194"/>
    </row>
    <row r="788">
      <c r="A788" s="86"/>
      <c r="C788" s="191"/>
      <c r="K788" s="193"/>
      <c r="M788" s="194"/>
    </row>
    <row r="789">
      <c r="A789" s="86"/>
      <c r="C789" s="191"/>
      <c r="K789" s="193"/>
      <c r="M789" s="194"/>
    </row>
    <row r="790">
      <c r="A790" s="86"/>
      <c r="C790" s="191"/>
      <c r="K790" s="193"/>
      <c r="M790" s="194"/>
    </row>
    <row r="791">
      <c r="A791" s="86"/>
      <c r="C791" s="191"/>
      <c r="K791" s="193"/>
      <c r="M791" s="194"/>
    </row>
    <row r="792">
      <c r="A792" s="86"/>
      <c r="C792" s="191"/>
      <c r="K792" s="193"/>
      <c r="M792" s="194"/>
    </row>
    <row r="793">
      <c r="A793" s="86"/>
      <c r="C793" s="191"/>
      <c r="K793" s="193"/>
      <c r="M793" s="194"/>
    </row>
    <row r="794">
      <c r="A794" s="86"/>
      <c r="C794" s="191"/>
      <c r="K794" s="193"/>
      <c r="M794" s="194"/>
    </row>
    <row r="795">
      <c r="A795" s="86"/>
      <c r="C795" s="191"/>
      <c r="K795" s="193"/>
      <c r="M795" s="194"/>
    </row>
    <row r="796">
      <c r="A796" s="86"/>
      <c r="C796" s="191"/>
      <c r="K796" s="193"/>
      <c r="M796" s="194"/>
    </row>
    <row r="797">
      <c r="A797" s="86"/>
      <c r="C797" s="191"/>
      <c r="K797" s="193"/>
      <c r="M797" s="194"/>
    </row>
    <row r="798">
      <c r="A798" s="86"/>
      <c r="C798" s="191"/>
      <c r="K798" s="193"/>
      <c r="M798" s="194"/>
    </row>
    <row r="799">
      <c r="A799" s="86"/>
      <c r="C799" s="191"/>
      <c r="K799" s="193"/>
      <c r="M799" s="194"/>
    </row>
    <row r="800">
      <c r="A800" s="86"/>
      <c r="C800" s="191"/>
      <c r="K800" s="193"/>
      <c r="M800" s="194"/>
    </row>
    <row r="801">
      <c r="A801" s="86"/>
      <c r="C801" s="191"/>
      <c r="K801" s="193"/>
      <c r="M801" s="194"/>
    </row>
    <row r="802">
      <c r="A802" s="86"/>
      <c r="C802" s="191"/>
      <c r="K802" s="193"/>
      <c r="M802" s="194"/>
    </row>
    <row r="803">
      <c r="A803" s="86"/>
      <c r="C803" s="191"/>
      <c r="K803" s="193"/>
      <c r="M803" s="194"/>
    </row>
    <row r="804">
      <c r="A804" s="86"/>
      <c r="C804" s="191"/>
      <c r="K804" s="193"/>
      <c r="M804" s="194"/>
    </row>
    <row r="805">
      <c r="A805" s="86"/>
      <c r="C805" s="191"/>
      <c r="K805" s="193"/>
      <c r="M805" s="194"/>
    </row>
    <row r="806">
      <c r="A806" s="86"/>
      <c r="C806" s="191"/>
      <c r="K806" s="193"/>
      <c r="M806" s="194"/>
    </row>
    <row r="807">
      <c r="A807" s="86"/>
      <c r="C807" s="191"/>
      <c r="K807" s="193"/>
      <c r="M807" s="194"/>
    </row>
    <row r="808">
      <c r="A808" s="86"/>
      <c r="C808" s="191"/>
      <c r="K808" s="193"/>
      <c r="M808" s="194"/>
    </row>
    <row r="809">
      <c r="A809" s="86"/>
      <c r="C809" s="191"/>
      <c r="K809" s="193"/>
      <c r="M809" s="194"/>
    </row>
    <row r="810">
      <c r="A810" s="86"/>
      <c r="C810" s="191"/>
      <c r="K810" s="193"/>
      <c r="M810" s="194"/>
    </row>
    <row r="811">
      <c r="A811" s="86"/>
      <c r="C811" s="191"/>
      <c r="K811" s="193"/>
      <c r="M811" s="194"/>
    </row>
    <row r="812">
      <c r="A812" s="86"/>
      <c r="C812" s="191"/>
      <c r="K812" s="193"/>
      <c r="M812" s="194"/>
    </row>
    <row r="813">
      <c r="A813" s="86"/>
      <c r="C813" s="191"/>
      <c r="K813" s="193"/>
      <c r="M813" s="194"/>
    </row>
    <row r="814">
      <c r="A814" s="86"/>
      <c r="C814" s="191"/>
      <c r="K814" s="193"/>
      <c r="M814" s="194"/>
    </row>
    <row r="815">
      <c r="A815" s="86"/>
      <c r="C815" s="191"/>
      <c r="K815" s="193"/>
      <c r="M815" s="194"/>
    </row>
    <row r="816">
      <c r="A816" s="86"/>
      <c r="C816" s="191"/>
      <c r="K816" s="193"/>
      <c r="M816" s="194"/>
    </row>
    <row r="817">
      <c r="A817" s="86"/>
      <c r="C817" s="191"/>
      <c r="K817" s="193"/>
      <c r="M817" s="194"/>
    </row>
    <row r="818">
      <c r="A818" s="86"/>
      <c r="C818" s="191"/>
      <c r="K818" s="193"/>
      <c r="M818" s="194"/>
    </row>
    <row r="819">
      <c r="A819" s="86"/>
      <c r="C819" s="191"/>
      <c r="K819" s="193"/>
      <c r="M819" s="194"/>
    </row>
    <row r="820">
      <c r="A820" s="86"/>
      <c r="C820" s="191"/>
      <c r="K820" s="193"/>
      <c r="M820" s="194"/>
    </row>
    <row r="821">
      <c r="A821" s="86"/>
      <c r="C821" s="191"/>
      <c r="K821" s="193"/>
      <c r="M821" s="194"/>
    </row>
    <row r="822">
      <c r="A822" s="86"/>
      <c r="C822" s="191"/>
      <c r="K822" s="193"/>
      <c r="M822" s="194"/>
    </row>
    <row r="823">
      <c r="A823" s="86"/>
      <c r="C823" s="191"/>
      <c r="K823" s="193"/>
      <c r="M823" s="194"/>
    </row>
    <row r="824">
      <c r="A824" s="86"/>
      <c r="C824" s="191"/>
      <c r="K824" s="193"/>
      <c r="M824" s="194"/>
    </row>
    <row r="825">
      <c r="A825" s="86"/>
      <c r="C825" s="191"/>
      <c r="K825" s="193"/>
      <c r="M825" s="194"/>
    </row>
    <row r="826">
      <c r="A826" s="86"/>
      <c r="C826" s="191"/>
      <c r="K826" s="193"/>
      <c r="M826" s="194"/>
    </row>
    <row r="827">
      <c r="A827" s="86"/>
      <c r="C827" s="191"/>
      <c r="K827" s="193"/>
      <c r="M827" s="194"/>
    </row>
    <row r="828">
      <c r="A828" s="86"/>
      <c r="C828" s="191"/>
      <c r="K828" s="193"/>
      <c r="M828" s="194"/>
    </row>
    <row r="829">
      <c r="A829" s="86"/>
      <c r="C829" s="191"/>
      <c r="K829" s="193"/>
      <c r="M829" s="194"/>
    </row>
    <row r="830">
      <c r="A830" s="86"/>
      <c r="C830" s="191"/>
      <c r="K830" s="193"/>
      <c r="M830" s="194"/>
    </row>
    <row r="831">
      <c r="A831" s="86"/>
      <c r="C831" s="191"/>
      <c r="K831" s="193"/>
      <c r="M831" s="194"/>
    </row>
    <row r="832">
      <c r="A832" s="86"/>
      <c r="C832" s="191"/>
      <c r="K832" s="193"/>
      <c r="M832" s="194"/>
    </row>
    <row r="833">
      <c r="A833" s="86"/>
      <c r="C833" s="191"/>
      <c r="K833" s="193"/>
      <c r="M833" s="194"/>
    </row>
    <row r="834">
      <c r="A834" s="86"/>
      <c r="C834" s="191"/>
      <c r="K834" s="193"/>
      <c r="M834" s="194"/>
    </row>
    <row r="835">
      <c r="A835" s="86"/>
      <c r="C835" s="191"/>
      <c r="K835" s="193"/>
      <c r="M835" s="194"/>
    </row>
    <row r="836">
      <c r="A836" s="86"/>
      <c r="C836" s="191"/>
      <c r="K836" s="193"/>
      <c r="M836" s="194"/>
    </row>
    <row r="837">
      <c r="A837" s="86"/>
      <c r="C837" s="191"/>
      <c r="K837" s="193"/>
      <c r="M837" s="194"/>
    </row>
    <row r="838">
      <c r="A838" s="86"/>
      <c r="C838" s="191"/>
      <c r="K838" s="193"/>
      <c r="M838" s="194"/>
    </row>
    <row r="839">
      <c r="A839" s="86"/>
      <c r="C839" s="191"/>
      <c r="K839" s="193"/>
      <c r="M839" s="194"/>
    </row>
    <row r="840">
      <c r="A840" s="86"/>
      <c r="C840" s="191"/>
      <c r="K840" s="193"/>
      <c r="M840" s="194"/>
    </row>
    <row r="841">
      <c r="A841" s="86"/>
      <c r="C841" s="191"/>
      <c r="K841" s="193"/>
      <c r="M841" s="194"/>
    </row>
    <row r="842">
      <c r="A842" s="86"/>
      <c r="C842" s="191"/>
      <c r="K842" s="193"/>
      <c r="M842" s="194"/>
    </row>
    <row r="843">
      <c r="A843" s="86"/>
      <c r="C843" s="191"/>
      <c r="K843" s="193"/>
      <c r="M843" s="194"/>
    </row>
    <row r="844">
      <c r="A844" s="86"/>
      <c r="C844" s="191"/>
      <c r="K844" s="193"/>
      <c r="M844" s="194"/>
    </row>
    <row r="845">
      <c r="A845" s="86"/>
      <c r="C845" s="191"/>
      <c r="K845" s="193"/>
      <c r="M845" s="194"/>
    </row>
    <row r="846">
      <c r="A846" s="86"/>
      <c r="C846" s="191"/>
      <c r="K846" s="193"/>
      <c r="M846" s="194"/>
    </row>
    <row r="847">
      <c r="A847" s="86"/>
      <c r="C847" s="191"/>
      <c r="K847" s="193"/>
      <c r="M847" s="194"/>
    </row>
    <row r="848">
      <c r="A848" s="86"/>
      <c r="C848" s="191"/>
      <c r="K848" s="193"/>
      <c r="M848" s="194"/>
    </row>
    <row r="849">
      <c r="A849" s="86"/>
      <c r="C849" s="191"/>
      <c r="K849" s="193"/>
      <c r="M849" s="194"/>
    </row>
    <row r="850">
      <c r="A850" s="86"/>
      <c r="C850" s="191"/>
      <c r="K850" s="193"/>
      <c r="M850" s="194"/>
    </row>
    <row r="851">
      <c r="A851" s="86"/>
      <c r="C851" s="191"/>
      <c r="K851" s="193"/>
      <c r="M851" s="194"/>
    </row>
    <row r="852">
      <c r="A852" s="86"/>
      <c r="C852" s="191"/>
      <c r="K852" s="193"/>
      <c r="M852" s="194"/>
    </row>
    <row r="853">
      <c r="A853" s="86"/>
      <c r="C853" s="191"/>
      <c r="K853" s="193"/>
      <c r="M853" s="194"/>
    </row>
    <row r="854">
      <c r="A854" s="86"/>
      <c r="C854" s="191"/>
      <c r="K854" s="193"/>
      <c r="M854" s="194"/>
    </row>
    <row r="855">
      <c r="A855" s="86"/>
      <c r="C855" s="191"/>
      <c r="K855" s="193"/>
      <c r="M855" s="194"/>
    </row>
    <row r="856">
      <c r="A856" s="86"/>
      <c r="C856" s="191"/>
      <c r="K856" s="193"/>
      <c r="M856" s="194"/>
    </row>
    <row r="857">
      <c r="A857" s="86"/>
      <c r="C857" s="191"/>
      <c r="K857" s="193"/>
      <c r="M857" s="194"/>
    </row>
    <row r="858">
      <c r="A858" s="86"/>
      <c r="C858" s="191"/>
      <c r="K858" s="193"/>
      <c r="M858" s="194"/>
    </row>
    <row r="859">
      <c r="A859" s="86"/>
      <c r="C859" s="191"/>
      <c r="K859" s="193"/>
      <c r="M859" s="194"/>
    </row>
    <row r="860">
      <c r="A860" s="86"/>
      <c r="C860" s="191"/>
      <c r="K860" s="193"/>
      <c r="M860" s="194"/>
    </row>
    <row r="861">
      <c r="A861" s="86"/>
      <c r="C861" s="191"/>
      <c r="K861" s="193"/>
      <c r="M861" s="194"/>
    </row>
    <row r="862">
      <c r="A862" s="86"/>
      <c r="C862" s="191"/>
      <c r="K862" s="193"/>
      <c r="M862" s="194"/>
    </row>
    <row r="863">
      <c r="A863" s="86"/>
      <c r="C863" s="191"/>
      <c r="K863" s="193"/>
      <c r="M863" s="194"/>
    </row>
    <row r="864">
      <c r="A864" s="86"/>
      <c r="C864" s="191"/>
      <c r="K864" s="193"/>
      <c r="M864" s="194"/>
    </row>
    <row r="865">
      <c r="A865" s="86"/>
      <c r="C865" s="191"/>
      <c r="K865" s="193"/>
      <c r="M865" s="194"/>
    </row>
    <row r="866">
      <c r="A866" s="86"/>
      <c r="C866" s="191"/>
      <c r="K866" s="193"/>
      <c r="M866" s="194"/>
    </row>
    <row r="867">
      <c r="A867" s="86"/>
      <c r="C867" s="191"/>
      <c r="K867" s="193"/>
      <c r="M867" s="194"/>
    </row>
    <row r="868">
      <c r="A868" s="86"/>
      <c r="C868" s="191"/>
      <c r="K868" s="193"/>
      <c r="M868" s="194"/>
    </row>
    <row r="869">
      <c r="A869" s="86"/>
      <c r="C869" s="191"/>
      <c r="K869" s="193"/>
      <c r="M869" s="194"/>
    </row>
    <row r="870">
      <c r="A870" s="86"/>
      <c r="C870" s="191"/>
      <c r="K870" s="193"/>
      <c r="M870" s="194"/>
    </row>
    <row r="871">
      <c r="A871" s="86"/>
      <c r="C871" s="191"/>
      <c r="K871" s="193"/>
      <c r="M871" s="194"/>
    </row>
    <row r="872">
      <c r="A872" s="86"/>
      <c r="C872" s="191"/>
      <c r="K872" s="193"/>
      <c r="M872" s="194"/>
    </row>
    <row r="873">
      <c r="A873" s="86"/>
      <c r="C873" s="191"/>
      <c r="K873" s="193"/>
      <c r="M873" s="194"/>
    </row>
    <row r="874">
      <c r="A874" s="86"/>
      <c r="C874" s="191"/>
      <c r="K874" s="193"/>
      <c r="M874" s="194"/>
    </row>
    <row r="875">
      <c r="A875" s="86"/>
      <c r="C875" s="191"/>
      <c r="K875" s="193"/>
      <c r="M875" s="194"/>
    </row>
    <row r="876">
      <c r="A876" s="86"/>
      <c r="C876" s="191"/>
      <c r="K876" s="193"/>
      <c r="M876" s="194"/>
    </row>
    <row r="877">
      <c r="A877" s="86"/>
      <c r="C877" s="191"/>
      <c r="K877" s="193"/>
      <c r="M877" s="194"/>
    </row>
    <row r="878">
      <c r="A878" s="86"/>
      <c r="C878" s="191"/>
      <c r="K878" s="193"/>
      <c r="M878" s="194"/>
    </row>
    <row r="879">
      <c r="A879" s="86"/>
      <c r="C879" s="191"/>
      <c r="K879" s="193"/>
      <c r="M879" s="194"/>
    </row>
    <row r="880">
      <c r="A880" s="86"/>
      <c r="C880" s="191"/>
      <c r="K880" s="193"/>
      <c r="M880" s="194"/>
    </row>
    <row r="881">
      <c r="A881" s="86"/>
      <c r="C881" s="191"/>
      <c r="K881" s="193"/>
      <c r="M881" s="194"/>
    </row>
    <row r="882">
      <c r="A882" s="86"/>
      <c r="C882" s="191"/>
      <c r="K882" s="193"/>
      <c r="M882" s="194"/>
    </row>
    <row r="883">
      <c r="A883" s="86"/>
      <c r="C883" s="191"/>
      <c r="K883" s="193"/>
      <c r="M883" s="194"/>
    </row>
    <row r="884">
      <c r="A884" s="86"/>
      <c r="C884" s="191"/>
      <c r="K884" s="193"/>
      <c r="M884" s="194"/>
    </row>
    <row r="885">
      <c r="A885" s="86"/>
      <c r="C885" s="191"/>
      <c r="K885" s="193"/>
      <c r="M885" s="194"/>
    </row>
    <row r="886">
      <c r="A886" s="86"/>
      <c r="C886" s="191"/>
      <c r="K886" s="193"/>
      <c r="M886" s="194"/>
    </row>
    <row r="887">
      <c r="A887" s="86"/>
      <c r="C887" s="191"/>
      <c r="K887" s="193"/>
      <c r="M887" s="194"/>
    </row>
    <row r="888">
      <c r="A888" s="86"/>
      <c r="C888" s="191"/>
      <c r="K888" s="193"/>
      <c r="M888" s="194"/>
    </row>
    <row r="889">
      <c r="A889" s="86"/>
      <c r="C889" s="191"/>
      <c r="K889" s="193"/>
      <c r="M889" s="194"/>
    </row>
    <row r="890">
      <c r="A890" s="86"/>
      <c r="C890" s="191"/>
      <c r="K890" s="193"/>
      <c r="M890" s="194"/>
    </row>
    <row r="891">
      <c r="A891" s="86"/>
      <c r="C891" s="191"/>
      <c r="K891" s="193"/>
      <c r="M891" s="194"/>
    </row>
    <row r="892">
      <c r="A892" s="86"/>
      <c r="C892" s="191"/>
      <c r="K892" s="193"/>
      <c r="M892" s="194"/>
    </row>
    <row r="893">
      <c r="A893" s="86"/>
      <c r="C893" s="191"/>
      <c r="K893" s="193"/>
      <c r="M893" s="194"/>
    </row>
    <row r="894">
      <c r="A894" s="86"/>
      <c r="C894" s="191"/>
      <c r="K894" s="193"/>
      <c r="M894" s="194"/>
    </row>
    <row r="895">
      <c r="A895" s="86"/>
      <c r="C895" s="191"/>
      <c r="K895" s="193"/>
      <c r="M895" s="194"/>
    </row>
    <row r="896">
      <c r="A896" s="86"/>
      <c r="C896" s="191"/>
      <c r="K896" s="193"/>
      <c r="M896" s="194"/>
    </row>
    <row r="897">
      <c r="A897" s="86"/>
      <c r="C897" s="191"/>
      <c r="K897" s="193"/>
      <c r="M897" s="194"/>
    </row>
    <row r="898">
      <c r="A898" s="86"/>
      <c r="C898" s="191"/>
      <c r="K898" s="193"/>
      <c r="M898" s="194"/>
    </row>
    <row r="899">
      <c r="A899" s="86"/>
      <c r="C899" s="191"/>
      <c r="K899" s="193"/>
      <c r="M899" s="194"/>
    </row>
    <row r="900">
      <c r="A900" s="86"/>
      <c r="C900" s="191"/>
      <c r="K900" s="193"/>
      <c r="M900" s="194"/>
    </row>
    <row r="901">
      <c r="A901" s="86"/>
      <c r="C901" s="191"/>
      <c r="K901" s="193"/>
      <c r="M901" s="194"/>
    </row>
    <row r="902">
      <c r="A902" s="86"/>
      <c r="C902" s="191"/>
      <c r="K902" s="193"/>
      <c r="M902" s="194"/>
    </row>
    <row r="903">
      <c r="A903" s="86"/>
      <c r="C903" s="191"/>
      <c r="K903" s="193"/>
      <c r="M903" s="194"/>
    </row>
    <row r="904">
      <c r="A904" s="86"/>
      <c r="C904" s="191"/>
      <c r="K904" s="193"/>
      <c r="M904" s="194"/>
    </row>
    <row r="905">
      <c r="A905" s="86"/>
      <c r="C905" s="191"/>
      <c r="K905" s="193"/>
      <c r="M905" s="194"/>
    </row>
    <row r="906">
      <c r="A906" s="86"/>
      <c r="C906" s="191"/>
      <c r="K906" s="193"/>
      <c r="M906" s="194"/>
    </row>
    <row r="907">
      <c r="A907" s="86"/>
      <c r="C907" s="191"/>
      <c r="K907" s="193"/>
      <c r="M907" s="194"/>
    </row>
    <row r="908">
      <c r="A908" s="86"/>
      <c r="C908" s="191"/>
      <c r="K908" s="193"/>
      <c r="M908" s="194"/>
    </row>
    <row r="909">
      <c r="A909" s="86"/>
      <c r="C909" s="191"/>
      <c r="K909" s="193"/>
      <c r="M909" s="194"/>
    </row>
    <row r="910">
      <c r="A910" s="86"/>
      <c r="C910" s="191"/>
      <c r="K910" s="193"/>
      <c r="M910" s="194"/>
    </row>
    <row r="911">
      <c r="A911" s="86"/>
      <c r="C911" s="191"/>
      <c r="K911" s="193"/>
      <c r="M911" s="194"/>
    </row>
    <row r="912">
      <c r="A912" s="86"/>
      <c r="C912" s="191"/>
      <c r="K912" s="193"/>
      <c r="M912" s="194"/>
    </row>
    <row r="913">
      <c r="A913" s="86"/>
      <c r="C913" s="191"/>
      <c r="K913" s="193"/>
      <c r="M913" s="194"/>
    </row>
    <row r="914">
      <c r="A914" s="86"/>
      <c r="C914" s="191"/>
      <c r="K914" s="193"/>
      <c r="M914" s="194"/>
    </row>
    <row r="915">
      <c r="A915" s="86"/>
      <c r="C915" s="191"/>
      <c r="K915" s="193"/>
      <c r="M915" s="194"/>
    </row>
    <row r="916">
      <c r="A916" s="86"/>
      <c r="C916" s="191"/>
      <c r="K916" s="193"/>
      <c r="M916" s="194"/>
    </row>
    <row r="917">
      <c r="A917" s="86"/>
      <c r="C917" s="191"/>
      <c r="K917" s="193"/>
      <c r="M917" s="194"/>
    </row>
    <row r="918">
      <c r="A918" s="86"/>
      <c r="C918" s="191"/>
      <c r="K918" s="193"/>
      <c r="M918" s="194"/>
    </row>
    <row r="919">
      <c r="A919" s="86"/>
      <c r="C919" s="191"/>
      <c r="K919" s="193"/>
      <c r="M919" s="194"/>
    </row>
    <row r="920">
      <c r="A920" s="86"/>
      <c r="C920" s="191"/>
      <c r="K920" s="193"/>
      <c r="M920" s="194"/>
    </row>
    <row r="921">
      <c r="A921" s="86"/>
      <c r="C921" s="191"/>
      <c r="K921" s="193"/>
      <c r="M921" s="194"/>
    </row>
    <row r="922">
      <c r="A922" s="86"/>
      <c r="C922" s="191"/>
      <c r="K922" s="193"/>
      <c r="M922" s="194"/>
    </row>
    <row r="923">
      <c r="A923" s="86"/>
      <c r="C923" s="191"/>
      <c r="K923" s="193"/>
      <c r="M923" s="194"/>
    </row>
    <row r="924">
      <c r="A924" s="86"/>
      <c r="C924" s="191"/>
      <c r="K924" s="193"/>
      <c r="M924" s="194"/>
    </row>
    <row r="925">
      <c r="A925" s="86"/>
      <c r="C925" s="191"/>
      <c r="K925" s="193"/>
      <c r="M925" s="194"/>
    </row>
    <row r="926">
      <c r="A926" s="86"/>
      <c r="C926" s="191"/>
      <c r="K926" s="193"/>
      <c r="M926" s="194"/>
    </row>
    <row r="927">
      <c r="A927" s="86"/>
      <c r="C927" s="191"/>
      <c r="K927" s="193"/>
      <c r="M927" s="194"/>
    </row>
    <row r="928">
      <c r="A928" s="86"/>
      <c r="C928" s="191"/>
      <c r="K928" s="193"/>
      <c r="M928" s="194"/>
    </row>
    <row r="929">
      <c r="A929" s="86"/>
      <c r="C929" s="191"/>
      <c r="K929" s="193"/>
      <c r="M929" s="194"/>
    </row>
    <row r="930">
      <c r="A930" s="86"/>
      <c r="C930" s="191"/>
      <c r="K930" s="193"/>
      <c r="M930" s="194"/>
    </row>
    <row r="931">
      <c r="A931" s="86"/>
      <c r="C931" s="191"/>
      <c r="K931" s="193"/>
      <c r="M931" s="194"/>
    </row>
    <row r="932">
      <c r="A932" s="86"/>
      <c r="C932" s="191"/>
      <c r="K932" s="193"/>
      <c r="M932" s="194"/>
    </row>
    <row r="933">
      <c r="A933" s="86"/>
      <c r="C933" s="191"/>
      <c r="K933" s="193"/>
      <c r="M933" s="194"/>
    </row>
    <row r="934">
      <c r="A934" s="86"/>
      <c r="C934" s="191"/>
      <c r="K934" s="193"/>
      <c r="M934" s="194"/>
    </row>
    <row r="935">
      <c r="A935" s="86"/>
      <c r="C935" s="191"/>
      <c r="K935" s="193"/>
      <c r="M935" s="194"/>
    </row>
    <row r="936">
      <c r="A936" s="86"/>
      <c r="C936" s="191"/>
      <c r="K936" s="193"/>
      <c r="M936" s="194"/>
    </row>
    <row r="937">
      <c r="A937" s="86"/>
      <c r="C937" s="191"/>
      <c r="K937" s="193"/>
      <c r="M937" s="194"/>
    </row>
    <row r="938">
      <c r="A938" s="86"/>
      <c r="C938" s="191"/>
      <c r="K938" s="193"/>
      <c r="M938" s="194"/>
    </row>
    <row r="939">
      <c r="A939" s="86"/>
      <c r="C939" s="191"/>
      <c r="K939" s="193"/>
      <c r="M939" s="194"/>
    </row>
    <row r="940">
      <c r="A940" s="86"/>
      <c r="C940" s="191"/>
      <c r="K940" s="193"/>
      <c r="M940" s="194"/>
    </row>
    <row r="941">
      <c r="A941" s="86"/>
      <c r="C941" s="191"/>
      <c r="K941" s="193"/>
      <c r="M941" s="194"/>
    </row>
    <row r="942">
      <c r="A942" s="86"/>
      <c r="C942" s="191"/>
      <c r="K942" s="193"/>
      <c r="M942" s="194"/>
    </row>
    <row r="943">
      <c r="A943" s="86"/>
      <c r="C943" s="191"/>
      <c r="K943" s="193"/>
      <c r="M943" s="194"/>
    </row>
    <row r="944">
      <c r="A944" s="86"/>
      <c r="C944" s="191"/>
      <c r="K944" s="193"/>
      <c r="M944" s="194"/>
    </row>
    <row r="945">
      <c r="A945" s="86"/>
      <c r="C945" s="191"/>
      <c r="K945" s="193"/>
      <c r="M945" s="194"/>
    </row>
    <row r="946">
      <c r="A946" s="86"/>
      <c r="C946" s="191"/>
      <c r="K946" s="193"/>
      <c r="M946" s="194"/>
    </row>
    <row r="947">
      <c r="A947" s="86"/>
      <c r="C947" s="191"/>
      <c r="K947" s="193"/>
      <c r="M947" s="194"/>
    </row>
    <row r="948">
      <c r="A948" s="86"/>
      <c r="C948" s="191"/>
      <c r="K948" s="193"/>
      <c r="M948" s="194"/>
    </row>
    <row r="949">
      <c r="A949" s="86"/>
      <c r="C949" s="191"/>
      <c r="K949" s="193"/>
      <c r="M949" s="194"/>
    </row>
    <row r="950">
      <c r="A950" s="86"/>
      <c r="C950" s="191"/>
      <c r="K950" s="193"/>
      <c r="M950" s="194"/>
    </row>
    <row r="951">
      <c r="A951" s="86"/>
      <c r="C951" s="191"/>
      <c r="K951" s="193"/>
      <c r="M951" s="194"/>
    </row>
    <row r="952">
      <c r="A952" s="86"/>
      <c r="C952" s="191"/>
      <c r="K952" s="193"/>
      <c r="M952" s="194"/>
    </row>
    <row r="953">
      <c r="A953" s="86"/>
      <c r="C953" s="191"/>
      <c r="K953" s="193"/>
      <c r="M953" s="194"/>
    </row>
    <row r="954">
      <c r="A954" s="86"/>
      <c r="C954" s="191"/>
      <c r="K954" s="193"/>
      <c r="M954" s="194"/>
    </row>
    <row r="955">
      <c r="A955" s="86"/>
      <c r="C955" s="191"/>
      <c r="K955" s="193"/>
      <c r="M955" s="194"/>
    </row>
    <row r="956">
      <c r="A956" s="86"/>
      <c r="C956" s="191"/>
      <c r="K956" s="193"/>
      <c r="M956" s="194"/>
    </row>
    <row r="957">
      <c r="A957" s="86"/>
      <c r="C957" s="191"/>
      <c r="K957" s="193"/>
      <c r="M957" s="194"/>
    </row>
    <row r="958">
      <c r="A958" s="86"/>
      <c r="C958" s="191"/>
      <c r="K958" s="193"/>
      <c r="M958" s="194"/>
    </row>
    <row r="959">
      <c r="A959" s="86"/>
      <c r="C959" s="191"/>
      <c r="K959" s="193"/>
      <c r="M959" s="194"/>
    </row>
    <row r="960">
      <c r="A960" s="86"/>
      <c r="C960" s="191"/>
      <c r="K960" s="193"/>
      <c r="M960" s="194"/>
    </row>
    <row r="961">
      <c r="A961" s="86"/>
      <c r="C961" s="191"/>
      <c r="K961" s="193"/>
      <c r="M961" s="194"/>
    </row>
    <row r="962">
      <c r="A962" s="86"/>
      <c r="C962" s="191"/>
      <c r="K962" s="193"/>
      <c r="M962" s="194"/>
    </row>
    <row r="963">
      <c r="A963" s="86"/>
      <c r="C963" s="191"/>
      <c r="K963" s="193"/>
      <c r="M963" s="194"/>
    </row>
    <row r="964">
      <c r="A964" s="86"/>
      <c r="C964" s="191"/>
      <c r="K964" s="193"/>
      <c r="M964" s="194"/>
    </row>
    <row r="965">
      <c r="A965" s="86"/>
      <c r="C965" s="191"/>
      <c r="K965" s="193"/>
      <c r="M965" s="194"/>
    </row>
    <row r="966">
      <c r="A966" s="86"/>
      <c r="C966" s="191"/>
      <c r="K966" s="193"/>
      <c r="M966" s="194"/>
    </row>
    <row r="967">
      <c r="A967" s="86"/>
      <c r="C967" s="191"/>
      <c r="K967" s="193"/>
      <c r="M967" s="194"/>
    </row>
    <row r="968">
      <c r="A968" s="86"/>
      <c r="C968" s="191"/>
      <c r="K968" s="193"/>
      <c r="M968" s="194"/>
    </row>
    <row r="969">
      <c r="A969" s="86"/>
      <c r="C969" s="191"/>
      <c r="K969" s="193"/>
      <c r="M969" s="194"/>
    </row>
    <row r="970">
      <c r="A970" s="86"/>
      <c r="C970" s="191"/>
      <c r="K970" s="193"/>
      <c r="M970" s="194"/>
    </row>
    <row r="971">
      <c r="A971" s="86"/>
      <c r="C971" s="191"/>
      <c r="K971" s="193"/>
      <c r="M971" s="194"/>
    </row>
    <row r="972">
      <c r="A972" s="86"/>
      <c r="C972" s="191"/>
      <c r="K972" s="193"/>
      <c r="M972" s="194"/>
    </row>
    <row r="973">
      <c r="A973" s="86"/>
      <c r="C973" s="191"/>
      <c r="K973" s="193"/>
      <c r="M973" s="194"/>
    </row>
    <row r="974">
      <c r="A974" s="86"/>
      <c r="C974" s="191"/>
      <c r="K974" s="193"/>
      <c r="M974" s="194"/>
    </row>
    <row r="975">
      <c r="A975" s="86"/>
      <c r="C975" s="191"/>
      <c r="K975" s="193"/>
      <c r="M975" s="194"/>
    </row>
    <row r="976">
      <c r="A976" s="86"/>
      <c r="C976" s="191"/>
      <c r="K976" s="193"/>
      <c r="M976" s="194"/>
    </row>
    <row r="977">
      <c r="A977" s="86"/>
      <c r="C977" s="191"/>
      <c r="K977" s="193"/>
      <c r="M977" s="194"/>
    </row>
    <row r="978">
      <c r="A978" s="86"/>
      <c r="C978" s="191"/>
      <c r="K978" s="193"/>
      <c r="M978" s="194"/>
    </row>
    <row r="979">
      <c r="A979" s="86"/>
      <c r="C979" s="191"/>
      <c r="K979" s="193"/>
      <c r="M979" s="194"/>
    </row>
    <row r="980">
      <c r="A980" s="86"/>
      <c r="C980" s="191"/>
      <c r="K980" s="193"/>
      <c r="M980" s="194"/>
    </row>
    <row r="981">
      <c r="A981" s="86"/>
      <c r="C981" s="191"/>
      <c r="K981" s="193"/>
      <c r="M981" s="194"/>
    </row>
    <row r="982">
      <c r="A982" s="86"/>
      <c r="C982" s="191"/>
      <c r="K982" s="193"/>
      <c r="M982" s="194"/>
    </row>
    <row r="983">
      <c r="A983" s="86"/>
      <c r="C983" s="191"/>
      <c r="K983" s="193"/>
      <c r="M983" s="194"/>
    </row>
    <row r="984">
      <c r="A984" s="86"/>
      <c r="C984" s="191"/>
      <c r="K984" s="193"/>
      <c r="M984" s="194"/>
    </row>
    <row r="985">
      <c r="A985" s="86"/>
      <c r="C985" s="191"/>
      <c r="K985" s="193"/>
      <c r="M985" s="194"/>
    </row>
    <row r="986">
      <c r="A986" s="86"/>
      <c r="C986" s="191"/>
      <c r="K986" s="193"/>
      <c r="M986" s="194"/>
    </row>
    <row r="987">
      <c r="A987" s="86"/>
      <c r="C987" s="191"/>
      <c r="K987" s="193"/>
      <c r="M987" s="194"/>
    </row>
    <row r="988">
      <c r="A988" s="86"/>
      <c r="C988" s="191"/>
      <c r="K988" s="193"/>
      <c r="M988" s="194"/>
    </row>
    <row r="989">
      <c r="A989" s="86"/>
      <c r="C989" s="191"/>
      <c r="K989" s="193"/>
      <c r="M989" s="194"/>
    </row>
    <row r="990">
      <c r="A990" s="86"/>
      <c r="C990" s="191"/>
      <c r="K990" s="193"/>
      <c r="M990" s="194"/>
    </row>
    <row r="991">
      <c r="A991" s="86"/>
      <c r="C991" s="191"/>
      <c r="K991" s="193"/>
      <c r="M991" s="194"/>
    </row>
    <row r="992">
      <c r="A992" s="86"/>
      <c r="C992" s="191"/>
      <c r="K992" s="193"/>
      <c r="M992" s="194"/>
    </row>
    <row r="993">
      <c r="A993" s="86"/>
      <c r="C993" s="191"/>
      <c r="K993" s="193"/>
      <c r="M993" s="194"/>
    </row>
    <row r="994">
      <c r="A994" s="86"/>
      <c r="C994" s="191"/>
      <c r="K994" s="193"/>
      <c r="M994" s="194"/>
    </row>
    <row r="995">
      <c r="A995" s="86"/>
      <c r="C995" s="191"/>
      <c r="K995" s="193"/>
      <c r="M995" s="194"/>
    </row>
    <row r="996">
      <c r="A996" s="86"/>
      <c r="C996" s="191"/>
      <c r="K996" s="193"/>
      <c r="M996" s="194"/>
    </row>
    <row r="997">
      <c r="A997" s="86"/>
      <c r="C997" s="191"/>
      <c r="K997" s="193"/>
      <c r="M997" s="194"/>
    </row>
    <row r="998">
      <c r="A998" s="86"/>
      <c r="C998" s="191"/>
      <c r="K998" s="193"/>
      <c r="M998" s="194"/>
    </row>
    <row r="999">
      <c r="A999" s="86"/>
      <c r="C999" s="191"/>
      <c r="K999" s="193"/>
      <c r="M999" s="194"/>
    </row>
    <row r="1000">
      <c r="A1000" s="86"/>
      <c r="C1000" s="191"/>
      <c r="K1000" s="193"/>
      <c r="M1000" s="194"/>
    </row>
    <row r="1001">
      <c r="A1001" s="86"/>
      <c r="C1001" s="191"/>
      <c r="K1001" s="193"/>
      <c r="M1001" s="194"/>
    </row>
    <row r="1002">
      <c r="A1002" s="86"/>
      <c r="C1002" s="191"/>
      <c r="K1002" s="193"/>
      <c r="M1002" s="194"/>
    </row>
    <row r="1003">
      <c r="A1003" s="86"/>
      <c r="C1003" s="191"/>
      <c r="K1003" s="193"/>
      <c r="M1003" s="194"/>
    </row>
    <row r="1004">
      <c r="A1004" s="86"/>
      <c r="C1004" s="191"/>
      <c r="K1004" s="193"/>
      <c r="M1004" s="194"/>
    </row>
    <row r="1005">
      <c r="A1005" s="86"/>
      <c r="C1005" s="191"/>
      <c r="K1005" s="193"/>
      <c r="M1005" s="194"/>
    </row>
    <row r="1006">
      <c r="A1006" s="86"/>
      <c r="C1006" s="191"/>
      <c r="K1006" s="193"/>
      <c r="M1006" s="194"/>
    </row>
    <row r="1007">
      <c r="A1007" s="86"/>
      <c r="C1007" s="191"/>
      <c r="K1007" s="193"/>
      <c r="M1007" s="194"/>
    </row>
    <row r="1008">
      <c r="A1008" s="86"/>
      <c r="C1008" s="191"/>
      <c r="K1008" s="193"/>
      <c r="M1008" s="194"/>
    </row>
    <row r="1009">
      <c r="A1009" s="86"/>
      <c r="C1009" s="191"/>
      <c r="K1009" s="193"/>
      <c r="M1009" s="194"/>
    </row>
    <row r="1010">
      <c r="A1010" s="86"/>
      <c r="C1010" s="191"/>
      <c r="K1010" s="193"/>
      <c r="M1010" s="194"/>
    </row>
    <row r="1011">
      <c r="A1011" s="86"/>
      <c r="C1011" s="191"/>
      <c r="K1011" s="193"/>
      <c r="M1011" s="194"/>
    </row>
    <row r="1012">
      <c r="A1012" s="86"/>
      <c r="C1012" s="191"/>
      <c r="K1012" s="193"/>
      <c r="M1012" s="194"/>
    </row>
    <row r="1013">
      <c r="A1013" s="86"/>
      <c r="C1013" s="191"/>
      <c r="K1013" s="193"/>
      <c r="M1013" s="224"/>
    </row>
    <row r="1014">
      <c r="A1014" s="86"/>
      <c r="K1014" s="127"/>
    </row>
  </sheetData>
  <mergeCells count="9">
    <mergeCell ref="L1:L2"/>
    <mergeCell ref="M1:M2"/>
    <mergeCell ref="K1:K2"/>
    <mergeCell ref="C1:J1"/>
    <mergeCell ref="A72:B72"/>
    <mergeCell ref="A71:B71"/>
    <mergeCell ref="A73:B73"/>
    <mergeCell ref="A74:B74"/>
    <mergeCell ref="A1:A2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38.0"/>
  </cols>
  <sheetData>
    <row r="1">
      <c r="A1" s="2"/>
      <c r="B1" s="3"/>
      <c r="C1" s="4" t="str">
        <f>'WK2 1501'!C1</f>
        <v>Name Of Employee</v>
      </c>
      <c r="K1" s="192" t="s">
        <v>1</v>
      </c>
      <c r="L1" s="4" t="s">
        <v>2</v>
      </c>
      <c r="M1" s="6" t="s">
        <v>3</v>
      </c>
    </row>
    <row r="2" ht="23.25" customHeight="1">
      <c r="A2" s="195" t="s">
        <v>0</v>
      </c>
      <c r="B2" s="7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196"/>
      <c r="L2" s="10"/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31">
        <v>1.0</v>
      </c>
      <c r="B3" s="37" t="s">
        <v>14</v>
      </c>
      <c r="C3" s="38"/>
      <c r="D3" s="38"/>
      <c r="E3" s="38"/>
      <c r="F3" s="38"/>
      <c r="G3" s="38"/>
      <c r="H3" s="38"/>
      <c r="I3" s="38"/>
      <c r="J3" s="38"/>
      <c r="K3" s="199">
        <f t="shared" ref="K3:L3" si="1">SUM(K4:K6)</f>
        <v>16.5</v>
      </c>
      <c r="L3" s="49">
        <f t="shared" si="1"/>
        <v>8</v>
      </c>
      <c r="M3" s="73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</row>
    <row r="4">
      <c r="A4" s="2">
        <v>1.1</v>
      </c>
      <c r="B4" s="42" t="s">
        <v>14</v>
      </c>
      <c r="C4" s="30">
        <v>5.0</v>
      </c>
      <c r="D4" s="30">
        <v>2.0</v>
      </c>
      <c r="E4" s="30">
        <v>2.0</v>
      </c>
      <c r="F4" s="30">
        <v>1.0</v>
      </c>
      <c r="G4" s="30">
        <v>2.0</v>
      </c>
      <c r="H4" s="30">
        <v>1.0</v>
      </c>
      <c r="I4" s="30">
        <v>1.0</v>
      </c>
      <c r="J4" s="30">
        <v>1.0</v>
      </c>
      <c r="K4" s="202">
        <f t="shared" ref="K4:K6" si="2">SUM(C4:J4)</f>
        <v>15</v>
      </c>
      <c r="L4" s="30">
        <v>8.0</v>
      </c>
      <c r="M4" s="36">
        <f>IF(L4="", "N/A", (K4-L4)/L4)</f>
        <v>0.875</v>
      </c>
    </row>
    <row r="5">
      <c r="A5" s="121" t="s">
        <v>15</v>
      </c>
      <c r="B5" s="122" t="s">
        <v>16</v>
      </c>
      <c r="C5" s="64" t="s">
        <v>17</v>
      </c>
      <c r="D5" s="64">
        <v>0.5</v>
      </c>
      <c r="E5" s="64" t="s">
        <v>17</v>
      </c>
      <c r="F5" s="64" t="s">
        <v>17</v>
      </c>
      <c r="G5" s="64" t="s">
        <v>17</v>
      </c>
      <c r="H5" s="64" t="s">
        <v>17</v>
      </c>
      <c r="I5" s="64" t="s">
        <v>17</v>
      </c>
      <c r="J5" s="64" t="s">
        <v>17</v>
      </c>
      <c r="K5" s="202">
        <f t="shared" si="2"/>
        <v>0.5</v>
      </c>
      <c r="L5" s="64" t="s">
        <v>17</v>
      </c>
      <c r="M5" s="36" t="str">
        <f t="shared" ref="M5:M6" si="3">IF(L5="-", "N/A", (K5-L5)/L5)</f>
        <v>N/A</v>
      </c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</row>
    <row r="6">
      <c r="A6" s="121">
        <v>1.2</v>
      </c>
      <c r="B6" s="122" t="s">
        <v>18</v>
      </c>
      <c r="C6" s="52" t="s">
        <v>17</v>
      </c>
      <c r="D6" s="48">
        <v>1.0</v>
      </c>
      <c r="E6" s="52" t="s">
        <v>17</v>
      </c>
      <c r="F6" s="52" t="s">
        <v>17</v>
      </c>
      <c r="G6" s="52" t="s">
        <v>17</v>
      </c>
      <c r="H6" s="52" t="s">
        <v>17</v>
      </c>
      <c r="I6" s="52" t="s">
        <v>17</v>
      </c>
      <c r="J6" s="52" t="s">
        <v>17</v>
      </c>
      <c r="K6" s="202">
        <f t="shared" si="2"/>
        <v>1</v>
      </c>
      <c r="L6" s="64" t="s">
        <v>17</v>
      </c>
      <c r="M6" s="36" t="str">
        <f t="shared" si="3"/>
        <v>N/A</v>
      </c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>
      <c r="A7" s="31">
        <v>2.0</v>
      </c>
      <c r="B7" s="37" t="s">
        <v>19</v>
      </c>
      <c r="C7" s="65"/>
      <c r="D7" s="65"/>
      <c r="E7" s="65"/>
      <c r="F7" s="65"/>
      <c r="G7" s="65"/>
      <c r="H7" s="65"/>
      <c r="I7" s="65"/>
      <c r="J7" s="65"/>
      <c r="K7" s="199">
        <f>SUM(K8,K13,K17:K23)</f>
        <v>9</v>
      </c>
      <c r="L7" s="75">
        <v>28.0</v>
      </c>
      <c r="M7" s="73">
        <f>IF(L7="", "N/A", (K7-L7)/L7)</f>
        <v>-0.6785714286</v>
      </c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</row>
    <row r="8">
      <c r="A8" s="76">
        <v>2.1</v>
      </c>
      <c r="B8" s="79" t="s">
        <v>20</v>
      </c>
      <c r="C8" s="80"/>
      <c r="D8" s="80"/>
      <c r="E8" s="80"/>
      <c r="F8" s="80"/>
      <c r="G8" s="80"/>
      <c r="H8" s="80"/>
      <c r="I8" s="80"/>
      <c r="J8" s="80"/>
      <c r="K8" s="208">
        <f>SUM(K9:K12)</f>
        <v>0</v>
      </c>
      <c r="L8" s="83" t="s">
        <v>17</v>
      </c>
      <c r="M8" s="84" t="str">
        <f>IF(L8="-", "N/A", (K8-L8)/L8)</f>
        <v>N/A</v>
      </c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</row>
    <row r="9">
      <c r="A9" s="2" t="s">
        <v>21</v>
      </c>
      <c r="B9" s="42" t="s">
        <v>22</v>
      </c>
      <c r="C9" s="30" t="s">
        <v>17</v>
      </c>
      <c r="D9" s="30" t="s">
        <v>17</v>
      </c>
      <c r="E9" s="30" t="s">
        <v>17</v>
      </c>
      <c r="F9" s="30" t="s">
        <v>17</v>
      </c>
      <c r="G9" s="30" t="s">
        <v>17</v>
      </c>
      <c r="H9" s="30" t="s">
        <v>17</v>
      </c>
      <c r="I9" s="30" t="s">
        <v>17</v>
      </c>
      <c r="J9" s="30" t="s">
        <v>17</v>
      </c>
      <c r="K9" s="204" t="s">
        <v>17</v>
      </c>
      <c r="L9" s="30" t="s">
        <v>17</v>
      </c>
      <c r="M9" s="34" t="s">
        <v>17</v>
      </c>
    </row>
    <row r="10">
      <c r="A10" s="2" t="s">
        <v>23</v>
      </c>
      <c r="B10" s="42" t="s">
        <v>24</v>
      </c>
      <c r="C10" s="30" t="s">
        <v>17</v>
      </c>
      <c r="D10" s="30" t="s">
        <v>17</v>
      </c>
      <c r="E10" s="30" t="s">
        <v>17</v>
      </c>
      <c r="F10" s="30" t="s">
        <v>17</v>
      </c>
      <c r="G10" s="30" t="s">
        <v>17</v>
      </c>
      <c r="H10" s="30" t="s">
        <v>17</v>
      </c>
      <c r="I10" s="30" t="s">
        <v>17</v>
      </c>
      <c r="J10" s="30" t="s">
        <v>17</v>
      </c>
      <c r="K10" s="204" t="s">
        <v>17</v>
      </c>
      <c r="L10" s="30" t="s">
        <v>17</v>
      </c>
      <c r="M10" s="34" t="s">
        <v>17</v>
      </c>
    </row>
    <row r="11">
      <c r="A11" s="2" t="s">
        <v>25</v>
      </c>
      <c r="B11" s="42" t="s">
        <v>26</v>
      </c>
      <c r="C11" s="30" t="s">
        <v>17</v>
      </c>
      <c r="D11" s="30" t="s">
        <v>17</v>
      </c>
      <c r="E11" s="30" t="s">
        <v>17</v>
      </c>
      <c r="F11" s="30" t="s">
        <v>17</v>
      </c>
      <c r="G11" s="30" t="s">
        <v>17</v>
      </c>
      <c r="H11" s="30" t="s">
        <v>17</v>
      </c>
      <c r="I11" s="30" t="s">
        <v>17</v>
      </c>
      <c r="J11" s="30" t="s">
        <v>17</v>
      </c>
      <c r="K11" s="204" t="s">
        <v>17</v>
      </c>
      <c r="L11" s="30" t="s">
        <v>17</v>
      </c>
      <c r="M11" s="34" t="s">
        <v>17</v>
      </c>
    </row>
    <row r="12">
      <c r="A12" s="86"/>
      <c r="B12" s="3"/>
      <c r="C12" s="87"/>
      <c r="D12" s="30"/>
      <c r="E12" s="87"/>
      <c r="F12" s="87"/>
      <c r="G12" s="87"/>
      <c r="H12" s="87"/>
      <c r="I12" s="87"/>
      <c r="J12" s="87"/>
      <c r="K12" s="202"/>
      <c r="L12" s="87"/>
      <c r="M12" s="34"/>
    </row>
    <row r="13">
      <c r="A13" s="76">
        <v>2.2</v>
      </c>
      <c r="B13" s="79" t="s">
        <v>27</v>
      </c>
      <c r="C13" s="80"/>
      <c r="D13" s="80"/>
      <c r="E13" s="80"/>
      <c r="F13" s="80"/>
      <c r="G13" s="80"/>
      <c r="H13" s="80"/>
      <c r="I13" s="80"/>
      <c r="J13" s="80"/>
      <c r="K13" s="208">
        <f>SUM(K14:K15)</f>
        <v>0</v>
      </c>
      <c r="L13" s="83" t="s">
        <v>17</v>
      </c>
      <c r="M13" s="84" t="str">
        <f>IF(L13="-", "N/A", (K13-L13)/L13)</f>
        <v>N/A</v>
      </c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</row>
    <row r="14">
      <c r="A14" s="2" t="s">
        <v>28</v>
      </c>
      <c r="B14" s="42" t="s">
        <v>29</v>
      </c>
      <c r="C14" s="30" t="s">
        <v>17</v>
      </c>
      <c r="D14" s="30" t="s">
        <v>17</v>
      </c>
      <c r="E14" s="30" t="s">
        <v>17</v>
      </c>
      <c r="F14" s="30" t="s">
        <v>17</v>
      </c>
      <c r="G14" s="30" t="s">
        <v>17</v>
      </c>
      <c r="H14" s="30" t="s">
        <v>17</v>
      </c>
      <c r="I14" s="30" t="s">
        <v>17</v>
      </c>
      <c r="J14" s="30" t="s">
        <v>17</v>
      </c>
      <c r="K14" s="129" t="s">
        <v>17</v>
      </c>
      <c r="L14" s="30" t="s">
        <v>17</v>
      </c>
      <c r="M14" s="34" t="s">
        <v>17</v>
      </c>
    </row>
    <row r="15">
      <c r="A15" s="2" t="s">
        <v>30</v>
      </c>
      <c r="B15" s="42" t="s">
        <v>31</v>
      </c>
      <c r="C15" s="30" t="s">
        <v>17</v>
      </c>
      <c r="D15" s="30" t="s">
        <v>17</v>
      </c>
      <c r="E15" s="30" t="s">
        <v>17</v>
      </c>
      <c r="F15" s="30" t="s">
        <v>17</v>
      </c>
      <c r="G15" s="30" t="s">
        <v>17</v>
      </c>
      <c r="H15" s="30" t="s">
        <v>17</v>
      </c>
      <c r="I15" s="30" t="s">
        <v>17</v>
      </c>
      <c r="J15" s="30" t="s">
        <v>17</v>
      </c>
      <c r="K15" s="129" t="s">
        <v>17</v>
      </c>
      <c r="L15" s="30" t="s">
        <v>17</v>
      </c>
      <c r="M15" s="34" t="s">
        <v>17</v>
      </c>
    </row>
    <row r="16">
      <c r="A16" s="2"/>
      <c r="B16" s="42"/>
      <c r="C16" s="87"/>
      <c r="D16" s="87"/>
      <c r="E16" s="87"/>
      <c r="F16" s="87"/>
      <c r="G16" s="87"/>
      <c r="H16" s="87"/>
      <c r="I16" s="87"/>
      <c r="J16" s="87"/>
      <c r="K16" s="202"/>
      <c r="L16" s="87"/>
      <c r="M16" s="36"/>
    </row>
    <row r="17">
      <c r="A17" s="2">
        <v>2.3</v>
      </c>
      <c r="B17" s="42" t="s">
        <v>32</v>
      </c>
      <c r="C17" s="30" t="s">
        <v>17</v>
      </c>
      <c r="D17" s="30" t="s">
        <v>17</v>
      </c>
      <c r="E17" s="30" t="s">
        <v>17</v>
      </c>
      <c r="F17" s="30" t="s">
        <v>17</v>
      </c>
      <c r="G17" s="30" t="s">
        <v>17</v>
      </c>
      <c r="H17" s="30">
        <v>3.75</v>
      </c>
      <c r="I17" s="30" t="s">
        <v>17</v>
      </c>
      <c r="J17" s="30" t="s">
        <v>17</v>
      </c>
      <c r="K17" s="202">
        <f>SUM(C17:J17)</f>
        <v>3.75</v>
      </c>
      <c r="L17" s="30">
        <v>6.75</v>
      </c>
      <c r="M17" s="36">
        <f>IF(L17="", "N/A", (K17-L17)/L17)</f>
        <v>-0.4444444444</v>
      </c>
    </row>
    <row r="18">
      <c r="A18" s="2">
        <v>2.4</v>
      </c>
      <c r="B18" s="42" t="s">
        <v>33</v>
      </c>
      <c r="C18" s="30" t="s">
        <v>17</v>
      </c>
      <c r="D18" s="30" t="s">
        <v>17</v>
      </c>
      <c r="E18" s="30" t="s">
        <v>17</v>
      </c>
      <c r="F18" s="30" t="s">
        <v>17</v>
      </c>
      <c r="G18" s="30" t="s">
        <v>17</v>
      </c>
      <c r="H18" s="30" t="s">
        <v>17</v>
      </c>
      <c r="I18" s="30" t="s">
        <v>17</v>
      </c>
      <c r="J18" s="30" t="s">
        <v>17</v>
      </c>
      <c r="K18" s="204" t="s">
        <v>17</v>
      </c>
      <c r="L18" s="30" t="s">
        <v>17</v>
      </c>
      <c r="M18" s="34" t="s">
        <v>17</v>
      </c>
    </row>
    <row r="19">
      <c r="A19" s="2">
        <v>2.5</v>
      </c>
      <c r="B19" s="42" t="s">
        <v>34</v>
      </c>
      <c r="C19" s="30" t="s">
        <v>17</v>
      </c>
      <c r="D19" s="30" t="s">
        <v>17</v>
      </c>
      <c r="E19" s="30" t="s">
        <v>17</v>
      </c>
      <c r="F19" s="30" t="s">
        <v>17</v>
      </c>
      <c r="G19" s="30" t="s">
        <v>17</v>
      </c>
      <c r="H19" s="30" t="s">
        <v>17</v>
      </c>
      <c r="I19" s="30" t="s">
        <v>17</v>
      </c>
      <c r="J19" s="30" t="s">
        <v>17</v>
      </c>
      <c r="K19" s="204" t="s">
        <v>17</v>
      </c>
      <c r="L19" s="30" t="s">
        <v>17</v>
      </c>
      <c r="M19" s="34" t="s">
        <v>17</v>
      </c>
    </row>
    <row r="20">
      <c r="A20" s="2">
        <v>2.6</v>
      </c>
      <c r="B20" s="42" t="s">
        <v>35</v>
      </c>
      <c r="C20" s="30" t="s">
        <v>17</v>
      </c>
      <c r="D20" s="30" t="s">
        <v>17</v>
      </c>
      <c r="E20" s="30" t="s">
        <v>17</v>
      </c>
      <c r="F20" s="30" t="s">
        <v>17</v>
      </c>
      <c r="G20" s="30" t="s">
        <v>17</v>
      </c>
      <c r="H20" s="30" t="s">
        <v>17</v>
      </c>
      <c r="I20" s="30">
        <v>0.25</v>
      </c>
      <c r="J20" s="30">
        <v>5.0</v>
      </c>
      <c r="K20" s="202">
        <f>SUM(C20:J20)</f>
        <v>5.25</v>
      </c>
      <c r="L20" s="30">
        <v>0.75</v>
      </c>
      <c r="M20" s="36">
        <f t="shared" ref="M20:M21" si="4">IF(L20="", "N/A", (K20-L20)/L20)</f>
        <v>6</v>
      </c>
    </row>
    <row r="21">
      <c r="A21" s="2">
        <v>2.7</v>
      </c>
      <c r="B21" s="42" t="s">
        <v>36</v>
      </c>
      <c r="C21" s="30" t="s">
        <v>17</v>
      </c>
      <c r="D21" s="30" t="s">
        <v>17</v>
      </c>
      <c r="E21" s="30" t="s">
        <v>17</v>
      </c>
      <c r="F21" s="30" t="s">
        <v>17</v>
      </c>
      <c r="G21" s="30" t="s">
        <v>17</v>
      </c>
      <c r="H21" s="30" t="s">
        <v>17</v>
      </c>
      <c r="I21" s="30" t="s">
        <v>17</v>
      </c>
      <c r="J21" s="30" t="s">
        <v>17</v>
      </c>
      <c r="K21" s="204">
        <v>0.0</v>
      </c>
      <c r="L21" s="30">
        <v>20.75</v>
      </c>
      <c r="M21" s="36">
        <f t="shared" si="4"/>
        <v>-1</v>
      </c>
    </row>
    <row r="22">
      <c r="A22" s="2">
        <v>2.8</v>
      </c>
      <c r="B22" s="42" t="s">
        <v>37</v>
      </c>
      <c r="C22" s="30" t="s">
        <v>17</v>
      </c>
      <c r="D22" s="30" t="s">
        <v>17</v>
      </c>
      <c r="E22" s="30" t="s">
        <v>17</v>
      </c>
      <c r="F22" s="30" t="s">
        <v>17</v>
      </c>
      <c r="G22" s="30" t="s">
        <v>17</v>
      </c>
      <c r="H22" s="30" t="s">
        <v>17</v>
      </c>
      <c r="I22" s="30" t="s">
        <v>17</v>
      </c>
      <c r="J22" s="30" t="s">
        <v>17</v>
      </c>
      <c r="K22" s="204" t="s">
        <v>17</v>
      </c>
      <c r="L22" s="30" t="s">
        <v>17</v>
      </c>
      <c r="M22" s="34" t="s">
        <v>17</v>
      </c>
    </row>
    <row r="23">
      <c r="A23" s="2">
        <v>2.9</v>
      </c>
      <c r="B23" s="42" t="s">
        <v>38</v>
      </c>
      <c r="C23" s="30" t="s">
        <v>17</v>
      </c>
      <c r="D23" s="30" t="s">
        <v>17</v>
      </c>
      <c r="E23" s="30" t="s">
        <v>17</v>
      </c>
      <c r="F23" s="30" t="s">
        <v>17</v>
      </c>
      <c r="G23" s="30" t="s">
        <v>17</v>
      </c>
      <c r="H23" s="30" t="s">
        <v>17</v>
      </c>
      <c r="I23" s="30" t="s">
        <v>17</v>
      </c>
      <c r="J23" s="30" t="s">
        <v>17</v>
      </c>
      <c r="K23" s="204" t="s">
        <v>17</v>
      </c>
      <c r="L23" s="30" t="s">
        <v>17</v>
      </c>
      <c r="M23" s="34" t="s">
        <v>17</v>
      </c>
    </row>
    <row r="24">
      <c r="A24" s="86"/>
      <c r="B24" s="3"/>
      <c r="C24" s="87"/>
      <c r="D24" s="87"/>
      <c r="E24" s="87"/>
      <c r="F24" s="87"/>
      <c r="G24" s="87"/>
      <c r="H24" s="87"/>
      <c r="I24" s="87"/>
      <c r="J24" s="87"/>
      <c r="K24" s="202"/>
      <c r="L24" s="87"/>
      <c r="M24" s="36"/>
    </row>
    <row r="25">
      <c r="A25" s="31">
        <v>3.0</v>
      </c>
      <c r="B25" s="37" t="s">
        <v>39</v>
      </c>
      <c r="C25" s="65"/>
      <c r="D25" s="65"/>
      <c r="E25" s="65"/>
      <c r="F25" s="65"/>
      <c r="G25" s="65"/>
      <c r="H25" s="65"/>
      <c r="I25" s="65"/>
      <c r="J25" s="65"/>
      <c r="K25" s="199">
        <f>SUM(K26:K31)</f>
        <v>23.75</v>
      </c>
      <c r="L25" s="75">
        <v>18.75</v>
      </c>
      <c r="M25" s="73">
        <f t="shared" ref="M25:M27" si="5">IF(L25="", "N/A", (K25-L25)/L25)</f>
        <v>0.2666666667</v>
      </c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</row>
    <row r="26">
      <c r="A26" s="2">
        <v>3.1</v>
      </c>
      <c r="B26" s="42" t="s">
        <v>40</v>
      </c>
      <c r="C26" s="30" t="s">
        <v>17</v>
      </c>
      <c r="D26" s="30" t="s">
        <v>17</v>
      </c>
      <c r="E26" s="30" t="s">
        <v>17</v>
      </c>
      <c r="F26" s="30" t="s">
        <v>17</v>
      </c>
      <c r="G26" s="30" t="s">
        <v>17</v>
      </c>
      <c r="H26" s="30" t="s">
        <v>17</v>
      </c>
      <c r="I26" s="87">
        <f>1.5+1.25+0.25+3+3.25+1.75+3.25+3.75</f>
        <v>18</v>
      </c>
      <c r="J26" s="30" t="s">
        <v>17</v>
      </c>
      <c r="K26" s="202">
        <f t="shared" ref="K26:K27" si="6">SUM(C26:J26)</f>
        <v>18</v>
      </c>
      <c r="L26" s="30">
        <v>15.0</v>
      </c>
      <c r="M26" s="36">
        <f t="shared" si="5"/>
        <v>0.2</v>
      </c>
    </row>
    <row r="27">
      <c r="A27" s="2">
        <v>3.2</v>
      </c>
      <c r="B27" s="42" t="s">
        <v>41</v>
      </c>
      <c r="C27" s="30" t="s">
        <v>17</v>
      </c>
      <c r="D27" s="30" t="s">
        <v>17</v>
      </c>
      <c r="E27" s="30" t="s">
        <v>17</v>
      </c>
      <c r="F27" s="30">
        <v>1.75</v>
      </c>
      <c r="G27" s="30" t="s">
        <v>17</v>
      </c>
      <c r="H27" s="30" t="s">
        <v>17</v>
      </c>
      <c r="I27" s="30">
        <f>0.75+1.25+2</f>
        <v>4</v>
      </c>
      <c r="J27" s="30" t="s">
        <v>17</v>
      </c>
      <c r="K27" s="202">
        <f t="shared" si="6"/>
        <v>5.75</v>
      </c>
      <c r="L27" s="30">
        <v>3.75</v>
      </c>
      <c r="M27" s="36">
        <f t="shared" si="5"/>
        <v>0.5333333333</v>
      </c>
    </row>
    <row r="28">
      <c r="A28" s="2">
        <v>3.3</v>
      </c>
      <c r="B28" s="42" t="s">
        <v>42</v>
      </c>
      <c r="C28" s="30" t="s">
        <v>17</v>
      </c>
      <c r="D28" s="30" t="s">
        <v>17</v>
      </c>
      <c r="E28" s="30" t="s">
        <v>17</v>
      </c>
      <c r="F28" s="30" t="s">
        <v>17</v>
      </c>
      <c r="G28" s="30" t="s">
        <v>17</v>
      </c>
      <c r="H28" s="30" t="s">
        <v>17</v>
      </c>
      <c r="I28" s="30" t="s">
        <v>17</v>
      </c>
      <c r="J28" s="30" t="s">
        <v>17</v>
      </c>
      <c r="K28" s="204" t="s">
        <v>17</v>
      </c>
      <c r="L28" s="30" t="s">
        <v>17</v>
      </c>
      <c r="M28" s="34" t="s">
        <v>17</v>
      </c>
    </row>
    <row r="29">
      <c r="A29" s="2">
        <v>3.4</v>
      </c>
      <c r="B29" s="42" t="s">
        <v>43</v>
      </c>
      <c r="C29" s="30" t="s">
        <v>17</v>
      </c>
      <c r="D29" s="30" t="s">
        <v>17</v>
      </c>
      <c r="E29" s="30" t="s">
        <v>17</v>
      </c>
      <c r="F29" s="30" t="s">
        <v>17</v>
      </c>
      <c r="G29" s="30" t="s">
        <v>17</v>
      </c>
      <c r="H29" s="30" t="s">
        <v>17</v>
      </c>
      <c r="I29" s="30" t="s">
        <v>17</v>
      </c>
      <c r="J29" s="30" t="s">
        <v>17</v>
      </c>
      <c r="K29" s="204" t="s">
        <v>17</v>
      </c>
      <c r="L29" s="30" t="s">
        <v>17</v>
      </c>
      <c r="M29" s="34" t="s">
        <v>17</v>
      </c>
    </row>
    <row r="30">
      <c r="A30" s="2">
        <v>3.5</v>
      </c>
      <c r="B30" s="42" t="s">
        <v>44</v>
      </c>
      <c r="C30" s="30" t="s">
        <v>17</v>
      </c>
      <c r="D30" s="30" t="s">
        <v>17</v>
      </c>
      <c r="E30" s="30" t="s">
        <v>17</v>
      </c>
      <c r="F30" s="30" t="s">
        <v>17</v>
      </c>
      <c r="G30" s="30" t="s">
        <v>17</v>
      </c>
      <c r="H30" s="30" t="s">
        <v>17</v>
      </c>
      <c r="I30" s="30" t="s">
        <v>17</v>
      </c>
      <c r="J30" s="30" t="s">
        <v>17</v>
      </c>
      <c r="K30" s="204" t="s">
        <v>17</v>
      </c>
      <c r="L30" s="30" t="s">
        <v>17</v>
      </c>
      <c r="M30" s="34" t="s">
        <v>17</v>
      </c>
    </row>
    <row r="31">
      <c r="A31" s="2"/>
      <c r="B31" s="42"/>
      <c r="C31" s="87"/>
      <c r="D31" s="87"/>
      <c r="E31" s="87"/>
      <c r="F31" s="87"/>
      <c r="G31" s="87"/>
      <c r="H31" s="87"/>
      <c r="I31" s="87"/>
      <c r="J31" s="87"/>
      <c r="K31" s="202"/>
      <c r="L31" s="87"/>
      <c r="M31" s="36"/>
    </row>
    <row r="32">
      <c r="A32" s="31">
        <v>4.0</v>
      </c>
      <c r="B32" s="37" t="s">
        <v>45</v>
      </c>
      <c r="C32" s="38"/>
      <c r="D32" s="38"/>
      <c r="E32" s="38"/>
      <c r="F32" s="38"/>
      <c r="G32" s="38"/>
      <c r="H32" s="38"/>
      <c r="I32" s="38"/>
      <c r="J32" s="38"/>
      <c r="K32" s="199">
        <f>SUM(K33:K35,K36)</f>
        <v>6.5</v>
      </c>
      <c r="L32" s="38"/>
      <c r="M32" s="73" t="str">
        <f>IF(L32="", "N/A", (K32-L32)/L32)</f>
        <v>N/A</v>
      </c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</row>
    <row r="33">
      <c r="A33" s="2">
        <v>4.1</v>
      </c>
      <c r="B33" s="42" t="s">
        <v>46</v>
      </c>
      <c r="C33" s="30" t="s">
        <v>17</v>
      </c>
      <c r="D33" s="30" t="s">
        <v>17</v>
      </c>
      <c r="E33" s="30" t="s">
        <v>17</v>
      </c>
      <c r="F33" s="30" t="s">
        <v>17</v>
      </c>
      <c r="G33" s="30" t="s">
        <v>17</v>
      </c>
      <c r="H33" s="30" t="s">
        <v>17</v>
      </c>
      <c r="I33" s="30" t="s">
        <v>17</v>
      </c>
      <c r="J33" s="30" t="s">
        <v>17</v>
      </c>
      <c r="K33" s="204" t="s">
        <v>17</v>
      </c>
      <c r="L33" s="30" t="s">
        <v>17</v>
      </c>
      <c r="M33" s="34" t="s">
        <v>17</v>
      </c>
    </row>
    <row r="34">
      <c r="A34" s="2">
        <v>4.2</v>
      </c>
      <c r="B34" s="42" t="s">
        <v>47</v>
      </c>
      <c r="C34" s="30" t="s">
        <v>17</v>
      </c>
      <c r="D34" s="30" t="s">
        <v>17</v>
      </c>
      <c r="E34" s="30" t="s">
        <v>17</v>
      </c>
      <c r="F34" s="30" t="s">
        <v>17</v>
      </c>
      <c r="G34" s="30" t="s">
        <v>17</v>
      </c>
      <c r="H34" s="30" t="s">
        <v>17</v>
      </c>
      <c r="I34" s="30" t="s">
        <v>17</v>
      </c>
      <c r="J34" s="30" t="s">
        <v>17</v>
      </c>
      <c r="K34" s="204" t="s">
        <v>17</v>
      </c>
      <c r="L34" s="30" t="s">
        <v>17</v>
      </c>
      <c r="M34" s="34" t="s">
        <v>17</v>
      </c>
    </row>
    <row r="35">
      <c r="A35" s="2">
        <v>4.3</v>
      </c>
      <c r="B35" s="42" t="s">
        <v>48</v>
      </c>
      <c r="C35" s="30" t="s">
        <v>17</v>
      </c>
      <c r="D35" s="30" t="s">
        <v>17</v>
      </c>
      <c r="E35" s="30" t="s">
        <v>17</v>
      </c>
      <c r="F35" s="30" t="s">
        <v>17</v>
      </c>
      <c r="G35" s="30" t="s">
        <v>17</v>
      </c>
      <c r="H35" s="30" t="s">
        <v>17</v>
      </c>
      <c r="I35" s="30" t="s">
        <v>17</v>
      </c>
      <c r="J35" s="30" t="s">
        <v>17</v>
      </c>
      <c r="K35" s="204" t="s">
        <v>17</v>
      </c>
      <c r="L35" s="30" t="s">
        <v>17</v>
      </c>
      <c r="M35" s="34" t="s">
        <v>17</v>
      </c>
    </row>
    <row r="36">
      <c r="A36" s="101">
        <v>4.4</v>
      </c>
      <c r="B36" s="102" t="s">
        <v>49</v>
      </c>
      <c r="C36" s="80"/>
      <c r="D36" s="80"/>
      <c r="E36" s="80"/>
      <c r="F36" s="80"/>
      <c r="G36" s="80"/>
      <c r="H36" s="80"/>
      <c r="I36" s="80"/>
      <c r="J36" s="80"/>
      <c r="K36" s="208">
        <f>SUM(K37:K39)</f>
        <v>6.5</v>
      </c>
      <c r="L36" s="83" t="s">
        <v>17</v>
      </c>
      <c r="M36" s="84" t="str">
        <f t="shared" ref="M36:M37" si="7">IF(L36="-", "N/A", (K36-L36)/L36)</f>
        <v>N/A</v>
      </c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</row>
    <row r="37">
      <c r="A37" s="2" t="s">
        <v>50</v>
      </c>
      <c r="B37" s="42" t="s">
        <v>51</v>
      </c>
      <c r="C37" s="30" t="s">
        <v>17</v>
      </c>
      <c r="D37" s="30" t="s">
        <v>17</v>
      </c>
      <c r="E37" s="30" t="s">
        <v>17</v>
      </c>
      <c r="F37" s="30">
        <v>6.5</v>
      </c>
      <c r="G37" s="30" t="s">
        <v>17</v>
      </c>
      <c r="H37" s="30" t="s">
        <v>17</v>
      </c>
      <c r="I37" s="30" t="s">
        <v>17</v>
      </c>
      <c r="J37" s="30" t="s">
        <v>17</v>
      </c>
      <c r="K37" s="202">
        <f>SUM(C37:J37)</f>
        <v>6.5</v>
      </c>
      <c r="L37" s="30" t="s">
        <v>17</v>
      </c>
      <c r="M37" s="36" t="str">
        <f t="shared" si="7"/>
        <v>N/A</v>
      </c>
    </row>
    <row r="38">
      <c r="A38" s="2" t="s">
        <v>52</v>
      </c>
      <c r="B38" s="42" t="s">
        <v>53</v>
      </c>
      <c r="C38" s="30" t="s">
        <v>17</v>
      </c>
      <c r="D38" s="30" t="s">
        <v>17</v>
      </c>
      <c r="E38" s="30" t="s">
        <v>17</v>
      </c>
      <c r="F38" s="30" t="s">
        <v>17</v>
      </c>
      <c r="G38" s="30" t="s">
        <v>17</v>
      </c>
      <c r="H38" s="30" t="s">
        <v>17</v>
      </c>
      <c r="I38" s="30" t="s">
        <v>17</v>
      </c>
      <c r="J38" s="30" t="s">
        <v>17</v>
      </c>
      <c r="K38" s="204" t="s">
        <v>17</v>
      </c>
      <c r="L38" s="30" t="s">
        <v>17</v>
      </c>
      <c r="M38" s="34" t="s">
        <v>17</v>
      </c>
    </row>
    <row r="39">
      <c r="A39" s="2" t="s">
        <v>54</v>
      </c>
      <c r="B39" s="42" t="s">
        <v>55</v>
      </c>
      <c r="C39" s="30" t="s">
        <v>17</v>
      </c>
      <c r="D39" s="30" t="s">
        <v>17</v>
      </c>
      <c r="E39" s="30" t="s">
        <v>17</v>
      </c>
      <c r="F39" s="30" t="s">
        <v>17</v>
      </c>
      <c r="G39" s="30" t="s">
        <v>17</v>
      </c>
      <c r="H39" s="30" t="s">
        <v>17</v>
      </c>
      <c r="I39" s="30" t="s">
        <v>17</v>
      </c>
      <c r="J39" s="30" t="s">
        <v>17</v>
      </c>
      <c r="K39" s="204" t="s">
        <v>17</v>
      </c>
      <c r="L39" s="30" t="s">
        <v>17</v>
      </c>
      <c r="M39" s="34" t="s">
        <v>17</v>
      </c>
    </row>
    <row r="40">
      <c r="A40" s="86"/>
      <c r="B40" s="3"/>
      <c r="C40" s="87"/>
      <c r="D40" s="87"/>
      <c r="E40" s="87"/>
      <c r="F40" s="87"/>
      <c r="G40" s="87"/>
      <c r="H40" s="87"/>
      <c r="I40" s="87"/>
      <c r="J40" s="87"/>
      <c r="K40" s="202"/>
      <c r="L40" s="87"/>
      <c r="M40" s="36"/>
    </row>
    <row r="41">
      <c r="A41" s="31">
        <v>5.0</v>
      </c>
      <c r="B41" s="37" t="s">
        <v>56</v>
      </c>
      <c r="C41" s="38"/>
      <c r="D41" s="38"/>
      <c r="E41" s="75"/>
      <c r="F41" s="38"/>
      <c r="G41" s="38"/>
      <c r="H41" s="38"/>
      <c r="I41" s="38"/>
      <c r="J41" s="38"/>
      <c r="K41" s="199">
        <f>SUM(K42:K43,K44,K51)</f>
        <v>16.5</v>
      </c>
      <c r="L41" s="75">
        <f>SUM(L42:L44,L51)</f>
        <v>101</v>
      </c>
      <c r="M41" s="73">
        <f t="shared" ref="M41:M46" si="8">IF(L41="", "N/A", (K41-L41)/L41)</f>
        <v>-0.8366336634</v>
      </c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</row>
    <row r="42">
      <c r="A42" s="2">
        <v>5.1</v>
      </c>
      <c r="B42" s="42" t="s">
        <v>57</v>
      </c>
      <c r="C42" s="30" t="s">
        <v>17</v>
      </c>
      <c r="D42" s="30" t="s">
        <v>17</v>
      </c>
      <c r="E42" s="30">
        <v>1.5</v>
      </c>
      <c r="F42" s="30" t="s">
        <v>17</v>
      </c>
      <c r="G42" s="30" t="s">
        <v>17</v>
      </c>
      <c r="H42" s="30" t="s">
        <v>17</v>
      </c>
      <c r="I42" s="30" t="s">
        <v>17</v>
      </c>
      <c r="J42" s="30" t="s">
        <v>17</v>
      </c>
      <c r="K42" s="202">
        <f>SUM(C42:J42)</f>
        <v>1.5</v>
      </c>
      <c r="L42" s="30">
        <v>4.5</v>
      </c>
      <c r="M42" s="36">
        <f t="shared" si="8"/>
        <v>-0.6666666667</v>
      </c>
    </row>
    <row r="43">
      <c r="A43" s="2">
        <v>5.2</v>
      </c>
      <c r="B43" s="42" t="s">
        <v>58</v>
      </c>
      <c r="C43" s="30" t="s">
        <v>17</v>
      </c>
      <c r="D43" s="30" t="s">
        <v>17</v>
      </c>
      <c r="E43" s="30" t="s">
        <v>17</v>
      </c>
      <c r="F43" s="30" t="s">
        <v>17</v>
      </c>
      <c r="G43" s="30" t="s">
        <v>17</v>
      </c>
      <c r="H43" s="30" t="s">
        <v>17</v>
      </c>
      <c r="I43" s="30" t="s">
        <v>17</v>
      </c>
      <c r="J43" s="30" t="s">
        <v>17</v>
      </c>
      <c r="K43" s="204">
        <v>0.0</v>
      </c>
      <c r="L43" s="30">
        <v>3.75</v>
      </c>
      <c r="M43" s="36">
        <f t="shared" si="8"/>
        <v>-1</v>
      </c>
    </row>
    <row r="44">
      <c r="A44" s="104">
        <v>5.3</v>
      </c>
      <c r="B44" s="105" t="s">
        <v>59</v>
      </c>
      <c r="C44" s="106"/>
      <c r="D44" s="106"/>
      <c r="E44" s="106"/>
      <c r="F44" s="106"/>
      <c r="G44" s="106"/>
      <c r="H44" s="106"/>
      <c r="I44" s="106"/>
      <c r="J44" s="106"/>
      <c r="K44" s="226">
        <f t="shared" ref="K44:L44" si="9">SUM(K45,K48)</f>
        <v>15</v>
      </c>
      <c r="L44" s="108">
        <f t="shared" si="9"/>
        <v>92.75</v>
      </c>
      <c r="M44" s="126">
        <f t="shared" si="8"/>
        <v>-0.8382749326</v>
      </c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</row>
    <row r="45">
      <c r="A45" s="104" t="s">
        <v>60</v>
      </c>
      <c r="B45" s="105" t="s">
        <v>61</v>
      </c>
      <c r="C45" s="106"/>
      <c r="D45" s="106"/>
      <c r="E45" s="106"/>
      <c r="F45" s="106"/>
      <c r="G45" s="106"/>
      <c r="H45" s="106"/>
      <c r="I45" s="106"/>
      <c r="J45" s="106"/>
      <c r="K45" s="226">
        <f t="shared" ref="K45:L45" si="10">SUM(K46:K47)</f>
        <v>0</v>
      </c>
      <c r="L45" s="108">
        <f t="shared" si="10"/>
        <v>39</v>
      </c>
      <c r="M45" s="126">
        <f t="shared" si="8"/>
        <v>-1</v>
      </c>
      <c r="N45" s="227"/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</row>
    <row r="46">
      <c r="A46" s="2" t="s">
        <v>62</v>
      </c>
      <c r="B46" s="42" t="s">
        <v>63</v>
      </c>
      <c r="C46" s="30" t="s">
        <v>17</v>
      </c>
      <c r="D46" s="30" t="s">
        <v>17</v>
      </c>
      <c r="E46" s="30" t="s">
        <v>17</v>
      </c>
      <c r="F46" s="30" t="s">
        <v>17</v>
      </c>
      <c r="G46" s="30" t="s">
        <v>17</v>
      </c>
      <c r="H46" s="30" t="s">
        <v>17</v>
      </c>
      <c r="I46" s="30" t="s">
        <v>17</v>
      </c>
      <c r="J46" s="30" t="s">
        <v>17</v>
      </c>
      <c r="K46" s="204">
        <v>0.0</v>
      </c>
      <c r="L46" s="30">
        <v>39.0</v>
      </c>
      <c r="M46" s="36">
        <f t="shared" si="8"/>
        <v>-1</v>
      </c>
    </row>
    <row r="47">
      <c r="A47" s="2" t="s">
        <v>64</v>
      </c>
      <c r="B47" s="42" t="s">
        <v>65</v>
      </c>
      <c r="C47" s="30" t="s">
        <v>17</v>
      </c>
      <c r="D47" s="30" t="s">
        <v>17</v>
      </c>
      <c r="E47" s="30" t="s">
        <v>17</v>
      </c>
      <c r="F47" s="30" t="s">
        <v>17</v>
      </c>
      <c r="G47" s="30" t="s">
        <v>17</v>
      </c>
      <c r="H47" s="30" t="s">
        <v>17</v>
      </c>
      <c r="I47" s="30" t="s">
        <v>17</v>
      </c>
      <c r="J47" s="30" t="s">
        <v>17</v>
      </c>
      <c r="K47" s="204" t="s">
        <v>17</v>
      </c>
      <c r="L47" s="30" t="s">
        <v>17</v>
      </c>
      <c r="M47" s="34" t="s">
        <v>17</v>
      </c>
    </row>
    <row r="48">
      <c r="A48" s="104" t="s">
        <v>66</v>
      </c>
      <c r="B48" s="105" t="s">
        <v>67</v>
      </c>
      <c r="C48" s="106"/>
      <c r="D48" s="106"/>
      <c r="E48" s="113"/>
      <c r="F48" s="106"/>
      <c r="G48" s="106"/>
      <c r="H48" s="106"/>
      <c r="I48" s="106"/>
      <c r="J48" s="106"/>
      <c r="K48" s="226">
        <f t="shared" ref="K48:L48" si="11">SUM(K49:K50)</f>
        <v>15</v>
      </c>
      <c r="L48" s="108">
        <f t="shared" si="11"/>
        <v>53.75</v>
      </c>
      <c r="M48" s="126">
        <f t="shared" ref="M48:M49" si="12">IF(L48="", "N/A", (K48-L48)/L48)</f>
        <v>-0.7209302326</v>
      </c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</row>
    <row r="49">
      <c r="A49" s="2" t="s">
        <v>68</v>
      </c>
      <c r="B49" s="42" t="s">
        <v>69</v>
      </c>
      <c r="C49" s="30" t="s">
        <v>17</v>
      </c>
      <c r="D49" s="30" t="s">
        <v>17</v>
      </c>
      <c r="E49" s="30">
        <v>13.0</v>
      </c>
      <c r="F49" s="30" t="s">
        <v>17</v>
      </c>
      <c r="G49" s="30">
        <v>2.0</v>
      </c>
      <c r="H49" s="30" t="s">
        <v>17</v>
      </c>
      <c r="I49" s="30" t="s">
        <v>17</v>
      </c>
      <c r="J49" s="30" t="s">
        <v>17</v>
      </c>
      <c r="K49" s="202">
        <f>SUM(C49:J49)</f>
        <v>15</v>
      </c>
      <c r="L49" s="30">
        <v>53.75</v>
      </c>
      <c r="M49" s="36">
        <f t="shared" si="12"/>
        <v>-0.7209302326</v>
      </c>
    </row>
    <row r="50">
      <c r="A50" s="2" t="s">
        <v>70</v>
      </c>
      <c r="B50" s="42" t="s">
        <v>71</v>
      </c>
      <c r="C50" s="30" t="s">
        <v>17</v>
      </c>
      <c r="D50" s="30" t="s">
        <v>17</v>
      </c>
      <c r="E50" s="30" t="s">
        <v>17</v>
      </c>
      <c r="F50" s="30" t="s">
        <v>17</v>
      </c>
      <c r="G50" s="30" t="s">
        <v>17</v>
      </c>
      <c r="H50" s="30" t="s">
        <v>17</v>
      </c>
      <c r="I50" s="30" t="s">
        <v>17</v>
      </c>
      <c r="J50" s="30" t="s">
        <v>17</v>
      </c>
      <c r="K50" s="204" t="s">
        <v>17</v>
      </c>
      <c r="L50" s="30" t="s">
        <v>17</v>
      </c>
      <c r="M50" s="34" t="s">
        <v>17</v>
      </c>
    </row>
    <row r="51">
      <c r="A51" s="104">
        <v>5.4</v>
      </c>
      <c r="B51" s="105" t="s">
        <v>72</v>
      </c>
      <c r="C51" s="106"/>
      <c r="D51" s="106"/>
      <c r="E51" s="106"/>
      <c r="F51" s="106"/>
      <c r="G51" s="106"/>
      <c r="H51" s="106"/>
      <c r="I51" s="106"/>
      <c r="J51" s="106"/>
      <c r="K51" s="226">
        <f>SUM(K52:K54)</f>
        <v>0</v>
      </c>
      <c r="L51" s="108" t="s">
        <v>17</v>
      </c>
      <c r="M51" s="126" t="str">
        <f>IF(L51="-", "N/A", (K51-L51)/L51)</f>
        <v>N/A</v>
      </c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</row>
    <row r="52">
      <c r="A52" s="2" t="s">
        <v>73</v>
      </c>
      <c r="B52" s="42" t="s">
        <v>74</v>
      </c>
      <c r="C52" s="30" t="s">
        <v>17</v>
      </c>
      <c r="D52" s="30" t="s">
        <v>17</v>
      </c>
      <c r="E52" s="30" t="s">
        <v>17</v>
      </c>
      <c r="F52" s="30" t="s">
        <v>17</v>
      </c>
      <c r="G52" s="30" t="s">
        <v>17</v>
      </c>
      <c r="H52" s="30" t="s">
        <v>17</v>
      </c>
      <c r="I52" s="30" t="s">
        <v>17</v>
      </c>
      <c r="J52" s="30" t="s">
        <v>17</v>
      </c>
      <c r="K52" s="204" t="s">
        <v>17</v>
      </c>
      <c r="L52" s="30" t="s">
        <v>17</v>
      </c>
      <c r="M52" s="34" t="s">
        <v>17</v>
      </c>
    </row>
    <row r="53">
      <c r="A53" s="2" t="s">
        <v>75</v>
      </c>
      <c r="B53" s="116" t="s">
        <v>76</v>
      </c>
      <c r="C53" s="30" t="s">
        <v>17</v>
      </c>
      <c r="D53" s="30" t="s">
        <v>17</v>
      </c>
      <c r="E53" s="30" t="s">
        <v>17</v>
      </c>
      <c r="F53" s="30" t="s">
        <v>17</v>
      </c>
      <c r="G53" s="30" t="s">
        <v>17</v>
      </c>
      <c r="H53" s="30" t="s">
        <v>17</v>
      </c>
      <c r="I53" s="30" t="s">
        <v>17</v>
      </c>
      <c r="J53" s="30" t="s">
        <v>17</v>
      </c>
      <c r="K53" s="204" t="s">
        <v>17</v>
      </c>
      <c r="L53" s="30" t="s">
        <v>17</v>
      </c>
      <c r="M53" s="34" t="s">
        <v>17</v>
      </c>
    </row>
    <row r="54">
      <c r="A54" s="2" t="s">
        <v>77</v>
      </c>
      <c r="B54" s="42" t="s">
        <v>78</v>
      </c>
      <c r="C54" s="30" t="s">
        <v>17</v>
      </c>
      <c r="D54" s="30" t="s">
        <v>17</v>
      </c>
      <c r="E54" s="30" t="s">
        <v>17</v>
      </c>
      <c r="F54" s="30" t="s">
        <v>17</v>
      </c>
      <c r="G54" s="30" t="s">
        <v>17</v>
      </c>
      <c r="H54" s="30" t="s">
        <v>17</v>
      </c>
      <c r="I54" s="30" t="s">
        <v>17</v>
      </c>
      <c r="J54" s="30" t="s">
        <v>17</v>
      </c>
      <c r="K54" s="204" t="s">
        <v>17</v>
      </c>
      <c r="L54" s="30" t="s">
        <v>17</v>
      </c>
      <c r="M54" s="34" t="s">
        <v>17</v>
      </c>
    </row>
    <row r="55">
      <c r="A55" s="2"/>
      <c r="B55" s="3"/>
      <c r="C55" s="87"/>
      <c r="D55" s="87"/>
      <c r="E55" s="87"/>
      <c r="F55" s="87"/>
      <c r="G55" s="87"/>
      <c r="H55" s="87"/>
      <c r="I55" s="87"/>
      <c r="J55" s="87"/>
      <c r="K55" s="202"/>
      <c r="L55" s="87"/>
      <c r="M55" s="36"/>
    </row>
    <row r="56">
      <c r="A56" s="31">
        <v>6.0</v>
      </c>
      <c r="B56" s="37" t="s">
        <v>79</v>
      </c>
      <c r="C56" s="38"/>
      <c r="D56" s="38"/>
      <c r="E56" s="38"/>
      <c r="F56" s="38"/>
      <c r="G56" s="38"/>
      <c r="H56" s="38"/>
      <c r="I56" s="38"/>
      <c r="J56" s="38"/>
      <c r="K56" s="199">
        <f>SUM(K57:K70)</f>
        <v>0</v>
      </c>
      <c r="L56" s="75" t="s">
        <v>17</v>
      </c>
      <c r="M56" s="73" t="str">
        <f>IF(L56="-", "N/A", (K56-L56)/L56)</f>
        <v>N/A</v>
      </c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</row>
    <row r="57">
      <c r="A57" s="2">
        <v>6.1</v>
      </c>
      <c r="B57" s="42" t="s">
        <v>80</v>
      </c>
      <c r="C57" s="30" t="s">
        <v>17</v>
      </c>
      <c r="D57" s="30" t="s">
        <v>17</v>
      </c>
      <c r="E57" s="30" t="s">
        <v>17</v>
      </c>
      <c r="F57" s="30" t="s">
        <v>17</v>
      </c>
      <c r="G57" s="30" t="s">
        <v>17</v>
      </c>
      <c r="H57" s="30" t="s">
        <v>17</v>
      </c>
      <c r="I57" s="30" t="s">
        <v>17</v>
      </c>
      <c r="J57" s="30" t="s">
        <v>17</v>
      </c>
      <c r="K57" s="204" t="s">
        <v>17</v>
      </c>
      <c r="L57" s="30" t="s">
        <v>17</v>
      </c>
      <c r="M57" s="34" t="s">
        <v>17</v>
      </c>
    </row>
    <row r="58">
      <c r="A58" s="2">
        <v>6.2</v>
      </c>
      <c r="B58" s="42" t="s">
        <v>81</v>
      </c>
      <c r="C58" s="30" t="s">
        <v>17</v>
      </c>
      <c r="D58" s="30" t="s">
        <v>17</v>
      </c>
      <c r="E58" s="30" t="s">
        <v>17</v>
      </c>
      <c r="F58" s="30" t="s">
        <v>17</v>
      </c>
      <c r="G58" s="30" t="s">
        <v>17</v>
      </c>
      <c r="H58" s="30" t="s">
        <v>17</v>
      </c>
      <c r="I58" s="30" t="s">
        <v>17</v>
      </c>
      <c r="J58" s="30" t="s">
        <v>17</v>
      </c>
      <c r="K58" s="204" t="s">
        <v>17</v>
      </c>
      <c r="L58" s="30" t="s">
        <v>17</v>
      </c>
      <c r="M58" s="34" t="s">
        <v>17</v>
      </c>
    </row>
    <row r="59">
      <c r="A59" s="2">
        <v>6.3</v>
      </c>
      <c r="B59" s="42" t="s">
        <v>82</v>
      </c>
      <c r="C59" s="30" t="s">
        <v>17</v>
      </c>
      <c r="D59" s="30" t="s">
        <v>17</v>
      </c>
      <c r="E59" s="30" t="s">
        <v>17</v>
      </c>
      <c r="F59" s="30" t="s">
        <v>17</v>
      </c>
      <c r="G59" s="30" t="s">
        <v>17</v>
      </c>
      <c r="H59" s="30" t="s">
        <v>17</v>
      </c>
      <c r="I59" s="30" t="s">
        <v>17</v>
      </c>
      <c r="J59" s="30" t="s">
        <v>17</v>
      </c>
      <c r="K59" s="204" t="s">
        <v>17</v>
      </c>
      <c r="L59" s="30" t="s">
        <v>17</v>
      </c>
      <c r="M59" s="34" t="s">
        <v>17</v>
      </c>
    </row>
    <row r="60">
      <c r="A60" s="2">
        <v>6.4</v>
      </c>
      <c r="B60" s="42" t="s">
        <v>83</v>
      </c>
      <c r="C60" s="30" t="s">
        <v>17</v>
      </c>
      <c r="D60" s="30" t="s">
        <v>17</v>
      </c>
      <c r="E60" s="30" t="s">
        <v>17</v>
      </c>
      <c r="F60" s="30" t="s">
        <v>17</v>
      </c>
      <c r="G60" s="30" t="s">
        <v>17</v>
      </c>
      <c r="H60" s="30" t="s">
        <v>17</v>
      </c>
      <c r="I60" s="30" t="s">
        <v>17</v>
      </c>
      <c r="J60" s="30" t="s">
        <v>17</v>
      </c>
      <c r="K60" s="204" t="s">
        <v>17</v>
      </c>
      <c r="L60" s="30" t="s">
        <v>17</v>
      </c>
      <c r="M60" s="34" t="s">
        <v>17</v>
      </c>
    </row>
    <row r="61">
      <c r="A61" s="2">
        <v>6.5</v>
      </c>
      <c r="B61" s="42" t="s">
        <v>84</v>
      </c>
      <c r="C61" s="30" t="s">
        <v>17</v>
      </c>
      <c r="D61" s="30" t="s">
        <v>17</v>
      </c>
      <c r="E61" s="30" t="s">
        <v>17</v>
      </c>
      <c r="F61" s="30" t="s">
        <v>17</v>
      </c>
      <c r="G61" s="30" t="s">
        <v>17</v>
      </c>
      <c r="H61" s="30" t="s">
        <v>17</v>
      </c>
      <c r="I61" s="30" t="s">
        <v>17</v>
      </c>
      <c r="J61" s="30" t="s">
        <v>17</v>
      </c>
      <c r="K61" s="204" t="s">
        <v>17</v>
      </c>
      <c r="L61" s="30" t="s">
        <v>17</v>
      </c>
      <c r="M61" s="34" t="s">
        <v>17</v>
      </c>
    </row>
    <row r="62">
      <c r="A62" s="2">
        <v>6.6</v>
      </c>
      <c r="B62" s="42" t="s">
        <v>85</v>
      </c>
      <c r="C62" s="30" t="s">
        <v>17</v>
      </c>
      <c r="D62" s="30" t="s">
        <v>17</v>
      </c>
      <c r="E62" s="30" t="s">
        <v>17</v>
      </c>
      <c r="F62" s="30" t="s">
        <v>17</v>
      </c>
      <c r="G62" s="30" t="s">
        <v>17</v>
      </c>
      <c r="H62" s="30" t="s">
        <v>17</v>
      </c>
      <c r="I62" s="30" t="s">
        <v>17</v>
      </c>
      <c r="J62" s="30" t="s">
        <v>17</v>
      </c>
      <c r="K62" s="204" t="s">
        <v>17</v>
      </c>
      <c r="L62" s="30" t="s">
        <v>17</v>
      </c>
      <c r="M62" s="34" t="s">
        <v>17</v>
      </c>
    </row>
    <row r="63">
      <c r="A63" s="2">
        <v>6.7</v>
      </c>
      <c r="B63" s="42" t="s">
        <v>86</v>
      </c>
      <c r="C63" s="30" t="s">
        <v>17</v>
      </c>
      <c r="D63" s="30" t="s">
        <v>17</v>
      </c>
      <c r="E63" s="30" t="s">
        <v>17</v>
      </c>
      <c r="F63" s="30" t="s">
        <v>17</v>
      </c>
      <c r="G63" s="30" t="s">
        <v>17</v>
      </c>
      <c r="H63" s="30" t="s">
        <v>17</v>
      </c>
      <c r="I63" s="30" t="s">
        <v>17</v>
      </c>
      <c r="J63" s="30" t="s">
        <v>17</v>
      </c>
      <c r="K63" s="204" t="s">
        <v>17</v>
      </c>
      <c r="L63" s="30" t="s">
        <v>17</v>
      </c>
      <c r="M63" s="34" t="s">
        <v>17</v>
      </c>
    </row>
    <row r="64">
      <c r="A64" s="2">
        <v>6.8</v>
      </c>
      <c r="B64" s="42" t="s">
        <v>87</v>
      </c>
      <c r="C64" s="30" t="s">
        <v>17</v>
      </c>
      <c r="D64" s="30" t="s">
        <v>17</v>
      </c>
      <c r="E64" s="30" t="s">
        <v>17</v>
      </c>
      <c r="F64" s="30" t="s">
        <v>17</v>
      </c>
      <c r="G64" s="30" t="s">
        <v>17</v>
      </c>
      <c r="H64" s="30" t="s">
        <v>17</v>
      </c>
      <c r="I64" s="30" t="s">
        <v>17</v>
      </c>
      <c r="J64" s="30" t="s">
        <v>17</v>
      </c>
      <c r="K64" s="204" t="s">
        <v>17</v>
      </c>
      <c r="L64" s="30" t="s">
        <v>17</v>
      </c>
      <c r="M64" s="34" t="s">
        <v>17</v>
      </c>
    </row>
    <row r="65">
      <c r="A65" s="2">
        <v>6.9</v>
      </c>
      <c r="B65" s="42" t="s">
        <v>88</v>
      </c>
      <c r="C65" s="30" t="s">
        <v>17</v>
      </c>
      <c r="D65" s="30" t="s">
        <v>17</v>
      </c>
      <c r="E65" s="30" t="s">
        <v>17</v>
      </c>
      <c r="F65" s="30" t="s">
        <v>17</v>
      </c>
      <c r="G65" s="30" t="s">
        <v>17</v>
      </c>
      <c r="H65" s="30" t="s">
        <v>17</v>
      </c>
      <c r="I65" s="30" t="s">
        <v>17</v>
      </c>
      <c r="J65" s="30" t="s">
        <v>17</v>
      </c>
      <c r="K65" s="204" t="s">
        <v>17</v>
      </c>
      <c r="L65" s="30" t="s">
        <v>17</v>
      </c>
      <c r="M65" s="34" t="s">
        <v>17</v>
      </c>
    </row>
    <row r="66">
      <c r="A66" s="2">
        <v>6.1</v>
      </c>
      <c r="B66" s="42" t="s">
        <v>89</v>
      </c>
      <c r="C66" s="30" t="s">
        <v>17</v>
      </c>
      <c r="D66" s="30" t="s">
        <v>17</v>
      </c>
      <c r="E66" s="30" t="s">
        <v>17</v>
      </c>
      <c r="F66" s="30" t="s">
        <v>17</v>
      </c>
      <c r="G66" s="30" t="s">
        <v>17</v>
      </c>
      <c r="H66" s="30" t="s">
        <v>17</v>
      </c>
      <c r="I66" s="30" t="s">
        <v>17</v>
      </c>
      <c r="J66" s="30" t="s">
        <v>17</v>
      </c>
      <c r="K66" s="204" t="s">
        <v>17</v>
      </c>
      <c r="L66" s="30" t="s">
        <v>17</v>
      </c>
      <c r="M66" s="34" t="s">
        <v>17</v>
      </c>
    </row>
    <row r="67">
      <c r="A67" s="2">
        <v>6.11</v>
      </c>
      <c r="B67" s="42" t="s">
        <v>90</v>
      </c>
      <c r="C67" s="30" t="s">
        <v>17</v>
      </c>
      <c r="D67" s="30" t="s">
        <v>17</v>
      </c>
      <c r="E67" s="30" t="s">
        <v>17</v>
      </c>
      <c r="F67" s="30" t="s">
        <v>17</v>
      </c>
      <c r="G67" s="30" t="s">
        <v>17</v>
      </c>
      <c r="H67" s="30" t="s">
        <v>17</v>
      </c>
      <c r="I67" s="30" t="s">
        <v>17</v>
      </c>
      <c r="J67" s="30" t="s">
        <v>17</v>
      </c>
      <c r="K67" s="204" t="s">
        <v>17</v>
      </c>
      <c r="L67" s="30" t="s">
        <v>17</v>
      </c>
      <c r="M67" s="34" t="s">
        <v>17</v>
      </c>
    </row>
    <row r="68">
      <c r="A68" s="2">
        <v>6.12</v>
      </c>
      <c r="B68" s="42" t="s">
        <v>91</v>
      </c>
      <c r="C68" s="30" t="s">
        <v>17</v>
      </c>
      <c r="D68" s="30" t="s">
        <v>17</v>
      </c>
      <c r="E68" s="30" t="s">
        <v>17</v>
      </c>
      <c r="F68" s="30" t="s">
        <v>17</v>
      </c>
      <c r="G68" s="30" t="s">
        <v>17</v>
      </c>
      <c r="H68" s="30" t="s">
        <v>17</v>
      </c>
      <c r="I68" s="30" t="s">
        <v>17</v>
      </c>
      <c r="J68" s="30" t="s">
        <v>17</v>
      </c>
      <c r="K68" s="204" t="s">
        <v>17</v>
      </c>
      <c r="L68" s="30" t="s">
        <v>17</v>
      </c>
      <c r="M68" s="34" t="s">
        <v>17</v>
      </c>
    </row>
    <row r="69">
      <c r="A69" s="2">
        <v>6.13</v>
      </c>
      <c r="B69" s="42" t="s">
        <v>92</v>
      </c>
      <c r="C69" s="30" t="s">
        <v>17</v>
      </c>
      <c r="D69" s="30" t="s">
        <v>17</v>
      </c>
      <c r="E69" s="30" t="s">
        <v>17</v>
      </c>
      <c r="F69" s="30" t="s">
        <v>17</v>
      </c>
      <c r="G69" s="30" t="s">
        <v>17</v>
      </c>
      <c r="H69" s="30" t="s">
        <v>17</v>
      </c>
      <c r="I69" s="30" t="s">
        <v>17</v>
      </c>
      <c r="J69" s="30" t="s">
        <v>17</v>
      </c>
      <c r="K69" s="204" t="s">
        <v>17</v>
      </c>
      <c r="L69" s="30" t="s">
        <v>17</v>
      </c>
      <c r="M69" s="34" t="s">
        <v>17</v>
      </c>
    </row>
    <row r="70">
      <c r="A70" s="2">
        <v>6.14</v>
      </c>
      <c r="B70" s="42" t="s">
        <v>93</v>
      </c>
      <c r="C70" s="30" t="s">
        <v>17</v>
      </c>
      <c r="D70" s="30" t="s">
        <v>17</v>
      </c>
      <c r="E70" s="30" t="s">
        <v>17</v>
      </c>
      <c r="F70" s="30" t="s">
        <v>17</v>
      </c>
      <c r="G70" s="30" t="s">
        <v>17</v>
      </c>
      <c r="H70" s="30" t="s">
        <v>17</v>
      </c>
      <c r="I70" s="30" t="s">
        <v>17</v>
      </c>
      <c r="J70" s="30" t="s">
        <v>17</v>
      </c>
      <c r="K70" s="204" t="s">
        <v>17</v>
      </c>
      <c r="L70" s="30" t="s">
        <v>17</v>
      </c>
      <c r="M70" s="34" t="s">
        <v>17</v>
      </c>
    </row>
    <row r="71">
      <c r="A71" s="134" t="s">
        <v>94</v>
      </c>
      <c r="B71" s="135"/>
      <c r="C71" s="138"/>
      <c r="D71" s="138"/>
      <c r="E71" s="138"/>
      <c r="F71" s="138"/>
      <c r="G71" s="138"/>
      <c r="H71" s="138"/>
      <c r="I71" s="138"/>
      <c r="J71" s="138"/>
      <c r="K71" s="150">
        <f>SUM(K3,K7,K25,K32,K41,K13)</f>
        <v>72.25</v>
      </c>
      <c r="L71" s="138">
        <f>SUM(L3,L7,L25,L32,L41,L56)</f>
        <v>155.75</v>
      </c>
      <c r="M71" s="236"/>
      <c r="V71" s="237"/>
      <c r="W71" s="237"/>
      <c r="X71" s="237"/>
      <c r="Y71" s="237"/>
      <c r="Z71" s="237"/>
      <c r="AA71" s="237"/>
    </row>
    <row r="72">
      <c r="A72" s="144" t="s">
        <v>95</v>
      </c>
      <c r="B72" s="3"/>
      <c r="C72" s="146">
        <f t="shared" ref="C72:J72" si="13">sum(C4:C68)</f>
        <v>5</v>
      </c>
      <c r="D72" s="146">
        <f t="shared" si="13"/>
        <v>3.5</v>
      </c>
      <c r="E72" s="146">
        <f t="shared" si="13"/>
        <v>16.5</v>
      </c>
      <c r="F72" s="146">
        <f t="shared" si="13"/>
        <v>9.25</v>
      </c>
      <c r="G72" s="146">
        <f t="shared" si="13"/>
        <v>4</v>
      </c>
      <c r="H72" s="146">
        <f t="shared" si="13"/>
        <v>4.75</v>
      </c>
      <c r="I72" s="146">
        <f t="shared" si="13"/>
        <v>23.25</v>
      </c>
      <c r="J72" s="146">
        <f t="shared" si="13"/>
        <v>6</v>
      </c>
      <c r="K72" s="233">
        <f t="shared" ref="K72:K73" si="14">SUM(C72:J72)</f>
        <v>72.25</v>
      </c>
      <c r="L72" s="155"/>
      <c r="M72" s="157"/>
      <c r="V72" s="10"/>
      <c r="W72" s="10"/>
      <c r="X72" s="10"/>
      <c r="Y72" s="10"/>
      <c r="Z72" s="10"/>
      <c r="AA72" s="10"/>
    </row>
    <row r="73">
      <c r="A73" s="156" t="s">
        <v>96</v>
      </c>
      <c r="B73" s="158"/>
      <c r="C73" s="159">
        <v>19.5</v>
      </c>
      <c r="D73" s="159">
        <v>7.0</v>
      </c>
      <c r="E73" s="159">
        <v>26.25</v>
      </c>
      <c r="F73" s="159">
        <v>9.75</v>
      </c>
      <c r="G73" s="159">
        <v>17.25</v>
      </c>
      <c r="H73" s="159">
        <v>30.25</v>
      </c>
      <c r="I73" s="159">
        <v>32.5</v>
      </c>
      <c r="J73" s="159">
        <v>13.75</v>
      </c>
      <c r="K73" s="238">
        <f t="shared" si="14"/>
        <v>156.25</v>
      </c>
      <c r="L73" s="175"/>
      <c r="M73" s="176"/>
    </row>
    <row r="74">
      <c r="A74" s="166" t="s">
        <v>3</v>
      </c>
      <c r="B74" s="169"/>
      <c r="C74" s="179">
        <f t="shared" ref="C74:K74" si="15">((C72-C73)/C73)</f>
        <v>-0.7435897436</v>
      </c>
      <c r="D74" s="179">
        <f t="shared" si="15"/>
        <v>-0.5</v>
      </c>
      <c r="E74" s="179">
        <f t="shared" si="15"/>
        <v>-0.3714285714</v>
      </c>
      <c r="F74" s="179">
        <f t="shared" si="15"/>
        <v>-0.05128205128</v>
      </c>
      <c r="G74" s="179">
        <f t="shared" si="15"/>
        <v>-0.768115942</v>
      </c>
      <c r="H74" s="179">
        <f t="shared" si="15"/>
        <v>-0.8429752066</v>
      </c>
      <c r="I74" s="179">
        <f t="shared" si="15"/>
        <v>-0.2846153846</v>
      </c>
      <c r="J74" s="179">
        <f t="shared" si="15"/>
        <v>-0.5636363636</v>
      </c>
      <c r="K74" s="235">
        <f t="shared" si="15"/>
        <v>-0.5376</v>
      </c>
      <c r="L74" s="155"/>
      <c r="M74" s="157"/>
    </row>
    <row r="75">
      <c r="A75" s="86"/>
      <c r="C75" s="186"/>
      <c r="D75" s="186"/>
      <c r="E75" s="186"/>
      <c r="F75" s="186"/>
      <c r="G75" s="186"/>
      <c r="H75" s="186"/>
      <c r="I75" s="186"/>
      <c r="J75" s="186"/>
      <c r="K75" s="127"/>
      <c r="M75" s="187"/>
    </row>
    <row r="76">
      <c r="A76" s="86"/>
      <c r="K76" s="127"/>
      <c r="M76" s="187"/>
    </row>
    <row r="77">
      <c r="A77" s="86"/>
      <c r="K77" s="127"/>
      <c r="M77" s="187"/>
    </row>
    <row r="78">
      <c r="A78" s="86"/>
      <c r="K78" s="127"/>
      <c r="M78" s="187"/>
    </row>
    <row r="79">
      <c r="A79" s="86"/>
      <c r="K79" s="127"/>
      <c r="M79" s="187"/>
    </row>
    <row r="80">
      <c r="A80" s="86"/>
      <c r="K80" s="127"/>
      <c r="M80" s="187"/>
    </row>
    <row r="81">
      <c r="A81" s="86"/>
      <c r="K81" s="127"/>
      <c r="M81" s="187"/>
    </row>
    <row r="82">
      <c r="A82" s="86"/>
      <c r="K82" s="127"/>
      <c r="M82" s="187"/>
    </row>
    <row r="83">
      <c r="A83" s="86"/>
      <c r="K83" s="127"/>
      <c r="M83" s="187"/>
    </row>
    <row r="84">
      <c r="A84" s="86"/>
      <c r="K84" s="127"/>
      <c r="M84" s="187"/>
    </row>
    <row r="85">
      <c r="A85" s="86"/>
      <c r="K85" s="127"/>
      <c r="M85" s="187"/>
    </row>
    <row r="86">
      <c r="A86" s="86"/>
      <c r="K86" s="127"/>
      <c r="M86" s="187"/>
    </row>
    <row r="87">
      <c r="A87" s="86"/>
      <c r="K87" s="127"/>
      <c r="M87" s="187"/>
    </row>
    <row r="88">
      <c r="A88" s="86"/>
      <c r="K88" s="127"/>
      <c r="M88" s="187"/>
    </row>
    <row r="89">
      <c r="A89" s="86"/>
      <c r="K89" s="127"/>
      <c r="M89" s="187"/>
    </row>
    <row r="90">
      <c r="A90" s="86"/>
      <c r="K90" s="127"/>
      <c r="M90" s="187"/>
    </row>
    <row r="91">
      <c r="A91" s="86"/>
      <c r="K91" s="127"/>
      <c r="M91" s="187"/>
    </row>
    <row r="92">
      <c r="A92" s="86"/>
      <c r="K92" s="127"/>
      <c r="M92" s="187"/>
    </row>
    <row r="93">
      <c r="A93" s="86"/>
      <c r="K93" s="127"/>
      <c r="M93" s="187"/>
    </row>
    <row r="94">
      <c r="A94" s="86"/>
      <c r="K94" s="127"/>
      <c r="M94" s="187"/>
    </row>
    <row r="95">
      <c r="A95" s="86"/>
      <c r="K95" s="127"/>
      <c r="M95" s="187"/>
    </row>
    <row r="96">
      <c r="A96" s="86"/>
      <c r="K96" s="127"/>
      <c r="M96" s="187"/>
    </row>
    <row r="97">
      <c r="A97" s="86"/>
      <c r="K97" s="127"/>
      <c r="M97" s="187"/>
    </row>
    <row r="98">
      <c r="A98" s="86"/>
      <c r="K98" s="127"/>
      <c r="M98" s="187"/>
    </row>
    <row r="99">
      <c r="A99" s="86"/>
      <c r="K99" s="127"/>
      <c r="M99" s="187"/>
    </row>
    <row r="100">
      <c r="A100" s="86"/>
      <c r="K100" s="127"/>
      <c r="M100" s="187"/>
    </row>
    <row r="101">
      <c r="A101" s="86"/>
      <c r="K101" s="127"/>
      <c r="M101" s="187"/>
    </row>
    <row r="102">
      <c r="A102" s="86"/>
      <c r="K102" s="127"/>
      <c r="M102" s="187"/>
    </row>
    <row r="103">
      <c r="A103" s="86"/>
      <c r="C103" s="191"/>
      <c r="K103" s="193"/>
      <c r="M103" s="194"/>
    </row>
    <row r="104">
      <c r="A104" s="86"/>
      <c r="C104" s="191"/>
      <c r="K104" s="193"/>
      <c r="M104" s="194"/>
    </row>
    <row r="105">
      <c r="A105" s="86"/>
      <c r="C105" s="191"/>
      <c r="K105" s="193"/>
      <c r="M105" s="194"/>
    </row>
    <row r="106">
      <c r="A106" s="86"/>
      <c r="C106" s="191"/>
      <c r="K106" s="193"/>
      <c r="M106" s="194"/>
    </row>
    <row r="107">
      <c r="A107" s="86"/>
      <c r="C107" s="191"/>
      <c r="K107" s="193"/>
      <c r="M107" s="194"/>
    </row>
    <row r="108">
      <c r="A108" s="86"/>
      <c r="C108" s="191"/>
      <c r="K108" s="193"/>
      <c r="M108" s="194"/>
    </row>
    <row r="109">
      <c r="A109" s="86"/>
      <c r="C109" s="191"/>
      <c r="K109" s="193"/>
      <c r="M109" s="194"/>
    </row>
    <row r="110">
      <c r="A110" s="86"/>
      <c r="C110" s="191"/>
      <c r="K110" s="193"/>
      <c r="M110" s="194"/>
    </row>
    <row r="111">
      <c r="A111" s="86"/>
      <c r="C111" s="191"/>
      <c r="K111" s="193"/>
      <c r="M111" s="194"/>
    </row>
    <row r="112">
      <c r="A112" s="86"/>
      <c r="C112" s="191"/>
      <c r="K112" s="193"/>
      <c r="M112" s="194"/>
    </row>
    <row r="113">
      <c r="A113" s="86"/>
      <c r="C113" s="191"/>
      <c r="K113" s="193"/>
      <c r="M113" s="194"/>
    </row>
    <row r="114">
      <c r="A114" s="86"/>
      <c r="C114" s="191"/>
      <c r="K114" s="193"/>
      <c r="M114" s="194"/>
    </row>
    <row r="115">
      <c r="A115" s="86"/>
      <c r="C115" s="191"/>
      <c r="K115" s="193"/>
      <c r="M115" s="194"/>
    </row>
    <row r="116">
      <c r="A116" s="86"/>
      <c r="C116" s="191"/>
      <c r="K116" s="193"/>
      <c r="M116" s="194"/>
    </row>
    <row r="117">
      <c r="A117" s="86"/>
      <c r="C117" s="191"/>
      <c r="K117" s="193"/>
      <c r="M117" s="194"/>
    </row>
    <row r="118">
      <c r="A118" s="86"/>
      <c r="C118" s="191"/>
      <c r="K118" s="193"/>
      <c r="M118" s="194"/>
    </row>
    <row r="119">
      <c r="A119" s="86"/>
      <c r="C119" s="191"/>
      <c r="K119" s="193"/>
      <c r="M119" s="194"/>
    </row>
    <row r="120">
      <c r="A120" s="86"/>
      <c r="C120" s="191"/>
      <c r="K120" s="193"/>
      <c r="M120" s="194"/>
    </row>
    <row r="121">
      <c r="A121" s="86"/>
      <c r="C121" s="191"/>
      <c r="K121" s="193"/>
      <c r="M121" s="194"/>
    </row>
    <row r="122">
      <c r="A122" s="86"/>
      <c r="C122" s="191"/>
      <c r="K122" s="193"/>
      <c r="M122" s="194"/>
    </row>
    <row r="123">
      <c r="A123" s="86"/>
      <c r="C123" s="191"/>
      <c r="K123" s="193"/>
      <c r="M123" s="194"/>
    </row>
    <row r="124">
      <c r="A124" s="86"/>
      <c r="C124" s="191"/>
      <c r="K124" s="193"/>
      <c r="M124" s="194"/>
    </row>
    <row r="125">
      <c r="A125" s="86"/>
      <c r="C125" s="191"/>
      <c r="K125" s="193"/>
      <c r="M125" s="194"/>
    </row>
    <row r="126">
      <c r="A126" s="86"/>
      <c r="C126" s="191"/>
      <c r="K126" s="193"/>
      <c r="M126" s="194"/>
    </row>
    <row r="127">
      <c r="A127" s="86"/>
      <c r="C127" s="191"/>
      <c r="K127" s="193"/>
      <c r="M127" s="194"/>
    </row>
    <row r="128">
      <c r="A128" s="86"/>
      <c r="C128" s="191"/>
      <c r="K128" s="193"/>
      <c r="M128" s="194"/>
    </row>
    <row r="129">
      <c r="A129" s="86"/>
      <c r="C129" s="191"/>
      <c r="K129" s="193"/>
      <c r="M129" s="194"/>
    </row>
    <row r="130">
      <c r="A130" s="86"/>
      <c r="C130" s="191"/>
      <c r="K130" s="193"/>
      <c r="M130" s="194"/>
    </row>
    <row r="131">
      <c r="A131" s="86"/>
      <c r="C131" s="191"/>
      <c r="K131" s="193"/>
      <c r="M131" s="194"/>
    </row>
    <row r="132">
      <c r="A132" s="86"/>
      <c r="C132" s="191"/>
      <c r="K132" s="193"/>
      <c r="M132" s="194"/>
    </row>
    <row r="133">
      <c r="A133" s="86"/>
      <c r="C133" s="191"/>
      <c r="K133" s="193"/>
      <c r="M133" s="194"/>
    </row>
    <row r="134">
      <c r="A134" s="86"/>
      <c r="C134" s="191"/>
      <c r="K134" s="193"/>
      <c r="M134" s="194"/>
    </row>
    <row r="135">
      <c r="A135" s="86"/>
      <c r="C135" s="191"/>
      <c r="K135" s="193"/>
      <c r="M135" s="194"/>
    </row>
    <row r="136">
      <c r="A136" s="86"/>
      <c r="C136" s="191"/>
      <c r="K136" s="193"/>
      <c r="M136" s="194"/>
    </row>
    <row r="137">
      <c r="A137" s="86"/>
      <c r="C137" s="191"/>
      <c r="K137" s="193"/>
      <c r="M137" s="194"/>
    </row>
    <row r="138">
      <c r="A138" s="86"/>
      <c r="C138" s="191"/>
      <c r="K138" s="193"/>
      <c r="M138" s="194"/>
    </row>
    <row r="139">
      <c r="A139" s="86"/>
      <c r="C139" s="191"/>
      <c r="K139" s="193"/>
      <c r="M139" s="194"/>
    </row>
    <row r="140">
      <c r="A140" s="86"/>
      <c r="C140" s="191"/>
      <c r="K140" s="193"/>
      <c r="M140" s="194"/>
    </row>
    <row r="141">
      <c r="A141" s="86"/>
      <c r="C141" s="191"/>
      <c r="K141" s="193"/>
      <c r="M141" s="194"/>
    </row>
    <row r="142">
      <c r="A142" s="86"/>
      <c r="C142" s="191"/>
      <c r="K142" s="193"/>
      <c r="M142" s="194"/>
    </row>
    <row r="143">
      <c r="A143" s="86"/>
      <c r="C143" s="191"/>
      <c r="K143" s="193"/>
      <c r="M143" s="194"/>
    </row>
    <row r="144">
      <c r="A144" s="86"/>
      <c r="C144" s="191"/>
      <c r="K144" s="193"/>
      <c r="M144" s="194"/>
    </row>
    <row r="145">
      <c r="A145" s="86"/>
      <c r="C145" s="191"/>
      <c r="K145" s="193"/>
      <c r="M145" s="194"/>
    </row>
    <row r="146">
      <c r="A146" s="86"/>
      <c r="C146" s="191"/>
      <c r="K146" s="193"/>
      <c r="M146" s="194"/>
    </row>
    <row r="147">
      <c r="A147" s="86"/>
      <c r="C147" s="191"/>
      <c r="K147" s="193"/>
      <c r="M147" s="194"/>
    </row>
    <row r="148">
      <c r="A148" s="86"/>
      <c r="C148" s="191"/>
      <c r="K148" s="193"/>
      <c r="M148" s="194"/>
    </row>
    <row r="149">
      <c r="A149" s="86"/>
      <c r="C149" s="191"/>
      <c r="K149" s="193"/>
      <c r="M149" s="194"/>
    </row>
    <row r="150">
      <c r="A150" s="86"/>
      <c r="C150" s="191"/>
      <c r="K150" s="193"/>
      <c r="M150" s="194"/>
    </row>
    <row r="151">
      <c r="A151" s="86"/>
      <c r="C151" s="191"/>
      <c r="K151" s="193"/>
      <c r="M151" s="194"/>
    </row>
    <row r="152">
      <c r="A152" s="86"/>
      <c r="C152" s="191"/>
      <c r="K152" s="193"/>
      <c r="M152" s="194"/>
    </row>
    <row r="153">
      <c r="A153" s="86"/>
      <c r="C153" s="191"/>
      <c r="K153" s="193"/>
      <c r="M153" s="194"/>
    </row>
    <row r="154">
      <c r="A154" s="86"/>
      <c r="C154" s="191"/>
      <c r="K154" s="193"/>
      <c r="M154" s="194"/>
    </row>
    <row r="155">
      <c r="A155" s="86"/>
      <c r="C155" s="191"/>
      <c r="K155" s="193"/>
      <c r="M155" s="194"/>
    </row>
    <row r="156">
      <c r="A156" s="86"/>
      <c r="C156" s="191"/>
      <c r="K156" s="193"/>
      <c r="M156" s="194"/>
    </row>
    <row r="157">
      <c r="A157" s="86"/>
      <c r="C157" s="191"/>
      <c r="K157" s="193"/>
      <c r="M157" s="194"/>
    </row>
    <row r="158">
      <c r="A158" s="86"/>
      <c r="C158" s="191"/>
      <c r="K158" s="193"/>
      <c r="M158" s="194"/>
    </row>
    <row r="159">
      <c r="A159" s="86"/>
      <c r="C159" s="191"/>
      <c r="K159" s="193"/>
      <c r="M159" s="194"/>
    </row>
    <row r="160">
      <c r="A160" s="86"/>
      <c r="C160" s="191"/>
      <c r="K160" s="193"/>
      <c r="M160" s="194"/>
    </row>
    <row r="161">
      <c r="A161" s="86"/>
      <c r="C161" s="191"/>
      <c r="K161" s="193"/>
      <c r="M161" s="194"/>
    </row>
    <row r="162">
      <c r="A162" s="86"/>
      <c r="C162" s="191"/>
      <c r="K162" s="193"/>
      <c r="M162" s="194"/>
    </row>
    <row r="163">
      <c r="A163" s="86"/>
      <c r="C163" s="191"/>
      <c r="K163" s="193"/>
      <c r="M163" s="194"/>
    </row>
    <row r="164">
      <c r="A164" s="86"/>
      <c r="C164" s="191"/>
      <c r="K164" s="193"/>
      <c r="M164" s="194"/>
    </row>
    <row r="165">
      <c r="A165" s="86"/>
      <c r="C165" s="191"/>
      <c r="K165" s="193"/>
      <c r="M165" s="194"/>
    </row>
    <row r="166">
      <c r="A166" s="86"/>
      <c r="C166" s="191"/>
      <c r="K166" s="193"/>
      <c r="M166" s="194"/>
    </row>
    <row r="167">
      <c r="A167" s="86"/>
      <c r="C167" s="191"/>
      <c r="K167" s="193"/>
      <c r="M167" s="194"/>
    </row>
    <row r="168">
      <c r="A168" s="86"/>
      <c r="C168" s="191"/>
      <c r="K168" s="193"/>
      <c r="M168" s="194"/>
    </row>
    <row r="169">
      <c r="A169" s="86"/>
      <c r="C169" s="191"/>
      <c r="K169" s="193"/>
      <c r="M169" s="194"/>
    </row>
    <row r="170">
      <c r="A170" s="86"/>
      <c r="C170" s="191"/>
      <c r="K170" s="193"/>
      <c r="M170" s="194"/>
    </row>
    <row r="171">
      <c r="A171" s="86"/>
      <c r="C171" s="191"/>
      <c r="K171" s="193"/>
      <c r="M171" s="194"/>
    </row>
    <row r="172">
      <c r="A172" s="86"/>
      <c r="C172" s="191"/>
      <c r="K172" s="193"/>
      <c r="M172" s="194"/>
    </row>
    <row r="173">
      <c r="A173" s="86"/>
      <c r="C173" s="191"/>
      <c r="K173" s="193"/>
      <c r="M173" s="194"/>
    </row>
    <row r="174">
      <c r="A174" s="86"/>
      <c r="C174" s="191"/>
      <c r="K174" s="193"/>
      <c r="M174" s="194"/>
    </row>
    <row r="175">
      <c r="A175" s="86"/>
      <c r="C175" s="191"/>
      <c r="K175" s="193"/>
      <c r="M175" s="194"/>
    </row>
    <row r="176">
      <c r="A176" s="86"/>
      <c r="C176" s="191"/>
      <c r="K176" s="193"/>
      <c r="M176" s="194"/>
    </row>
    <row r="177">
      <c r="A177" s="86"/>
      <c r="C177" s="191"/>
      <c r="K177" s="193"/>
      <c r="M177" s="194"/>
    </row>
    <row r="178">
      <c r="A178" s="86"/>
      <c r="C178" s="191"/>
      <c r="K178" s="193"/>
      <c r="M178" s="194"/>
    </row>
    <row r="179">
      <c r="A179" s="86"/>
      <c r="C179" s="191"/>
      <c r="K179" s="193"/>
      <c r="M179" s="194"/>
    </row>
    <row r="180">
      <c r="A180" s="86"/>
      <c r="C180" s="191"/>
      <c r="K180" s="193"/>
      <c r="M180" s="194"/>
    </row>
    <row r="181">
      <c r="A181" s="86"/>
      <c r="C181" s="191"/>
      <c r="K181" s="193"/>
      <c r="M181" s="194"/>
    </row>
    <row r="182">
      <c r="A182" s="86"/>
      <c r="C182" s="191"/>
      <c r="K182" s="193"/>
      <c r="M182" s="194"/>
    </row>
    <row r="183">
      <c r="A183" s="86"/>
      <c r="C183" s="191"/>
      <c r="K183" s="193"/>
      <c r="M183" s="194"/>
    </row>
    <row r="184">
      <c r="A184" s="86"/>
      <c r="C184" s="191"/>
      <c r="K184" s="193"/>
      <c r="M184" s="194"/>
    </row>
    <row r="185">
      <c r="A185" s="86"/>
      <c r="C185" s="191"/>
      <c r="K185" s="193"/>
      <c r="M185" s="194"/>
    </row>
    <row r="186">
      <c r="A186" s="86"/>
      <c r="C186" s="191"/>
      <c r="K186" s="193"/>
      <c r="M186" s="194"/>
    </row>
    <row r="187">
      <c r="A187" s="86"/>
      <c r="C187" s="191"/>
      <c r="K187" s="193"/>
      <c r="M187" s="194"/>
    </row>
    <row r="188">
      <c r="A188" s="86"/>
      <c r="C188" s="191"/>
      <c r="K188" s="193"/>
      <c r="M188" s="194"/>
    </row>
    <row r="189">
      <c r="A189" s="86"/>
      <c r="C189" s="191"/>
      <c r="K189" s="193"/>
      <c r="M189" s="194"/>
    </row>
    <row r="190">
      <c r="A190" s="86"/>
      <c r="C190" s="191"/>
      <c r="K190" s="193"/>
      <c r="M190" s="194"/>
    </row>
    <row r="191">
      <c r="A191" s="86"/>
      <c r="C191" s="191"/>
      <c r="K191" s="193"/>
      <c r="M191" s="194"/>
    </row>
    <row r="192">
      <c r="A192" s="86"/>
      <c r="C192" s="191"/>
      <c r="K192" s="193"/>
      <c r="M192" s="194"/>
    </row>
    <row r="193">
      <c r="A193" s="86"/>
      <c r="C193" s="191"/>
      <c r="K193" s="193"/>
      <c r="M193" s="194"/>
    </row>
    <row r="194">
      <c r="A194" s="86"/>
      <c r="C194" s="191"/>
      <c r="K194" s="193"/>
      <c r="M194" s="194"/>
    </row>
    <row r="195">
      <c r="A195" s="86"/>
      <c r="C195" s="191"/>
      <c r="K195" s="193"/>
      <c r="M195" s="194"/>
    </row>
    <row r="196">
      <c r="A196" s="86"/>
      <c r="C196" s="191"/>
      <c r="K196" s="193"/>
      <c r="M196" s="194"/>
    </row>
    <row r="197">
      <c r="A197" s="86"/>
      <c r="C197" s="191"/>
      <c r="K197" s="193"/>
      <c r="M197" s="194"/>
    </row>
    <row r="198">
      <c r="A198" s="86"/>
      <c r="C198" s="191"/>
      <c r="K198" s="193"/>
      <c r="M198" s="194"/>
    </row>
    <row r="199">
      <c r="A199" s="86"/>
      <c r="C199" s="191"/>
      <c r="K199" s="193"/>
      <c r="M199" s="194"/>
    </row>
    <row r="200">
      <c r="A200" s="86"/>
      <c r="C200" s="191"/>
      <c r="K200" s="193"/>
      <c r="M200" s="194"/>
    </row>
    <row r="201">
      <c r="A201" s="86"/>
      <c r="C201" s="191"/>
      <c r="K201" s="193"/>
      <c r="M201" s="194"/>
    </row>
    <row r="202">
      <c r="A202" s="86"/>
      <c r="C202" s="191"/>
      <c r="K202" s="193"/>
      <c r="M202" s="194"/>
    </row>
    <row r="203">
      <c r="A203" s="86"/>
      <c r="C203" s="191"/>
      <c r="K203" s="193"/>
      <c r="M203" s="194"/>
    </row>
    <row r="204">
      <c r="A204" s="86"/>
      <c r="C204" s="191"/>
      <c r="K204" s="193"/>
      <c r="M204" s="194"/>
    </row>
    <row r="205">
      <c r="A205" s="86"/>
      <c r="C205" s="191"/>
      <c r="K205" s="193"/>
      <c r="M205" s="194"/>
    </row>
    <row r="206">
      <c r="A206" s="86"/>
      <c r="C206" s="191"/>
      <c r="K206" s="193"/>
      <c r="M206" s="194"/>
    </row>
    <row r="207">
      <c r="A207" s="86"/>
      <c r="C207" s="191"/>
      <c r="K207" s="193"/>
      <c r="M207" s="194"/>
    </row>
    <row r="208">
      <c r="A208" s="86"/>
      <c r="C208" s="191"/>
      <c r="K208" s="193"/>
      <c r="M208" s="194"/>
    </row>
    <row r="209">
      <c r="A209" s="86"/>
      <c r="C209" s="191"/>
      <c r="K209" s="193"/>
      <c r="M209" s="194"/>
    </row>
    <row r="210">
      <c r="A210" s="86"/>
      <c r="C210" s="191"/>
      <c r="K210" s="193"/>
      <c r="M210" s="194"/>
    </row>
    <row r="211">
      <c r="A211" s="86"/>
      <c r="C211" s="191"/>
      <c r="K211" s="193"/>
      <c r="M211" s="194"/>
    </row>
    <row r="212">
      <c r="A212" s="86"/>
      <c r="C212" s="191"/>
      <c r="K212" s="193"/>
      <c r="M212" s="194"/>
    </row>
    <row r="213">
      <c r="A213" s="86"/>
      <c r="C213" s="191"/>
      <c r="K213" s="193"/>
      <c r="M213" s="194"/>
    </row>
    <row r="214">
      <c r="A214" s="86"/>
      <c r="C214" s="191"/>
      <c r="K214" s="193"/>
      <c r="M214" s="194"/>
    </row>
    <row r="215">
      <c r="A215" s="86"/>
      <c r="C215" s="191"/>
      <c r="K215" s="193"/>
      <c r="M215" s="194"/>
    </row>
    <row r="216">
      <c r="A216" s="86"/>
      <c r="C216" s="191"/>
      <c r="K216" s="193"/>
      <c r="M216" s="194"/>
    </row>
    <row r="217">
      <c r="A217" s="86"/>
      <c r="C217" s="191"/>
      <c r="K217" s="193"/>
      <c r="M217" s="194"/>
    </row>
    <row r="218">
      <c r="A218" s="86"/>
      <c r="C218" s="191"/>
      <c r="K218" s="193"/>
      <c r="M218" s="194"/>
    </row>
    <row r="219">
      <c r="A219" s="86"/>
      <c r="C219" s="191"/>
      <c r="K219" s="193"/>
      <c r="M219" s="194"/>
    </row>
    <row r="220">
      <c r="A220" s="86"/>
      <c r="C220" s="191"/>
      <c r="K220" s="193"/>
      <c r="M220" s="194"/>
    </row>
    <row r="221">
      <c r="A221" s="86"/>
      <c r="C221" s="191"/>
      <c r="K221" s="193"/>
      <c r="M221" s="194"/>
    </row>
    <row r="222">
      <c r="A222" s="86"/>
      <c r="C222" s="191"/>
      <c r="K222" s="193"/>
      <c r="M222" s="194"/>
    </row>
    <row r="223">
      <c r="A223" s="86"/>
      <c r="C223" s="191"/>
      <c r="K223" s="193"/>
      <c r="M223" s="194"/>
    </row>
    <row r="224">
      <c r="A224" s="86"/>
      <c r="C224" s="191"/>
      <c r="K224" s="193"/>
      <c r="M224" s="194"/>
    </row>
    <row r="225">
      <c r="A225" s="86"/>
      <c r="C225" s="191"/>
      <c r="K225" s="193"/>
      <c r="M225" s="194"/>
    </row>
    <row r="226">
      <c r="A226" s="86"/>
      <c r="C226" s="191"/>
      <c r="K226" s="193"/>
      <c r="M226" s="194"/>
    </row>
    <row r="227">
      <c r="A227" s="86"/>
      <c r="C227" s="191"/>
      <c r="K227" s="193"/>
      <c r="M227" s="194"/>
    </row>
    <row r="228">
      <c r="A228" s="86"/>
      <c r="C228" s="191"/>
      <c r="K228" s="193"/>
      <c r="M228" s="194"/>
    </row>
    <row r="229">
      <c r="A229" s="86"/>
      <c r="C229" s="191"/>
      <c r="K229" s="193"/>
      <c r="M229" s="194"/>
    </row>
    <row r="230">
      <c r="A230" s="86"/>
      <c r="C230" s="191"/>
      <c r="K230" s="193"/>
      <c r="M230" s="194"/>
    </row>
    <row r="231">
      <c r="A231" s="86"/>
      <c r="C231" s="191"/>
      <c r="K231" s="193"/>
      <c r="M231" s="194"/>
    </row>
    <row r="232">
      <c r="A232" s="86"/>
      <c r="C232" s="191"/>
      <c r="K232" s="193"/>
      <c r="M232" s="194"/>
    </row>
    <row r="233">
      <c r="A233" s="86"/>
      <c r="C233" s="191"/>
      <c r="K233" s="193"/>
      <c r="M233" s="194"/>
    </row>
    <row r="234">
      <c r="A234" s="86"/>
      <c r="C234" s="191"/>
      <c r="K234" s="193"/>
      <c r="M234" s="194"/>
    </row>
    <row r="235">
      <c r="A235" s="86"/>
      <c r="C235" s="191"/>
      <c r="K235" s="193"/>
      <c r="M235" s="194"/>
    </row>
    <row r="236">
      <c r="A236" s="86"/>
      <c r="C236" s="191"/>
      <c r="K236" s="193"/>
      <c r="M236" s="194"/>
    </row>
    <row r="237">
      <c r="A237" s="86"/>
      <c r="C237" s="191"/>
      <c r="K237" s="193"/>
      <c r="M237" s="194"/>
    </row>
    <row r="238">
      <c r="A238" s="86"/>
      <c r="C238" s="191"/>
      <c r="K238" s="193"/>
      <c r="M238" s="194"/>
    </row>
    <row r="239">
      <c r="A239" s="86"/>
      <c r="C239" s="191"/>
      <c r="K239" s="193"/>
      <c r="M239" s="194"/>
    </row>
    <row r="240">
      <c r="A240" s="86"/>
      <c r="C240" s="191"/>
      <c r="K240" s="193"/>
      <c r="M240" s="194"/>
    </row>
    <row r="241">
      <c r="A241" s="86"/>
      <c r="C241" s="191"/>
      <c r="K241" s="193"/>
      <c r="M241" s="194"/>
    </row>
    <row r="242">
      <c r="A242" s="86"/>
      <c r="C242" s="191"/>
      <c r="K242" s="193"/>
      <c r="M242" s="194"/>
    </row>
    <row r="243">
      <c r="A243" s="86"/>
      <c r="C243" s="191"/>
      <c r="K243" s="193"/>
      <c r="M243" s="194"/>
    </row>
    <row r="244">
      <c r="A244" s="86"/>
      <c r="C244" s="191"/>
      <c r="K244" s="193"/>
      <c r="M244" s="194"/>
    </row>
    <row r="245">
      <c r="A245" s="86"/>
      <c r="C245" s="191"/>
      <c r="K245" s="193"/>
      <c r="M245" s="194"/>
    </row>
    <row r="246">
      <c r="A246" s="86"/>
      <c r="C246" s="191"/>
      <c r="K246" s="193"/>
      <c r="M246" s="194"/>
    </row>
    <row r="247">
      <c r="A247" s="86"/>
      <c r="C247" s="191"/>
      <c r="K247" s="193"/>
      <c r="M247" s="194"/>
    </row>
    <row r="248">
      <c r="A248" s="86"/>
      <c r="C248" s="191"/>
      <c r="K248" s="193"/>
      <c r="M248" s="194"/>
    </row>
    <row r="249">
      <c r="A249" s="86"/>
      <c r="C249" s="191"/>
      <c r="K249" s="193"/>
      <c r="M249" s="194"/>
    </row>
    <row r="250">
      <c r="A250" s="86"/>
      <c r="C250" s="191"/>
      <c r="K250" s="193"/>
      <c r="M250" s="194"/>
    </row>
    <row r="251">
      <c r="A251" s="86"/>
      <c r="C251" s="191"/>
      <c r="K251" s="193"/>
      <c r="M251" s="194"/>
    </row>
    <row r="252">
      <c r="A252" s="86"/>
      <c r="C252" s="191"/>
      <c r="K252" s="193"/>
      <c r="M252" s="194"/>
    </row>
    <row r="253">
      <c r="A253" s="86"/>
      <c r="C253" s="191"/>
      <c r="K253" s="193"/>
      <c r="M253" s="194"/>
    </row>
    <row r="254">
      <c r="A254" s="86"/>
      <c r="C254" s="191"/>
      <c r="K254" s="193"/>
      <c r="M254" s="194"/>
    </row>
    <row r="255">
      <c r="A255" s="86"/>
      <c r="C255" s="191"/>
      <c r="K255" s="193"/>
      <c r="M255" s="194"/>
    </row>
    <row r="256">
      <c r="A256" s="86"/>
      <c r="C256" s="191"/>
      <c r="K256" s="193"/>
      <c r="M256" s="194"/>
    </row>
    <row r="257">
      <c r="A257" s="86"/>
      <c r="C257" s="191"/>
      <c r="K257" s="193"/>
      <c r="M257" s="194"/>
    </row>
    <row r="258">
      <c r="A258" s="86"/>
      <c r="C258" s="191"/>
      <c r="K258" s="193"/>
      <c r="M258" s="194"/>
    </row>
    <row r="259">
      <c r="A259" s="86"/>
      <c r="C259" s="191"/>
      <c r="K259" s="193"/>
      <c r="M259" s="194"/>
    </row>
    <row r="260">
      <c r="A260" s="86"/>
      <c r="C260" s="191"/>
      <c r="K260" s="193"/>
      <c r="M260" s="194"/>
    </row>
    <row r="261">
      <c r="A261" s="86"/>
      <c r="C261" s="191"/>
      <c r="K261" s="193"/>
      <c r="M261" s="194"/>
    </row>
    <row r="262">
      <c r="A262" s="86"/>
      <c r="C262" s="191"/>
      <c r="K262" s="193"/>
      <c r="M262" s="194"/>
    </row>
    <row r="263">
      <c r="A263" s="86"/>
      <c r="C263" s="191"/>
      <c r="K263" s="193"/>
      <c r="M263" s="194"/>
    </row>
    <row r="264">
      <c r="A264" s="86"/>
      <c r="C264" s="191"/>
      <c r="K264" s="193"/>
      <c r="M264" s="194"/>
    </row>
    <row r="265">
      <c r="A265" s="86"/>
      <c r="C265" s="191"/>
      <c r="K265" s="193"/>
      <c r="M265" s="194"/>
    </row>
    <row r="266">
      <c r="A266" s="86"/>
      <c r="C266" s="191"/>
      <c r="K266" s="193"/>
      <c r="M266" s="194"/>
    </row>
    <row r="267">
      <c r="A267" s="86"/>
      <c r="C267" s="191"/>
      <c r="K267" s="193"/>
      <c r="M267" s="194"/>
    </row>
    <row r="268">
      <c r="A268" s="86"/>
      <c r="C268" s="191"/>
      <c r="K268" s="193"/>
      <c r="M268" s="194"/>
    </row>
    <row r="269">
      <c r="A269" s="86"/>
      <c r="C269" s="191"/>
      <c r="K269" s="193"/>
      <c r="M269" s="194"/>
    </row>
    <row r="270">
      <c r="A270" s="86"/>
      <c r="C270" s="191"/>
      <c r="K270" s="193"/>
      <c r="M270" s="194"/>
    </row>
    <row r="271">
      <c r="A271" s="86"/>
      <c r="C271" s="191"/>
      <c r="K271" s="193"/>
      <c r="M271" s="194"/>
    </row>
    <row r="272">
      <c r="A272" s="86"/>
      <c r="C272" s="191"/>
      <c r="K272" s="193"/>
      <c r="M272" s="194"/>
    </row>
    <row r="273">
      <c r="A273" s="86"/>
      <c r="C273" s="191"/>
      <c r="K273" s="193"/>
      <c r="M273" s="194"/>
    </row>
    <row r="274">
      <c r="A274" s="86"/>
      <c r="C274" s="191"/>
      <c r="K274" s="193"/>
      <c r="M274" s="194"/>
    </row>
    <row r="275">
      <c r="A275" s="86"/>
      <c r="C275" s="191"/>
      <c r="K275" s="193"/>
      <c r="M275" s="194"/>
    </row>
    <row r="276">
      <c r="A276" s="86"/>
      <c r="C276" s="191"/>
      <c r="K276" s="193"/>
      <c r="M276" s="194"/>
    </row>
    <row r="277">
      <c r="A277" s="86"/>
      <c r="C277" s="191"/>
      <c r="K277" s="193"/>
      <c r="M277" s="194"/>
    </row>
    <row r="278">
      <c r="A278" s="86"/>
      <c r="C278" s="191"/>
      <c r="K278" s="193"/>
      <c r="M278" s="194"/>
    </row>
    <row r="279">
      <c r="A279" s="86"/>
      <c r="C279" s="191"/>
      <c r="K279" s="193"/>
      <c r="M279" s="194"/>
    </row>
    <row r="280">
      <c r="A280" s="86"/>
      <c r="C280" s="191"/>
      <c r="K280" s="193"/>
      <c r="M280" s="194"/>
    </row>
    <row r="281">
      <c r="A281" s="86"/>
      <c r="C281" s="191"/>
      <c r="K281" s="193"/>
      <c r="M281" s="194"/>
    </row>
    <row r="282">
      <c r="A282" s="86"/>
      <c r="C282" s="191"/>
      <c r="K282" s="193"/>
      <c r="M282" s="194"/>
    </row>
    <row r="283">
      <c r="A283" s="86"/>
      <c r="C283" s="191"/>
      <c r="K283" s="193"/>
      <c r="M283" s="194"/>
    </row>
    <row r="284">
      <c r="A284" s="86"/>
      <c r="C284" s="191"/>
      <c r="K284" s="193"/>
      <c r="M284" s="194"/>
    </row>
    <row r="285">
      <c r="A285" s="86"/>
      <c r="C285" s="191"/>
      <c r="K285" s="193"/>
      <c r="M285" s="194"/>
    </row>
    <row r="286">
      <c r="A286" s="86"/>
      <c r="C286" s="191"/>
      <c r="K286" s="193"/>
      <c r="M286" s="194"/>
    </row>
    <row r="287">
      <c r="A287" s="86"/>
      <c r="C287" s="191"/>
      <c r="K287" s="193"/>
      <c r="M287" s="194"/>
    </row>
    <row r="288">
      <c r="A288" s="86"/>
      <c r="C288" s="191"/>
      <c r="K288" s="193"/>
      <c r="M288" s="194"/>
    </row>
    <row r="289">
      <c r="A289" s="86"/>
      <c r="C289" s="191"/>
      <c r="K289" s="193"/>
      <c r="M289" s="194"/>
    </row>
    <row r="290">
      <c r="A290" s="86"/>
      <c r="C290" s="191"/>
      <c r="K290" s="193"/>
      <c r="M290" s="194"/>
    </row>
    <row r="291">
      <c r="A291" s="86"/>
      <c r="C291" s="191"/>
      <c r="K291" s="193"/>
      <c r="M291" s="194"/>
    </row>
    <row r="292">
      <c r="A292" s="86"/>
      <c r="C292" s="191"/>
      <c r="K292" s="193"/>
      <c r="M292" s="194"/>
    </row>
    <row r="293">
      <c r="A293" s="86"/>
      <c r="C293" s="191"/>
      <c r="K293" s="193"/>
      <c r="M293" s="194"/>
    </row>
    <row r="294">
      <c r="A294" s="86"/>
      <c r="C294" s="191"/>
      <c r="K294" s="193"/>
      <c r="M294" s="194"/>
    </row>
    <row r="295">
      <c r="A295" s="86"/>
      <c r="C295" s="191"/>
      <c r="K295" s="193"/>
      <c r="M295" s="194"/>
    </row>
    <row r="296">
      <c r="A296" s="86"/>
      <c r="C296" s="191"/>
      <c r="K296" s="193"/>
      <c r="M296" s="194"/>
    </row>
    <row r="297">
      <c r="A297" s="86"/>
      <c r="C297" s="191"/>
      <c r="K297" s="193"/>
      <c r="M297" s="194"/>
    </row>
    <row r="298">
      <c r="A298" s="86"/>
      <c r="C298" s="191"/>
      <c r="K298" s="193"/>
      <c r="M298" s="194"/>
    </row>
    <row r="299">
      <c r="A299" s="86"/>
      <c r="C299" s="191"/>
      <c r="K299" s="193"/>
      <c r="M299" s="194"/>
    </row>
    <row r="300">
      <c r="A300" s="86"/>
      <c r="C300" s="191"/>
      <c r="K300" s="193"/>
      <c r="M300" s="194"/>
    </row>
    <row r="301">
      <c r="A301" s="86"/>
      <c r="C301" s="191"/>
      <c r="K301" s="193"/>
      <c r="M301" s="194"/>
    </row>
    <row r="302">
      <c r="A302" s="86"/>
      <c r="C302" s="191"/>
      <c r="K302" s="193"/>
      <c r="M302" s="194"/>
    </row>
    <row r="303">
      <c r="A303" s="86"/>
      <c r="C303" s="191"/>
      <c r="K303" s="193"/>
      <c r="M303" s="194"/>
    </row>
    <row r="304">
      <c r="A304" s="86"/>
      <c r="C304" s="191"/>
      <c r="K304" s="193"/>
      <c r="M304" s="194"/>
    </row>
    <row r="305">
      <c r="A305" s="86"/>
      <c r="C305" s="191"/>
      <c r="K305" s="193"/>
      <c r="M305" s="194"/>
    </row>
    <row r="306">
      <c r="A306" s="86"/>
      <c r="C306" s="191"/>
      <c r="K306" s="193"/>
      <c r="M306" s="194"/>
    </row>
    <row r="307">
      <c r="A307" s="86"/>
      <c r="C307" s="191"/>
      <c r="K307" s="193"/>
      <c r="M307" s="194"/>
    </row>
    <row r="308">
      <c r="A308" s="86"/>
      <c r="C308" s="191"/>
      <c r="K308" s="193"/>
      <c r="M308" s="194"/>
    </row>
    <row r="309">
      <c r="A309" s="86"/>
      <c r="C309" s="191"/>
      <c r="K309" s="193"/>
      <c r="M309" s="194"/>
    </row>
    <row r="310">
      <c r="A310" s="86"/>
      <c r="C310" s="191"/>
      <c r="K310" s="193"/>
      <c r="M310" s="194"/>
    </row>
    <row r="311">
      <c r="A311" s="86"/>
      <c r="C311" s="191"/>
      <c r="K311" s="193"/>
      <c r="M311" s="194"/>
    </row>
    <row r="312">
      <c r="A312" s="86"/>
      <c r="C312" s="191"/>
      <c r="K312" s="193"/>
      <c r="M312" s="194"/>
    </row>
    <row r="313">
      <c r="A313" s="86"/>
      <c r="C313" s="191"/>
      <c r="K313" s="193"/>
      <c r="M313" s="194"/>
    </row>
    <row r="314">
      <c r="A314" s="86"/>
      <c r="C314" s="191"/>
      <c r="K314" s="193"/>
      <c r="M314" s="194"/>
    </row>
    <row r="315">
      <c r="A315" s="86"/>
      <c r="C315" s="191"/>
      <c r="K315" s="193"/>
      <c r="M315" s="194"/>
    </row>
    <row r="316">
      <c r="A316" s="86"/>
      <c r="C316" s="191"/>
      <c r="K316" s="193"/>
      <c r="M316" s="194"/>
    </row>
    <row r="317">
      <c r="A317" s="86"/>
      <c r="C317" s="191"/>
      <c r="K317" s="193"/>
      <c r="M317" s="194"/>
    </row>
    <row r="318">
      <c r="A318" s="86"/>
      <c r="C318" s="191"/>
      <c r="K318" s="193"/>
      <c r="M318" s="194"/>
    </row>
    <row r="319">
      <c r="A319" s="86"/>
      <c r="C319" s="191"/>
      <c r="K319" s="193"/>
      <c r="M319" s="194"/>
    </row>
    <row r="320">
      <c r="A320" s="86"/>
      <c r="C320" s="191"/>
      <c r="K320" s="193"/>
      <c r="M320" s="194"/>
    </row>
    <row r="321">
      <c r="A321" s="86"/>
      <c r="C321" s="191"/>
      <c r="K321" s="193"/>
      <c r="M321" s="194"/>
    </row>
    <row r="322">
      <c r="A322" s="86"/>
      <c r="C322" s="191"/>
      <c r="K322" s="193"/>
      <c r="M322" s="194"/>
    </row>
    <row r="323">
      <c r="A323" s="86"/>
      <c r="C323" s="191"/>
      <c r="K323" s="193"/>
      <c r="M323" s="194"/>
    </row>
    <row r="324">
      <c r="A324" s="86"/>
      <c r="C324" s="191"/>
      <c r="K324" s="193"/>
      <c r="M324" s="194"/>
    </row>
    <row r="325">
      <c r="A325" s="86"/>
      <c r="C325" s="191"/>
      <c r="K325" s="193"/>
      <c r="M325" s="194"/>
    </row>
    <row r="326">
      <c r="A326" s="86"/>
      <c r="C326" s="191"/>
      <c r="K326" s="193"/>
      <c r="M326" s="194"/>
    </row>
    <row r="327">
      <c r="A327" s="86"/>
      <c r="C327" s="191"/>
      <c r="K327" s="193"/>
      <c r="M327" s="194"/>
    </row>
    <row r="328">
      <c r="A328" s="86"/>
      <c r="C328" s="191"/>
      <c r="K328" s="193"/>
      <c r="M328" s="194"/>
    </row>
    <row r="329">
      <c r="A329" s="86"/>
      <c r="C329" s="191"/>
      <c r="K329" s="193"/>
      <c r="M329" s="194"/>
    </row>
    <row r="330">
      <c r="A330" s="86"/>
      <c r="C330" s="191"/>
      <c r="K330" s="193"/>
      <c r="M330" s="194"/>
    </row>
    <row r="331">
      <c r="A331" s="86"/>
      <c r="C331" s="191"/>
      <c r="K331" s="193"/>
      <c r="M331" s="194"/>
    </row>
    <row r="332">
      <c r="A332" s="86"/>
      <c r="C332" s="191"/>
      <c r="K332" s="193"/>
      <c r="M332" s="194"/>
    </row>
    <row r="333">
      <c r="A333" s="86"/>
      <c r="C333" s="191"/>
      <c r="K333" s="193"/>
      <c r="M333" s="194"/>
    </row>
    <row r="334">
      <c r="A334" s="86"/>
      <c r="C334" s="191"/>
      <c r="K334" s="193"/>
      <c r="M334" s="194"/>
    </row>
    <row r="335">
      <c r="A335" s="86"/>
      <c r="C335" s="191"/>
      <c r="K335" s="193"/>
      <c r="M335" s="194"/>
    </row>
    <row r="336">
      <c r="A336" s="86"/>
      <c r="C336" s="191"/>
      <c r="K336" s="193"/>
      <c r="M336" s="194"/>
    </row>
    <row r="337">
      <c r="A337" s="86"/>
      <c r="C337" s="191"/>
      <c r="K337" s="193"/>
      <c r="M337" s="194"/>
    </row>
    <row r="338">
      <c r="A338" s="86"/>
      <c r="C338" s="191"/>
      <c r="K338" s="193"/>
      <c r="M338" s="194"/>
    </row>
    <row r="339">
      <c r="A339" s="86"/>
      <c r="C339" s="191"/>
      <c r="K339" s="193"/>
      <c r="M339" s="194"/>
    </row>
    <row r="340">
      <c r="A340" s="86"/>
      <c r="C340" s="191"/>
      <c r="K340" s="193"/>
      <c r="M340" s="194"/>
    </row>
    <row r="341">
      <c r="A341" s="86"/>
      <c r="C341" s="191"/>
      <c r="K341" s="193"/>
      <c r="M341" s="194"/>
    </row>
    <row r="342">
      <c r="A342" s="86"/>
      <c r="C342" s="191"/>
      <c r="K342" s="193"/>
      <c r="M342" s="194"/>
    </row>
    <row r="343">
      <c r="A343" s="86"/>
      <c r="C343" s="191"/>
      <c r="K343" s="193"/>
      <c r="M343" s="194"/>
    </row>
    <row r="344">
      <c r="A344" s="86"/>
      <c r="C344" s="191"/>
      <c r="K344" s="193"/>
      <c r="M344" s="194"/>
    </row>
    <row r="345">
      <c r="A345" s="86"/>
      <c r="C345" s="191"/>
      <c r="K345" s="193"/>
      <c r="M345" s="194"/>
    </row>
    <row r="346">
      <c r="A346" s="86"/>
      <c r="C346" s="191"/>
      <c r="K346" s="193"/>
      <c r="M346" s="194"/>
    </row>
    <row r="347">
      <c r="A347" s="86"/>
      <c r="C347" s="191"/>
      <c r="K347" s="193"/>
      <c r="M347" s="194"/>
    </row>
    <row r="348">
      <c r="A348" s="86"/>
      <c r="C348" s="191"/>
      <c r="K348" s="193"/>
      <c r="M348" s="194"/>
    </row>
    <row r="349">
      <c r="A349" s="86"/>
      <c r="C349" s="191"/>
      <c r="K349" s="193"/>
      <c r="M349" s="194"/>
    </row>
    <row r="350">
      <c r="A350" s="86"/>
      <c r="C350" s="191"/>
      <c r="K350" s="193"/>
      <c r="M350" s="194"/>
    </row>
    <row r="351">
      <c r="A351" s="86"/>
      <c r="C351" s="191"/>
      <c r="K351" s="193"/>
      <c r="M351" s="194"/>
    </row>
    <row r="352">
      <c r="A352" s="86"/>
      <c r="C352" s="191"/>
      <c r="K352" s="193"/>
      <c r="M352" s="194"/>
    </row>
    <row r="353">
      <c r="A353" s="86"/>
      <c r="C353" s="191"/>
      <c r="K353" s="193"/>
      <c r="M353" s="194"/>
    </row>
    <row r="354">
      <c r="A354" s="86"/>
      <c r="C354" s="191"/>
      <c r="K354" s="193"/>
      <c r="M354" s="194"/>
    </row>
    <row r="355">
      <c r="A355" s="86"/>
      <c r="C355" s="191"/>
      <c r="K355" s="193"/>
      <c r="M355" s="194"/>
    </row>
    <row r="356">
      <c r="A356" s="86"/>
      <c r="C356" s="191"/>
      <c r="K356" s="193"/>
      <c r="M356" s="194"/>
    </row>
    <row r="357">
      <c r="A357" s="86"/>
      <c r="C357" s="191"/>
      <c r="K357" s="193"/>
      <c r="M357" s="194"/>
    </row>
    <row r="358">
      <c r="A358" s="86"/>
      <c r="C358" s="191"/>
      <c r="K358" s="193"/>
      <c r="M358" s="194"/>
    </row>
    <row r="359">
      <c r="A359" s="86"/>
      <c r="C359" s="191"/>
      <c r="K359" s="193"/>
      <c r="M359" s="194"/>
    </row>
    <row r="360">
      <c r="A360" s="86"/>
      <c r="C360" s="191"/>
      <c r="K360" s="193"/>
      <c r="M360" s="194"/>
    </row>
    <row r="361">
      <c r="A361" s="86"/>
      <c r="C361" s="191"/>
      <c r="K361" s="193"/>
      <c r="M361" s="194"/>
    </row>
    <row r="362">
      <c r="A362" s="86"/>
      <c r="C362" s="191"/>
      <c r="K362" s="193"/>
      <c r="M362" s="194"/>
    </row>
    <row r="363">
      <c r="A363" s="86"/>
      <c r="C363" s="191"/>
      <c r="K363" s="193"/>
      <c r="M363" s="194"/>
    </row>
    <row r="364">
      <c r="A364" s="86"/>
      <c r="C364" s="191"/>
      <c r="K364" s="193"/>
      <c r="M364" s="194"/>
    </row>
    <row r="365">
      <c r="A365" s="86"/>
      <c r="C365" s="191"/>
      <c r="K365" s="193"/>
      <c r="M365" s="194"/>
    </row>
    <row r="366">
      <c r="A366" s="86"/>
      <c r="C366" s="191"/>
      <c r="K366" s="193"/>
      <c r="M366" s="194"/>
    </row>
    <row r="367">
      <c r="A367" s="86"/>
      <c r="C367" s="191"/>
      <c r="K367" s="193"/>
      <c r="M367" s="194"/>
    </row>
    <row r="368">
      <c r="A368" s="86"/>
      <c r="C368" s="191"/>
      <c r="K368" s="193"/>
      <c r="M368" s="194"/>
    </row>
    <row r="369">
      <c r="A369" s="86"/>
      <c r="C369" s="191"/>
      <c r="K369" s="193"/>
      <c r="M369" s="194"/>
    </row>
    <row r="370">
      <c r="A370" s="86"/>
      <c r="C370" s="191"/>
      <c r="K370" s="193"/>
      <c r="M370" s="194"/>
    </row>
    <row r="371">
      <c r="A371" s="86"/>
      <c r="C371" s="191"/>
      <c r="K371" s="193"/>
      <c r="M371" s="194"/>
    </row>
    <row r="372">
      <c r="A372" s="86"/>
      <c r="C372" s="191"/>
      <c r="K372" s="193"/>
      <c r="M372" s="194"/>
    </row>
    <row r="373">
      <c r="A373" s="86"/>
      <c r="C373" s="191"/>
      <c r="K373" s="193"/>
      <c r="M373" s="194"/>
    </row>
    <row r="374">
      <c r="A374" s="86"/>
      <c r="C374" s="191"/>
      <c r="K374" s="193"/>
      <c r="M374" s="194"/>
    </row>
    <row r="375">
      <c r="A375" s="86"/>
      <c r="C375" s="191"/>
      <c r="K375" s="193"/>
      <c r="M375" s="194"/>
    </row>
    <row r="376">
      <c r="A376" s="86"/>
      <c r="C376" s="191"/>
      <c r="K376" s="193"/>
      <c r="M376" s="194"/>
    </row>
    <row r="377">
      <c r="A377" s="86"/>
      <c r="C377" s="191"/>
      <c r="K377" s="193"/>
      <c r="M377" s="194"/>
    </row>
    <row r="378">
      <c r="A378" s="86"/>
      <c r="C378" s="191"/>
      <c r="K378" s="193"/>
      <c r="M378" s="194"/>
    </row>
    <row r="379">
      <c r="A379" s="86"/>
      <c r="C379" s="191"/>
      <c r="K379" s="193"/>
      <c r="M379" s="194"/>
    </row>
    <row r="380">
      <c r="A380" s="86"/>
      <c r="C380" s="191"/>
      <c r="K380" s="193"/>
      <c r="M380" s="194"/>
    </row>
    <row r="381">
      <c r="A381" s="86"/>
      <c r="C381" s="191"/>
      <c r="K381" s="193"/>
      <c r="M381" s="194"/>
    </row>
    <row r="382">
      <c r="A382" s="86"/>
      <c r="C382" s="191"/>
      <c r="K382" s="193"/>
      <c r="M382" s="194"/>
    </row>
    <row r="383">
      <c r="A383" s="86"/>
      <c r="C383" s="191"/>
      <c r="K383" s="193"/>
      <c r="M383" s="194"/>
    </row>
    <row r="384">
      <c r="A384" s="86"/>
      <c r="C384" s="191"/>
      <c r="K384" s="193"/>
      <c r="M384" s="194"/>
    </row>
    <row r="385">
      <c r="A385" s="86"/>
      <c r="C385" s="191"/>
      <c r="K385" s="193"/>
      <c r="M385" s="194"/>
    </row>
    <row r="386">
      <c r="A386" s="86"/>
      <c r="C386" s="191"/>
      <c r="K386" s="193"/>
      <c r="M386" s="194"/>
    </row>
    <row r="387">
      <c r="A387" s="86"/>
      <c r="C387" s="191"/>
      <c r="K387" s="193"/>
      <c r="M387" s="194"/>
    </row>
    <row r="388">
      <c r="A388" s="86"/>
      <c r="C388" s="191"/>
      <c r="K388" s="193"/>
      <c r="M388" s="194"/>
    </row>
    <row r="389">
      <c r="A389" s="86"/>
      <c r="C389" s="191"/>
      <c r="K389" s="193"/>
      <c r="M389" s="194"/>
    </row>
    <row r="390">
      <c r="A390" s="86"/>
      <c r="C390" s="191"/>
      <c r="K390" s="193"/>
      <c r="M390" s="194"/>
    </row>
    <row r="391">
      <c r="A391" s="86"/>
      <c r="C391" s="191"/>
      <c r="K391" s="193"/>
      <c r="M391" s="194"/>
    </row>
    <row r="392">
      <c r="A392" s="86"/>
      <c r="C392" s="191"/>
      <c r="K392" s="193"/>
      <c r="M392" s="194"/>
    </row>
    <row r="393">
      <c r="A393" s="86"/>
      <c r="C393" s="191"/>
      <c r="K393" s="193"/>
      <c r="M393" s="194"/>
    </row>
    <row r="394">
      <c r="A394" s="86"/>
      <c r="C394" s="191"/>
      <c r="K394" s="193"/>
      <c r="M394" s="194"/>
    </row>
    <row r="395">
      <c r="A395" s="86"/>
      <c r="C395" s="191"/>
      <c r="K395" s="193"/>
      <c r="M395" s="194"/>
    </row>
    <row r="396">
      <c r="A396" s="86"/>
      <c r="C396" s="191"/>
      <c r="K396" s="193"/>
      <c r="M396" s="194"/>
    </row>
    <row r="397">
      <c r="A397" s="86"/>
      <c r="C397" s="191"/>
      <c r="K397" s="193"/>
      <c r="M397" s="194"/>
    </row>
    <row r="398">
      <c r="A398" s="86"/>
      <c r="C398" s="191"/>
      <c r="K398" s="193"/>
      <c r="M398" s="194"/>
    </row>
    <row r="399">
      <c r="A399" s="86"/>
      <c r="C399" s="191"/>
      <c r="K399" s="193"/>
      <c r="M399" s="194"/>
    </row>
    <row r="400">
      <c r="A400" s="86"/>
      <c r="C400" s="191"/>
      <c r="K400" s="193"/>
      <c r="M400" s="194"/>
    </row>
    <row r="401">
      <c r="A401" s="86"/>
      <c r="C401" s="191"/>
      <c r="K401" s="193"/>
      <c r="M401" s="194"/>
    </row>
    <row r="402">
      <c r="A402" s="86"/>
      <c r="C402" s="191"/>
      <c r="K402" s="193"/>
      <c r="M402" s="194"/>
    </row>
    <row r="403">
      <c r="A403" s="86"/>
      <c r="C403" s="191"/>
      <c r="K403" s="193"/>
      <c r="M403" s="194"/>
    </row>
    <row r="404">
      <c r="A404" s="86"/>
      <c r="C404" s="191"/>
      <c r="K404" s="193"/>
      <c r="M404" s="194"/>
    </row>
    <row r="405">
      <c r="A405" s="86"/>
      <c r="C405" s="191"/>
      <c r="K405" s="193"/>
      <c r="M405" s="194"/>
    </row>
    <row r="406">
      <c r="A406" s="86"/>
      <c r="C406" s="191"/>
      <c r="K406" s="193"/>
      <c r="M406" s="194"/>
    </row>
    <row r="407">
      <c r="A407" s="86"/>
      <c r="C407" s="191"/>
      <c r="K407" s="193"/>
      <c r="M407" s="194"/>
    </row>
    <row r="408">
      <c r="A408" s="86"/>
      <c r="C408" s="191"/>
      <c r="K408" s="193"/>
      <c r="M408" s="194"/>
    </row>
    <row r="409">
      <c r="A409" s="86"/>
      <c r="C409" s="191"/>
      <c r="K409" s="193"/>
      <c r="M409" s="194"/>
    </row>
    <row r="410">
      <c r="A410" s="86"/>
      <c r="C410" s="191"/>
      <c r="K410" s="193"/>
      <c r="M410" s="194"/>
    </row>
    <row r="411">
      <c r="A411" s="86"/>
      <c r="C411" s="191"/>
      <c r="K411" s="193"/>
      <c r="M411" s="194"/>
    </row>
    <row r="412">
      <c r="A412" s="86"/>
      <c r="C412" s="191"/>
      <c r="K412" s="193"/>
      <c r="M412" s="194"/>
    </row>
    <row r="413">
      <c r="A413" s="86"/>
      <c r="C413" s="191"/>
      <c r="K413" s="193"/>
      <c r="M413" s="194"/>
    </row>
    <row r="414">
      <c r="A414" s="86"/>
      <c r="C414" s="191"/>
      <c r="K414" s="193"/>
      <c r="M414" s="194"/>
    </row>
    <row r="415">
      <c r="A415" s="86"/>
      <c r="C415" s="191"/>
      <c r="K415" s="193"/>
      <c r="M415" s="194"/>
    </row>
    <row r="416">
      <c r="A416" s="86"/>
      <c r="C416" s="191"/>
      <c r="K416" s="193"/>
      <c r="M416" s="194"/>
    </row>
    <row r="417">
      <c r="A417" s="86"/>
      <c r="C417" s="191"/>
      <c r="K417" s="193"/>
      <c r="M417" s="194"/>
    </row>
    <row r="418">
      <c r="A418" s="86"/>
      <c r="C418" s="191"/>
      <c r="K418" s="193"/>
      <c r="M418" s="194"/>
    </row>
    <row r="419">
      <c r="A419" s="86"/>
      <c r="C419" s="191"/>
      <c r="K419" s="193"/>
      <c r="M419" s="194"/>
    </row>
    <row r="420">
      <c r="A420" s="86"/>
      <c r="C420" s="191"/>
      <c r="K420" s="193"/>
      <c r="M420" s="194"/>
    </row>
    <row r="421">
      <c r="A421" s="86"/>
      <c r="C421" s="191"/>
      <c r="K421" s="193"/>
      <c r="M421" s="194"/>
    </row>
    <row r="422">
      <c r="A422" s="86"/>
      <c r="C422" s="191"/>
      <c r="K422" s="193"/>
      <c r="M422" s="194"/>
    </row>
    <row r="423">
      <c r="A423" s="86"/>
      <c r="C423" s="191"/>
      <c r="K423" s="193"/>
      <c r="M423" s="194"/>
    </row>
    <row r="424">
      <c r="A424" s="86"/>
      <c r="C424" s="191"/>
      <c r="K424" s="193"/>
      <c r="M424" s="194"/>
    </row>
    <row r="425">
      <c r="A425" s="86"/>
      <c r="C425" s="191"/>
      <c r="K425" s="193"/>
      <c r="M425" s="194"/>
    </row>
    <row r="426">
      <c r="A426" s="86"/>
      <c r="C426" s="191"/>
      <c r="K426" s="193"/>
      <c r="M426" s="194"/>
    </row>
    <row r="427">
      <c r="A427" s="86"/>
      <c r="C427" s="191"/>
      <c r="K427" s="193"/>
      <c r="M427" s="194"/>
    </row>
    <row r="428">
      <c r="A428" s="86"/>
      <c r="C428" s="191"/>
      <c r="K428" s="193"/>
      <c r="M428" s="194"/>
    </row>
    <row r="429">
      <c r="A429" s="86"/>
      <c r="C429" s="191"/>
      <c r="K429" s="193"/>
      <c r="M429" s="194"/>
    </row>
    <row r="430">
      <c r="A430" s="86"/>
      <c r="C430" s="191"/>
      <c r="K430" s="193"/>
      <c r="M430" s="194"/>
    </row>
    <row r="431">
      <c r="A431" s="86"/>
      <c r="C431" s="191"/>
      <c r="K431" s="193"/>
      <c r="M431" s="194"/>
    </row>
    <row r="432">
      <c r="A432" s="86"/>
      <c r="C432" s="191"/>
      <c r="K432" s="193"/>
      <c r="M432" s="194"/>
    </row>
    <row r="433">
      <c r="A433" s="86"/>
      <c r="C433" s="191"/>
      <c r="K433" s="193"/>
      <c r="M433" s="194"/>
    </row>
    <row r="434">
      <c r="A434" s="86"/>
      <c r="C434" s="191"/>
      <c r="K434" s="193"/>
      <c r="M434" s="194"/>
    </row>
    <row r="435">
      <c r="A435" s="86"/>
      <c r="C435" s="191"/>
      <c r="K435" s="193"/>
      <c r="M435" s="194"/>
    </row>
    <row r="436">
      <c r="A436" s="86"/>
      <c r="C436" s="191"/>
      <c r="K436" s="193"/>
      <c r="M436" s="194"/>
    </row>
    <row r="437">
      <c r="A437" s="86"/>
      <c r="C437" s="191"/>
      <c r="K437" s="193"/>
      <c r="M437" s="194"/>
    </row>
    <row r="438">
      <c r="A438" s="86"/>
      <c r="C438" s="191"/>
      <c r="K438" s="193"/>
      <c r="M438" s="194"/>
    </row>
    <row r="439">
      <c r="A439" s="86"/>
      <c r="C439" s="191"/>
      <c r="K439" s="193"/>
      <c r="M439" s="194"/>
    </row>
    <row r="440">
      <c r="A440" s="86"/>
      <c r="C440" s="191"/>
      <c r="K440" s="193"/>
      <c r="M440" s="194"/>
    </row>
    <row r="441">
      <c r="A441" s="86"/>
      <c r="C441" s="191"/>
      <c r="K441" s="193"/>
      <c r="M441" s="194"/>
    </row>
    <row r="442">
      <c r="A442" s="86"/>
      <c r="C442" s="191"/>
      <c r="K442" s="193"/>
      <c r="M442" s="194"/>
    </row>
    <row r="443">
      <c r="A443" s="86"/>
      <c r="C443" s="191"/>
      <c r="K443" s="193"/>
      <c r="M443" s="194"/>
    </row>
    <row r="444">
      <c r="A444" s="86"/>
      <c r="C444" s="191"/>
      <c r="K444" s="193"/>
      <c r="M444" s="194"/>
    </row>
    <row r="445">
      <c r="A445" s="86"/>
      <c r="C445" s="191"/>
      <c r="K445" s="193"/>
      <c r="M445" s="194"/>
    </row>
    <row r="446">
      <c r="A446" s="86"/>
      <c r="C446" s="191"/>
      <c r="K446" s="193"/>
      <c r="M446" s="194"/>
    </row>
    <row r="447">
      <c r="A447" s="86"/>
      <c r="C447" s="191"/>
      <c r="K447" s="193"/>
      <c r="M447" s="194"/>
    </row>
    <row r="448">
      <c r="A448" s="86"/>
      <c r="C448" s="191"/>
      <c r="K448" s="193"/>
      <c r="M448" s="194"/>
    </row>
    <row r="449">
      <c r="A449" s="86"/>
      <c r="C449" s="191"/>
      <c r="K449" s="193"/>
      <c r="M449" s="194"/>
    </row>
    <row r="450">
      <c r="A450" s="86"/>
      <c r="C450" s="191"/>
      <c r="K450" s="193"/>
      <c r="M450" s="194"/>
    </row>
    <row r="451">
      <c r="A451" s="86"/>
      <c r="C451" s="191"/>
      <c r="K451" s="193"/>
      <c r="M451" s="194"/>
    </row>
    <row r="452">
      <c r="A452" s="86"/>
      <c r="C452" s="191"/>
      <c r="K452" s="193"/>
      <c r="M452" s="194"/>
    </row>
    <row r="453">
      <c r="A453" s="86"/>
      <c r="C453" s="191"/>
      <c r="K453" s="193"/>
      <c r="M453" s="194"/>
    </row>
    <row r="454">
      <c r="A454" s="86"/>
      <c r="C454" s="191"/>
      <c r="K454" s="193"/>
      <c r="M454" s="194"/>
    </row>
    <row r="455">
      <c r="A455" s="86"/>
      <c r="C455" s="191"/>
      <c r="K455" s="193"/>
      <c r="M455" s="194"/>
    </row>
    <row r="456">
      <c r="A456" s="86"/>
      <c r="C456" s="191"/>
      <c r="K456" s="193"/>
      <c r="M456" s="194"/>
    </row>
    <row r="457">
      <c r="A457" s="86"/>
      <c r="C457" s="191"/>
      <c r="K457" s="193"/>
      <c r="M457" s="194"/>
    </row>
    <row r="458">
      <c r="A458" s="86"/>
      <c r="C458" s="191"/>
      <c r="K458" s="193"/>
      <c r="M458" s="194"/>
    </row>
    <row r="459">
      <c r="A459" s="86"/>
      <c r="C459" s="191"/>
      <c r="K459" s="193"/>
      <c r="M459" s="194"/>
    </row>
    <row r="460">
      <c r="A460" s="86"/>
      <c r="C460" s="191"/>
      <c r="K460" s="193"/>
      <c r="M460" s="194"/>
    </row>
    <row r="461">
      <c r="A461" s="86"/>
      <c r="C461" s="191"/>
      <c r="K461" s="193"/>
      <c r="M461" s="194"/>
    </row>
    <row r="462">
      <c r="A462" s="86"/>
      <c r="C462" s="191"/>
      <c r="K462" s="193"/>
      <c r="M462" s="194"/>
    </row>
    <row r="463">
      <c r="A463" s="86"/>
      <c r="C463" s="191"/>
      <c r="K463" s="193"/>
      <c r="M463" s="194"/>
    </row>
    <row r="464">
      <c r="A464" s="86"/>
      <c r="C464" s="191"/>
      <c r="K464" s="193"/>
      <c r="M464" s="194"/>
    </row>
    <row r="465">
      <c r="A465" s="86"/>
      <c r="C465" s="191"/>
      <c r="K465" s="193"/>
      <c r="M465" s="194"/>
    </row>
    <row r="466">
      <c r="A466" s="86"/>
      <c r="C466" s="191"/>
      <c r="K466" s="193"/>
      <c r="M466" s="194"/>
    </row>
    <row r="467">
      <c r="A467" s="86"/>
      <c r="C467" s="191"/>
      <c r="K467" s="193"/>
      <c r="M467" s="194"/>
    </row>
    <row r="468">
      <c r="A468" s="86"/>
      <c r="C468" s="191"/>
      <c r="K468" s="193"/>
      <c r="M468" s="194"/>
    </row>
    <row r="469">
      <c r="A469" s="86"/>
      <c r="C469" s="191"/>
      <c r="K469" s="193"/>
      <c r="M469" s="194"/>
    </row>
    <row r="470">
      <c r="A470" s="86"/>
      <c r="C470" s="191"/>
      <c r="K470" s="193"/>
      <c r="M470" s="194"/>
    </row>
    <row r="471">
      <c r="A471" s="86"/>
      <c r="C471" s="191"/>
      <c r="K471" s="193"/>
      <c r="M471" s="194"/>
    </row>
    <row r="472">
      <c r="A472" s="86"/>
      <c r="C472" s="191"/>
      <c r="K472" s="193"/>
      <c r="M472" s="194"/>
    </row>
    <row r="473">
      <c r="A473" s="86"/>
      <c r="C473" s="191"/>
      <c r="K473" s="193"/>
      <c r="M473" s="194"/>
    </row>
    <row r="474">
      <c r="A474" s="86"/>
      <c r="C474" s="191"/>
      <c r="K474" s="193"/>
      <c r="M474" s="194"/>
    </row>
    <row r="475">
      <c r="A475" s="86"/>
      <c r="C475" s="191"/>
      <c r="K475" s="193"/>
      <c r="M475" s="194"/>
    </row>
    <row r="476">
      <c r="A476" s="86"/>
      <c r="C476" s="191"/>
      <c r="K476" s="193"/>
      <c r="M476" s="194"/>
    </row>
    <row r="477">
      <c r="A477" s="86"/>
      <c r="C477" s="191"/>
      <c r="K477" s="193"/>
      <c r="M477" s="194"/>
    </row>
    <row r="478">
      <c r="A478" s="86"/>
      <c r="C478" s="191"/>
      <c r="K478" s="193"/>
      <c r="M478" s="194"/>
    </row>
    <row r="479">
      <c r="A479" s="86"/>
      <c r="C479" s="191"/>
      <c r="K479" s="193"/>
      <c r="M479" s="194"/>
    </row>
    <row r="480">
      <c r="A480" s="86"/>
      <c r="C480" s="191"/>
      <c r="K480" s="193"/>
      <c r="M480" s="194"/>
    </row>
    <row r="481">
      <c r="A481" s="86"/>
      <c r="C481" s="191"/>
      <c r="K481" s="193"/>
      <c r="M481" s="194"/>
    </row>
    <row r="482">
      <c r="A482" s="86"/>
      <c r="C482" s="191"/>
      <c r="K482" s="193"/>
      <c r="M482" s="194"/>
    </row>
    <row r="483">
      <c r="A483" s="86"/>
      <c r="C483" s="191"/>
      <c r="K483" s="193"/>
      <c r="M483" s="194"/>
    </row>
    <row r="484">
      <c r="A484" s="86"/>
      <c r="C484" s="191"/>
      <c r="K484" s="193"/>
      <c r="M484" s="194"/>
    </row>
    <row r="485">
      <c r="A485" s="86"/>
      <c r="C485" s="191"/>
      <c r="K485" s="193"/>
      <c r="M485" s="194"/>
    </row>
    <row r="486">
      <c r="A486" s="86"/>
      <c r="C486" s="191"/>
      <c r="K486" s="193"/>
      <c r="M486" s="194"/>
    </row>
    <row r="487">
      <c r="A487" s="86"/>
      <c r="C487" s="191"/>
      <c r="K487" s="193"/>
      <c r="M487" s="194"/>
    </row>
    <row r="488">
      <c r="A488" s="86"/>
      <c r="C488" s="191"/>
      <c r="K488" s="193"/>
      <c r="M488" s="194"/>
    </row>
    <row r="489">
      <c r="A489" s="86"/>
      <c r="C489" s="191"/>
      <c r="K489" s="193"/>
      <c r="M489" s="194"/>
    </row>
    <row r="490">
      <c r="A490" s="86"/>
      <c r="C490" s="191"/>
      <c r="K490" s="193"/>
      <c r="M490" s="194"/>
    </row>
    <row r="491">
      <c r="A491" s="86"/>
      <c r="C491" s="191"/>
      <c r="K491" s="193"/>
      <c r="M491" s="194"/>
    </row>
    <row r="492">
      <c r="A492" s="86"/>
      <c r="C492" s="191"/>
      <c r="K492" s="193"/>
      <c r="M492" s="194"/>
    </row>
    <row r="493">
      <c r="A493" s="86"/>
      <c r="C493" s="191"/>
      <c r="K493" s="193"/>
      <c r="M493" s="194"/>
    </row>
    <row r="494">
      <c r="A494" s="86"/>
      <c r="C494" s="191"/>
      <c r="K494" s="193"/>
      <c r="M494" s="194"/>
    </row>
    <row r="495">
      <c r="A495" s="86"/>
      <c r="C495" s="191"/>
      <c r="K495" s="193"/>
      <c r="M495" s="194"/>
    </row>
    <row r="496">
      <c r="A496" s="86"/>
      <c r="C496" s="191"/>
      <c r="K496" s="193"/>
      <c r="M496" s="194"/>
    </row>
    <row r="497">
      <c r="A497" s="86"/>
      <c r="C497" s="191"/>
      <c r="K497" s="193"/>
      <c r="M497" s="194"/>
    </row>
    <row r="498">
      <c r="A498" s="86"/>
      <c r="C498" s="191"/>
      <c r="K498" s="193"/>
      <c r="M498" s="194"/>
    </row>
    <row r="499">
      <c r="A499" s="86"/>
      <c r="C499" s="191"/>
      <c r="K499" s="193"/>
      <c r="M499" s="194"/>
    </row>
    <row r="500">
      <c r="A500" s="86"/>
      <c r="C500" s="191"/>
      <c r="K500" s="193"/>
      <c r="M500" s="194"/>
    </row>
    <row r="501">
      <c r="A501" s="86"/>
      <c r="C501" s="191"/>
      <c r="K501" s="193"/>
      <c r="M501" s="194"/>
    </row>
    <row r="502">
      <c r="A502" s="86"/>
      <c r="C502" s="191"/>
      <c r="K502" s="193"/>
      <c r="M502" s="194"/>
    </row>
    <row r="503">
      <c r="A503" s="86"/>
      <c r="C503" s="191"/>
      <c r="K503" s="193"/>
      <c r="M503" s="194"/>
    </row>
    <row r="504">
      <c r="A504" s="86"/>
      <c r="C504" s="191"/>
      <c r="K504" s="193"/>
      <c r="M504" s="194"/>
    </row>
    <row r="505">
      <c r="A505" s="86"/>
      <c r="C505" s="191"/>
      <c r="K505" s="193"/>
      <c r="M505" s="194"/>
    </row>
    <row r="506">
      <c r="A506" s="86"/>
      <c r="C506" s="191"/>
      <c r="K506" s="193"/>
      <c r="M506" s="194"/>
    </row>
    <row r="507">
      <c r="A507" s="86"/>
      <c r="C507" s="191"/>
      <c r="K507" s="193"/>
      <c r="M507" s="194"/>
    </row>
    <row r="508">
      <c r="A508" s="86"/>
      <c r="C508" s="191"/>
      <c r="K508" s="193"/>
      <c r="M508" s="194"/>
    </row>
    <row r="509">
      <c r="A509" s="86"/>
      <c r="C509" s="191"/>
      <c r="K509" s="193"/>
      <c r="M509" s="194"/>
    </row>
    <row r="510">
      <c r="A510" s="86"/>
      <c r="C510" s="191"/>
      <c r="K510" s="193"/>
      <c r="M510" s="194"/>
    </row>
    <row r="511">
      <c r="A511" s="86"/>
      <c r="C511" s="191"/>
      <c r="K511" s="193"/>
      <c r="M511" s="194"/>
    </row>
    <row r="512">
      <c r="A512" s="86"/>
      <c r="C512" s="191"/>
      <c r="K512" s="193"/>
      <c r="M512" s="194"/>
    </row>
    <row r="513">
      <c r="A513" s="86"/>
      <c r="C513" s="191"/>
      <c r="K513" s="193"/>
      <c r="M513" s="194"/>
    </row>
    <row r="514">
      <c r="A514" s="86"/>
      <c r="C514" s="191"/>
      <c r="K514" s="193"/>
      <c r="M514" s="194"/>
    </row>
    <row r="515">
      <c r="A515" s="86"/>
      <c r="C515" s="191"/>
      <c r="K515" s="193"/>
      <c r="M515" s="194"/>
    </row>
    <row r="516">
      <c r="A516" s="86"/>
      <c r="C516" s="191"/>
      <c r="K516" s="193"/>
      <c r="M516" s="194"/>
    </row>
    <row r="517">
      <c r="A517" s="86"/>
      <c r="C517" s="191"/>
      <c r="K517" s="193"/>
      <c r="M517" s="194"/>
    </row>
    <row r="518">
      <c r="A518" s="86"/>
      <c r="C518" s="191"/>
      <c r="K518" s="193"/>
      <c r="M518" s="194"/>
    </row>
    <row r="519">
      <c r="A519" s="86"/>
      <c r="C519" s="191"/>
      <c r="K519" s="193"/>
      <c r="M519" s="194"/>
    </row>
    <row r="520">
      <c r="A520" s="86"/>
      <c r="C520" s="191"/>
      <c r="K520" s="193"/>
      <c r="M520" s="194"/>
    </row>
    <row r="521">
      <c r="A521" s="86"/>
      <c r="C521" s="191"/>
      <c r="K521" s="193"/>
      <c r="M521" s="194"/>
    </row>
    <row r="522">
      <c r="A522" s="86"/>
      <c r="C522" s="191"/>
      <c r="K522" s="193"/>
      <c r="M522" s="194"/>
    </row>
    <row r="523">
      <c r="A523" s="86"/>
      <c r="C523" s="191"/>
      <c r="K523" s="193"/>
      <c r="M523" s="194"/>
    </row>
    <row r="524">
      <c r="A524" s="86"/>
      <c r="C524" s="191"/>
      <c r="K524" s="193"/>
      <c r="M524" s="194"/>
    </row>
    <row r="525">
      <c r="A525" s="86"/>
      <c r="C525" s="191"/>
      <c r="K525" s="193"/>
      <c r="M525" s="194"/>
    </row>
    <row r="526">
      <c r="A526" s="86"/>
      <c r="C526" s="191"/>
      <c r="K526" s="193"/>
      <c r="M526" s="194"/>
    </row>
    <row r="527">
      <c r="A527" s="86"/>
      <c r="C527" s="191"/>
      <c r="K527" s="193"/>
      <c r="M527" s="194"/>
    </row>
    <row r="528">
      <c r="A528" s="86"/>
      <c r="C528" s="191"/>
      <c r="K528" s="193"/>
      <c r="M528" s="194"/>
    </row>
    <row r="529">
      <c r="A529" s="86"/>
      <c r="C529" s="191"/>
      <c r="K529" s="193"/>
      <c r="M529" s="194"/>
    </row>
    <row r="530">
      <c r="A530" s="86"/>
      <c r="C530" s="191"/>
      <c r="K530" s="193"/>
      <c r="M530" s="194"/>
    </row>
    <row r="531">
      <c r="A531" s="86"/>
      <c r="C531" s="191"/>
      <c r="K531" s="193"/>
      <c r="M531" s="194"/>
    </row>
    <row r="532">
      <c r="A532" s="86"/>
      <c r="C532" s="191"/>
      <c r="K532" s="193"/>
      <c r="M532" s="194"/>
    </row>
    <row r="533">
      <c r="A533" s="86"/>
      <c r="C533" s="191"/>
      <c r="K533" s="193"/>
      <c r="M533" s="194"/>
    </row>
    <row r="534">
      <c r="A534" s="86"/>
      <c r="C534" s="191"/>
      <c r="K534" s="193"/>
      <c r="M534" s="194"/>
    </row>
    <row r="535">
      <c r="A535" s="86"/>
      <c r="C535" s="191"/>
      <c r="K535" s="193"/>
      <c r="M535" s="194"/>
    </row>
    <row r="536">
      <c r="A536" s="86"/>
      <c r="C536" s="191"/>
      <c r="K536" s="193"/>
      <c r="M536" s="194"/>
    </row>
    <row r="537">
      <c r="A537" s="86"/>
      <c r="C537" s="191"/>
      <c r="K537" s="193"/>
      <c r="M537" s="194"/>
    </row>
    <row r="538">
      <c r="A538" s="86"/>
      <c r="C538" s="191"/>
      <c r="K538" s="193"/>
      <c r="M538" s="194"/>
    </row>
    <row r="539">
      <c r="A539" s="86"/>
      <c r="C539" s="191"/>
      <c r="K539" s="193"/>
      <c r="M539" s="194"/>
    </row>
    <row r="540">
      <c r="A540" s="86"/>
      <c r="C540" s="191"/>
      <c r="K540" s="193"/>
      <c r="M540" s="194"/>
    </row>
    <row r="541">
      <c r="A541" s="86"/>
      <c r="C541" s="191"/>
      <c r="K541" s="193"/>
      <c r="M541" s="194"/>
    </row>
    <row r="542">
      <c r="A542" s="86"/>
      <c r="C542" s="191"/>
      <c r="K542" s="193"/>
      <c r="M542" s="194"/>
    </row>
    <row r="543">
      <c r="A543" s="86"/>
      <c r="C543" s="191"/>
      <c r="K543" s="193"/>
      <c r="M543" s="194"/>
    </row>
    <row r="544">
      <c r="A544" s="86"/>
      <c r="C544" s="191"/>
      <c r="K544" s="193"/>
      <c r="M544" s="194"/>
    </row>
    <row r="545">
      <c r="A545" s="86"/>
      <c r="C545" s="191"/>
      <c r="K545" s="193"/>
      <c r="M545" s="194"/>
    </row>
    <row r="546">
      <c r="A546" s="86"/>
      <c r="C546" s="191"/>
      <c r="K546" s="193"/>
      <c r="M546" s="194"/>
    </row>
    <row r="547">
      <c r="A547" s="86"/>
      <c r="C547" s="191"/>
      <c r="K547" s="193"/>
      <c r="M547" s="194"/>
    </row>
    <row r="548">
      <c r="A548" s="86"/>
      <c r="C548" s="191"/>
      <c r="K548" s="193"/>
      <c r="M548" s="194"/>
    </row>
    <row r="549">
      <c r="A549" s="86"/>
      <c r="C549" s="191"/>
      <c r="K549" s="193"/>
      <c r="M549" s="194"/>
    </row>
    <row r="550">
      <c r="A550" s="86"/>
      <c r="C550" s="191"/>
      <c r="K550" s="193"/>
      <c r="M550" s="194"/>
    </row>
    <row r="551">
      <c r="A551" s="86"/>
      <c r="C551" s="191"/>
      <c r="K551" s="193"/>
      <c r="M551" s="194"/>
    </row>
    <row r="552">
      <c r="A552" s="86"/>
      <c r="C552" s="191"/>
      <c r="K552" s="193"/>
      <c r="M552" s="194"/>
    </row>
    <row r="553">
      <c r="A553" s="86"/>
      <c r="C553" s="191"/>
      <c r="K553" s="193"/>
      <c r="M553" s="194"/>
    </row>
    <row r="554">
      <c r="A554" s="86"/>
      <c r="C554" s="191"/>
      <c r="K554" s="193"/>
      <c r="M554" s="194"/>
    </row>
    <row r="555">
      <c r="A555" s="86"/>
      <c r="C555" s="191"/>
      <c r="K555" s="193"/>
      <c r="M555" s="194"/>
    </row>
    <row r="556">
      <c r="A556" s="86"/>
      <c r="C556" s="191"/>
      <c r="K556" s="193"/>
      <c r="M556" s="194"/>
    </row>
    <row r="557">
      <c r="A557" s="86"/>
      <c r="C557" s="191"/>
      <c r="K557" s="193"/>
      <c r="M557" s="194"/>
    </row>
    <row r="558">
      <c r="A558" s="86"/>
      <c r="C558" s="191"/>
      <c r="K558" s="193"/>
      <c r="M558" s="194"/>
    </row>
    <row r="559">
      <c r="A559" s="86"/>
      <c r="C559" s="191"/>
      <c r="K559" s="193"/>
      <c r="M559" s="194"/>
    </row>
    <row r="560">
      <c r="A560" s="86"/>
      <c r="C560" s="191"/>
      <c r="K560" s="193"/>
      <c r="M560" s="194"/>
    </row>
    <row r="561">
      <c r="A561" s="86"/>
      <c r="C561" s="191"/>
      <c r="K561" s="193"/>
      <c r="M561" s="194"/>
    </row>
    <row r="562">
      <c r="A562" s="86"/>
      <c r="C562" s="191"/>
      <c r="K562" s="193"/>
      <c r="M562" s="194"/>
    </row>
    <row r="563">
      <c r="A563" s="86"/>
      <c r="C563" s="191"/>
      <c r="K563" s="193"/>
      <c r="M563" s="194"/>
    </row>
    <row r="564">
      <c r="A564" s="86"/>
      <c r="C564" s="191"/>
      <c r="K564" s="193"/>
      <c r="M564" s="194"/>
    </row>
    <row r="565">
      <c r="A565" s="86"/>
      <c r="C565" s="191"/>
      <c r="K565" s="193"/>
      <c r="M565" s="194"/>
    </row>
    <row r="566">
      <c r="A566" s="86"/>
      <c r="C566" s="191"/>
      <c r="K566" s="193"/>
      <c r="M566" s="194"/>
    </row>
    <row r="567">
      <c r="A567" s="86"/>
      <c r="C567" s="191"/>
      <c r="K567" s="193"/>
      <c r="M567" s="194"/>
    </row>
    <row r="568">
      <c r="A568" s="86"/>
      <c r="C568" s="191"/>
      <c r="K568" s="193"/>
      <c r="M568" s="194"/>
    </row>
    <row r="569">
      <c r="A569" s="86"/>
      <c r="C569" s="191"/>
      <c r="K569" s="193"/>
      <c r="M569" s="194"/>
    </row>
    <row r="570">
      <c r="A570" s="86"/>
      <c r="C570" s="191"/>
      <c r="K570" s="193"/>
      <c r="M570" s="194"/>
    </row>
    <row r="571">
      <c r="A571" s="86"/>
      <c r="C571" s="191"/>
      <c r="K571" s="193"/>
      <c r="M571" s="194"/>
    </row>
    <row r="572">
      <c r="A572" s="86"/>
      <c r="C572" s="191"/>
      <c r="K572" s="193"/>
      <c r="M572" s="194"/>
    </row>
    <row r="573">
      <c r="A573" s="86"/>
      <c r="C573" s="191"/>
      <c r="K573" s="193"/>
      <c r="M573" s="194"/>
    </row>
    <row r="574">
      <c r="A574" s="86"/>
      <c r="C574" s="191"/>
      <c r="K574" s="193"/>
      <c r="M574" s="194"/>
    </row>
    <row r="575">
      <c r="A575" s="86"/>
      <c r="C575" s="191"/>
      <c r="K575" s="193"/>
      <c r="M575" s="194"/>
    </row>
    <row r="576">
      <c r="A576" s="86"/>
      <c r="C576" s="191"/>
      <c r="K576" s="193"/>
      <c r="M576" s="194"/>
    </row>
    <row r="577">
      <c r="A577" s="86"/>
      <c r="C577" s="191"/>
      <c r="K577" s="193"/>
      <c r="M577" s="194"/>
    </row>
    <row r="578">
      <c r="A578" s="86"/>
      <c r="C578" s="191"/>
      <c r="K578" s="193"/>
      <c r="M578" s="194"/>
    </row>
    <row r="579">
      <c r="A579" s="86"/>
      <c r="C579" s="191"/>
      <c r="K579" s="193"/>
      <c r="M579" s="194"/>
    </row>
    <row r="580">
      <c r="A580" s="86"/>
      <c r="C580" s="191"/>
      <c r="K580" s="193"/>
      <c r="M580" s="194"/>
    </row>
    <row r="581">
      <c r="A581" s="86"/>
      <c r="C581" s="191"/>
      <c r="K581" s="193"/>
      <c r="M581" s="194"/>
    </row>
    <row r="582">
      <c r="A582" s="86"/>
      <c r="C582" s="191"/>
      <c r="K582" s="193"/>
      <c r="M582" s="194"/>
    </row>
    <row r="583">
      <c r="A583" s="86"/>
      <c r="C583" s="191"/>
      <c r="K583" s="193"/>
      <c r="M583" s="194"/>
    </row>
    <row r="584">
      <c r="A584" s="86"/>
      <c r="C584" s="191"/>
      <c r="K584" s="193"/>
      <c r="M584" s="194"/>
    </row>
    <row r="585">
      <c r="A585" s="86"/>
      <c r="C585" s="191"/>
      <c r="K585" s="193"/>
      <c r="M585" s="194"/>
    </row>
    <row r="586">
      <c r="A586" s="86"/>
      <c r="C586" s="191"/>
      <c r="K586" s="193"/>
      <c r="M586" s="194"/>
    </row>
    <row r="587">
      <c r="A587" s="86"/>
      <c r="C587" s="191"/>
      <c r="K587" s="193"/>
      <c r="M587" s="194"/>
    </row>
    <row r="588">
      <c r="A588" s="86"/>
      <c r="C588" s="191"/>
      <c r="K588" s="193"/>
      <c r="M588" s="194"/>
    </row>
    <row r="589">
      <c r="A589" s="86"/>
      <c r="C589" s="191"/>
      <c r="K589" s="193"/>
      <c r="M589" s="194"/>
    </row>
    <row r="590">
      <c r="A590" s="86"/>
      <c r="C590" s="191"/>
      <c r="K590" s="193"/>
      <c r="M590" s="194"/>
    </row>
    <row r="591">
      <c r="A591" s="86"/>
      <c r="C591" s="191"/>
      <c r="K591" s="193"/>
      <c r="M591" s="194"/>
    </row>
    <row r="592">
      <c r="A592" s="86"/>
      <c r="C592" s="191"/>
      <c r="K592" s="193"/>
      <c r="M592" s="194"/>
    </row>
    <row r="593">
      <c r="A593" s="86"/>
      <c r="C593" s="191"/>
      <c r="K593" s="193"/>
      <c r="M593" s="194"/>
    </row>
    <row r="594">
      <c r="A594" s="86"/>
      <c r="C594" s="191"/>
      <c r="K594" s="193"/>
      <c r="M594" s="194"/>
    </row>
    <row r="595">
      <c r="A595" s="86"/>
      <c r="C595" s="191"/>
      <c r="K595" s="193"/>
      <c r="M595" s="194"/>
    </row>
    <row r="596">
      <c r="A596" s="86"/>
      <c r="C596" s="191"/>
      <c r="K596" s="193"/>
      <c r="M596" s="194"/>
    </row>
    <row r="597">
      <c r="A597" s="86"/>
      <c r="C597" s="191"/>
      <c r="K597" s="193"/>
      <c r="M597" s="194"/>
    </row>
    <row r="598">
      <c r="A598" s="86"/>
      <c r="C598" s="191"/>
      <c r="K598" s="193"/>
      <c r="M598" s="194"/>
    </row>
    <row r="599">
      <c r="A599" s="86"/>
      <c r="C599" s="191"/>
      <c r="K599" s="193"/>
      <c r="M599" s="194"/>
    </row>
    <row r="600">
      <c r="A600" s="86"/>
      <c r="C600" s="191"/>
      <c r="K600" s="193"/>
      <c r="M600" s="194"/>
    </row>
    <row r="601">
      <c r="A601" s="86"/>
      <c r="C601" s="191"/>
      <c r="K601" s="193"/>
      <c r="M601" s="194"/>
    </row>
    <row r="602">
      <c r="A602" s="86"/>
      <c r="C602" s="191"/>
      <c r="K602" s="193"/>
      <c r="M602" s="194"/>
    </row>
    <row r="603">
      <c r="A603" s="86"/>
      <c r="C603" s="191"/>
      <c r="K603" s="193"/>
      <c r="M603" s="194"/>
    </row>
    <row r="604">
      <c r="A604" s="86"/>
      <c r="C604" s="191"/>
      <c r="K604" s="193"/>
      <c r="M604" s="194"/>
    </row>
    <row r="605">
      <c r="A605" s="86"/>
      <c r="C605" s="191"/>
      <c r="K605" s="193"/>
      <c r="M605" s="194"/>
    </row>
    <row r="606">
      <c r="A606" s="86"/>
      <c r="C606" s="191"/>
      <c r="K606" s="193"/>
      <c r="M606" s="194"/>
    </row>
    <row r="607">
      <c r="A607" s="86"/>
      <c r="C607" s="191"/>
      <c r="K607" s="193"/>
      <c r="M607" s="194"/>
    </row>
    <row r="608">
      <c r="A608" s="86"/>
      <c r="C608" s="191"/>
      <c r="K608" s="193"/>
      <c r="M608" s="194"/>
    </row>
    <row r="609">
      <c r="A609" s="86"/>
      <c r="C609" s="191"/>
      <c r="K609" s="193"/>
      <c r="M609" s="194"/>
    </row>
    <row r="610">
      <c r="A610" s="86"/>
      <c r="C610" s="191"/>
      <c r="K610" s="193"/>
      <c r="M610" s="194"/>
    </row>
    <row r="611">
      <c r="A611" s="86"/>
      <c r="C611" s="191"/>
      <c r="K611" s="193"/>
      <c r="M611" s="194"/>
    </row>
    <row r="612">
      <c r="A612" s="86"/>
      <c r="C612" s="191"/>
      <c r="K612" s="193"/>
      <c r="M612" s="194"/>
    </row>
    <row r="613">
      <c r="A613" s="86"/>
      <c r="C613" s="191"/>
      <c r="K613" s="193"/>
      <c r="M613" s="194"/>
    </row>
    <row r="614">
      <c r="A614" s="86"/>
      <c r="C614" s="191"/>
      <c r="K614" s="193"/>
      <c r="M614" s="194"/>
    </row>
    <row r="615">
      <c r="A615" s="86"/>
      <c r="C615" s="191"/>
      <c r="K615" s="193"/>
      <c r="M615" s="194"/>
    </row>
    <row r="616">
      <c r="A616" s="86"/>
      <c r="C616" s="191"/>
      <c r="K616" s="193"/>
      <c r="M616" s="194"/>
    </row>
    <row r="617">
      <c r="A617" s="86"/>
      <c r="C617" s="191"/>
      <c r="K617" s="193"/>
      <c r="M617" s="194"/>
    </row>
    <row r="618">
      <c r="A618" s="86"/>
      <c r="C618" s="191"/>
      <c r="K618" s="193"/>
      <c r="M618" s="194"/>
    </row>
    <row r="619">
      <c r="A619" s="86"/>
      <c r="C619" s="191"/>
      <c r="K619" s="193"/>
      <c r="M619" s="194"/>
    </row>
    <row r="620">
      <c r="A620" s="86"/>
      <c r="C620" s="191"/>
      <c r="K620" s="193"/>
      <c r="M620" s="194"/>
    </row>
    <row r="621">
      <c r="A621" s="86"/>
      <c r="C621" s="191"/>
      <c r="K621" s="193"/>
      <c r="M621" s="194"/>
    </row>
    <row r="622">
      <c r="A622" s="86"/>
      <c r="C622" s="191"/>
      <c r="K622" s="193"/>
      <c r="M622" s="194"/>
    </row>
    <row r="623">
      <c r="A623" s="86"/>
      <c r="C623" s="191"/>
      <c r="K623" s="193"/>
      <c r="M623" s="194"/>
    </row>
    <row r="624">
      <c r="A624" s="86"/>
      <c r="C624" s="191"/>
      <c r="K624" s="193"/>
      <c r="M624" s="194"/>
    </row>
    <row r="625">
      <c r="A625" s="86"/>
      <c r="C625" s="191"/>
      <c r="K625" s="193"/>
      <c r="M625" s="194"/>
    </row>
    <row r="626">
      <c r="A626" s="86"/>
      <c r="C626" s="191"/>
      <c r="K626" s="193"/>
      <c r="M626" s="194"/>
    </row>
    <row r="627">
      <c r="A627" s="86"/>
      <c r="C627" s="191"/>
      <c r="K627" s="193"/>
      <c r="M627" s="194"/>
    </row>
    <row r="628">
      <c r="A628" s="86"/>
      <c r="C628" s="191"/>
      <c r="K628" s="193"/>
      <c r="M628" s="194"/>
    </row>
    <row r="629">
      <c r="A629" s="86"/>
      <c r="C629" s="191"/>
      <c r="K629" s="193"/>
      <c r="M629" s="194"/>
    </row>
    <row r="630">
      <c r="A630" s="86"/>
      <c r="C630" s="191"/>
      <c r="K630" s="193"/>
      <c r="M630" s="194"/>
    </row>
    <row r="631">
      <c r="A631" s="86"/>
      <c r="C631" s="191"/>
      <c r="K631" s="193"/>
      <c r="M631" s="194"/>
    </row>
    <row r="632">
      <c r="A632" s="86"/>
      <c r="C632" s="191"/>
      <c r="K632" s="193"/>
      <c r="M632" s="194"/>
    </row>
    <row r="633">
      <c r="A633" s="86"/>
      <c r="C633" s="191"/>
      <c r="K633" s="193"/>
      <c r="M633" s="194"/>
    </row>
    <row r="634">
      <c r="A634" s="86"/>
      <c r="C634" s="191"/>
      <c r="K634" s="193"/>
      <c r="M634" s="194"/>
    </row>
    <row r="635">
      <c r="A635" s="86"/>
      <c r="C635" s="191"/>
      <c r="K635" s="193"/>
      <c r="M635" s="194"/>
    </row>
    <row r="636">
      <c r="A636" s="86"/>
      <c r="C636" s="191"/>
      <c r="K636" s="193"/>
      <c r="M636" s="194"/>
    </row>
    <row r="637">
      <c r="A637" s="86"/>
      <c r="C637" s="191"/>
      <c r="K637" s="193"/>
      <c r="M637" s="194"/>
    </row>
    <row r="638">
      <c r="A638" s="86"/>
      <c r="C638" s="191"/>
      <c r="K638" s="193"/>
      <c r="M638" s="194"/>
    </row>
    <row r="639">
      <c r="A639" s="86"/>
      <c r="C639" s="191"/>
      <c r="K639" s="193"/>
      <c r="M639" s="194"/>
    </row>
    <row r="640">
      <c r="A640" s="86"/>
      <c r="C640" s="191"/>
      <c r="K640" s="193"/>
      <c r="M640" s="194"/>
    </row>
    <row r="641">
      <c r="A641" s="86"/>
      <c r="C641" s="191"/>
      <c r="K641" s="193"/>
      <c r="M641" s="194"/>
    </row>
    <row r="642">
      <c r="A642" s="86"/>
      <c r="C642" s="191"/>
      <c r="K642" s="193"/>
      <c r="M642" s="194"/>
    </row>
    <row r="643">
      <c r="A643" s="86"/>
      <c r="C643" s="191"/>
      <c r="K643" s="193"/>
      <c r="M643" s="194"/>
    </row>
    <row r="644">
      <c r="A644" s="86"/>
      <c r="C644" s="191"/>
      <c r="K644" s="193"/>
      <c r="M644" s="194"/>
    </row>
    <row r="645">
      <c r="A645" s="86"/>
      <c r="C645" s="191"/>
      <c r="K645" s="193"/>
      <c r="M645" s="194"/>
    </row>
    <row r="646">
      <c r="A646" s="86"/>
      <c r="C646" s="191"/>
      <c r="K646" s="193"/>
      <c r="M646" s="194"/>
    </row>
    <row r="647">
      <c r="A647" s="86"/>
      <c r="C647" s="191"/>
      <c r="K647" s="193"/>
      <c r="M647" s="194"/>
    </row>
    <row r="648">
      <c r="A648" s="86"/>
      <c r="C648" s="191"/>
      <c r="K648" s="193"/>
      <c r="M648" s="194"/>
    </row>
    <row r="649">
      <c r="A649" s="86"/>
      <c r="C649" s="191"/>
      <c r="K649" s="193"/>
      <c r="M649" s="194"/>
    </row>
    <row r="650">
      <c r="A650" s="86"/>
      <c r="C650" s="191"/>
      <c r="K650" s="193"/>
      <c r="M650" s="194"/>
    </row>
    <row r="651">
      <c r="A651" s="86"/>
      <c r="C651" s="191"/>
      <c r="K651" s="193"/>
      <c r="M651" s="194"/>
    </row>
    <row r="652">
      <c r="A652" s="86"/>
      <c r="C652" s="191"/>
      <c r="K652" s="193"/>
      <c r="M652" s="194"/>
    </row>
    <row r="653">
      <c r="A653" s="86"/>
      <c r="C653" s="191"/>
      <c r="K653" s="193"/>
      <c r="M653" s="194"/>
    </row>
    <row r="654">
      <c r="A654" s="86"/>
      <c r="C654" s="191"/>
      <c r="K654" s="193"/>
      <c r="M654" s="194"/>
    </row>
    <row r="655">
      <c r="A655" s="86"/>
      <c r="C655" s="191"/>
      <c r="K655" s="193"/>
      <c r="M655" s="194"/>
    </row>
    <row r="656">
      <c r="A656" s="86"/>
      <c r="C656" s="191"/>
      <c r="K656" s="193"/>
      <c r="M656" s="194"/>
    </row>
    <row r="657">
      <c r="A657" s="86"/>
      <c r="C657" s="191"/>
      <c r="K657" s="193"/>
      <c r="M657" s="194"/>
    </row>
    <row r="658">
      <c r="A658" s="86"/>
      <c r="C658" s="191"/>
      <c r="K658" s="193"/>
      <c r="M658" s="194"/>
    </row>
    <row r="659">
      <c r="A659" s="86"/>
      <c r="C659" s="191"/>
      <c r="K659" s="193"/>
      <c r="M659" s="194"/>
    </row>
    <row r="660">
      <c r="A660" s="86"/>
      <c r="C660" s="191"/>
      <c r="K660" s="193"/>
      <c r="M660" s="194"/>
    </row>
    <row r="661">
      <c r="A661" s="86"/>
      <c r="C661" s="191"/>
      <c r="K661" s="193"/>
      <c r="M661" s="194"/>
    </row>
    <row r="662">
      <c r="A662" s="86"/>
      <c r="C662" s="191"/>
      <c r="K662" s="193"/>
      <c r="M662" s="194"/>
    </row>
    <row r="663">
      <c r="A663" s="86"/>
      <c r="C663" s="191"/>
      <c r="K663" s="193"/>
      <c r="M663" s="194"/>
    </row>
    <row r="664">
      <c r="A664" s="86"/>
      <c r="C664" s="191"/>
      <c r="K664" s="193"/>
      <c r="M664" s="194"/>
    </row>
    <row r="665">
      <c r="A665" s="86"/>
      <c r="C665" s="191"/>
      <c r="K665" s="193"/>
      <c r="M665" s="194"/>
    </row>
    <row r="666">
      <c r="A666" s="86"/>
      <c r="C666" s="191"/>
      <c r="K666" s="193"/>
      <c r="M666" s="194"/>
    </row>
    <row r="667">
      <c r="A667" s="86"/>
      <c r="C667" s="191"/>
      <c r="K667" s="193"/>
      <c r="M667" s="194"/>
    </row>
    <row r="668">
      <c r="A668" s="86"/>
      <c r="C668" s="191"/>
      <c r="K668" s="193"/>
      <c r="M668" s="194"/>
    </row>
    <row r="669">
      <c r="A669" s="86"/>
      <c r="C669" s="191"/>
      <c r="K669" s="193"/>
      <c r="M669" s="194"/>
    </row>
    <row r="670">
      <c r="A670" s="86"/>
      <c r="C670" s="191"/>
      <c r="K670" s="193"/>
      <c r="M670" s="194"/>
    </row>
    <row r="671">
      <c r="A671" s="86"/>
      <c r="C671" s="191"/>
      <c r="K671" s="193"/>
      <c r="M671" s="194"/>
    </row>
    <row r="672">
      <c r="A672" s="86"/>
      <c r="C672" s="191"/>
      <c r="K672" s="193"/>
      <c r="M672" s="194"/>
    </row>
    <row r="673">
      <c r="A673" s="86"/>
      <c r="C673" s="191"/>
      <c r="K673" s="193"/>
      <c r="M673" s="194"/>
    </row>
    <row r="674">
      <c r="A674" s="86"/>
      <c r="C674" s="191"/>
      <c r="K674" s="193"/>
      <c r="M674" s="194"/>
    </row>
    <row r="675">
      <c r="A675" s="86"/>
      <c r="C675" s="191"/>
      <c r="K675" s="193"/>
      <c r="M675" s="194"/>
    </row>
    <row r="676">
      <c r="A676" s="86"/>
      <c r="C676" s="191"/>
      <c r="K676" s="193"/>
      <c r="M676" s="194"/>
    </row>
    <row r="677">
      <c r="A677" s="86"/>
      <c r="C677" s="191"/>
      <c r="K677" s="193"/>
      <c r="M677" s="194"/>
    </row>
    <row r="678">
      <c r="A678" s="86"/>
      <c r="C678" s="191"/>
      <c r="K678" s="193"/>
      <c r="M678" s="194"/>
    </row>
    <row r="679">
      <c r="A679" s="86"/>
      <c r="C679" s="191"/>
      <c r="K679" s="193"/>
      <c r="M679" s="194"/>
    </row>
    <row r="680">
      <c r="A680" s="86"/>
      <c r="C680" s="191"/>
      <c r="K680" s="193"/>
      <c r="M680" s="194"/>
    </row>
    <row r="681">
      <c r="A681" s="86"/>
      <c r="C681" s="191"/>
      <c r="K681" s="193"/>
      <c r="M681" s="194"/>
    </row>
    <row r="682">
      <c r="A682" s="86"/>
      <c r="C682" s="191"/>
      <c r="K682" s="193"/>
      <c r="M682" s="194"/>
    </row>
    <row r="683">
      <c r="A683" s="86"/>
      <c r="C683" s="191"/>
      <c r="K683" s="193"/>
      <c r="M683" s="194"/>
    </row>
    <row r="684">
      <c r="A684" s="86"/>
      <c r="C684" s="191"/>
      <c r="K684" s="193"/>
      <c r="M684" s="194"/>
    </row>
    <row r="685">
      <c r="A685" s="86"/>
      <c r="C685" s="191"/>
      <c r="K685" s="193"/>
      <c r="M685" s="194"/>
    </row>
    <row r="686">
      <c r="A686" s="86"/>
      <c r="C686" s="191"/>
      <c r="K686" s="193"/>
      <c r="M686" s="194"/>
    </row>
    <row r="687">
      <c r="A687" s="86"/>
      <c r="C687" s="191"/>
      <c r="K687" s="193"/>
      <c r="M687" s="194"/>
    </row>
    <row r="688">
      <c r="A688" s="86"/>
      <c r="C688" s="191"/>
      <c r="K688" s="193"/>
      <c r="M688" s="194"/>
    </row>
    <row r="689">
      <c r="A689" s="86"/>
      <c r="C689" s="191"/>
      <c r="K689" s="193"/>
      <c r="M689" s="194"/>
    </row>
    <row r="690">
      <c r="A690" s="86"/>
      <c r="C690" s="191"/>
      <c r="K690" s="193"/>
      <c r="M690" s="194"/>
    </row>
    <row r="691">
      <c r="A691" s="86"/>
      <c r="C691" s="191"/>
      <c r="K691" s="193"/>
      <c r="M691" s="194"/>
    </row>
    <row r="692">
      <c r="A692" s="86"/>
      <c r="C692" s="191"/>
      <c r="K692" s="193"/>
      <c r="M692" s="194"/>
    </row>
    <row r="693">
      <c r="A693" s="86"/>
      <c r="C693" s="191"/>
      <c r="K693" s="193"/>
      <c r="M693" s="194"/>
    </row>
    <row r="694">
      <c r="A694" s="86"/>
      <c r="C694" s="191"/>
      <c r="K694" s="193"/>
      <c r="M694" s="194"/>
    </row>
    <row r="695">
      <c r="A695" s="86"/>
      <c r="C695" s="191"/>
      <c r="K695" s="193"/>
      <c r="M695" s="194"/>
    </row>
    <row r="696">
      <c r="A696" s="86"/>
      <c r="C696" s="191"/>
      <c r="K696" s="193"/>
      <c r="M696" s="194"/>
    </row>
    <row r="697">
      <c r="A697" s="86"/>
      <c r="C697" s="191"/>
      <c r="K697" s="193"/>
      <c r="M697" s="194"/>
    </row>
    <row r="698">
      <c r="A698" s="86"/>
      <c r="C698" s="191"/>
      <c r="K698" s="193"/>
      <c r="M698" s="194"/>
    </row>
    <row r="699">
      <c r="A699" s="86"/>
      <c r="C699" s="191"/>
      <c r="K699" s="193"/>
      <c r="M699" s="194"/>
    </row>
    <row r="700">
      <c r="A700" s="86"/>
      <c r="C700" s="191"/>
      <c r="K700" s="193"/>
      <c r="M700" s="194"/>
    </row>
    <row r="701">
      <c r="A701" s="86"/>
      <c r="C701" s="191"/>
      <c r="K701" s="193"/>
      <c r="M701" s="194"/>
    </row>
    <row r="702">
      <c r="A702" s="86"/>
      <c r="C702" s="191"/>
      <c r="K702" s="193"/>
      <c r="M702" s="194"/>
    </row>
    <row r="703">
      <c r="A703" s="86"/>
      <c r="C703" s="191"/>
      <c r="K703" s="193"/>
      <c r="M703" s="194"/>
    </row>
    <row r="704">
      <c r="A704" s="86"/>
      <c r="C704" s="191"/>
      <c r="K704" s="193"/>
      <c r="M704" s="194"/>
    </row>
    <row r="705">
      <c r="A705" s="86"/>
      <c r="C705" s="191"/>
      <c r="K705" s="193"/>
      <c r="M705" s="194"/>
    </row>
    <row r="706">
      <c r="A706" s="86"/>
      <c r="C706" s="191"/>
      <c r="K706" s="193"/>
      <c r="M706" s="194"/>
    </row>
    <row r="707">
      <c r="A707" s="86"/>
      <c r="C707" s="191"/>
      <c r="K707" s="193"/>
      <c r="M707" s="194"/>
    </row>
    <row r="708">
      <c r="A708" s="86"/>
      <c r="C708" s="191"/>
      <c r="K708" s="193"/>
      <c r="M708" s="194"/>
    </row>
    <row r="709">
      <c r="A709" s="86"/>
      <c r="C709" s="191"/>
      <c r="K709" s="193"/>
      <c r="M709" s="194"/>
    </row>
    <row r="710">
      <c r="A710" s="86"/>
      <c r="C710" s="191"/>
      <c r="K710" s="193"/>
      <c r="M710" s="194"/>
    </row>
    <row r="711">
      <c r="A711" s="86"/>
      <c r="C711" s="191"/>
      <c r="K711" s="193"/>
      <c r="M711" s="194"/>
    </row>
    <row r="712">
      <c r="A712" s="86"/>
      <c r="C712" s="191"/>
      <c r="K712" s="193"/>
      <c r="M712" s="194"/>
    </row>
    <row r="713">
      <c r="A713" s="86"/>
      <c r="C713" s="191"/>
      <c r="K713" s="193"/>
      <c r="M713" s="194"/>
    </row>
    <row r="714">
      <c r="A714" s="86"/>
      <c r="C714" s="191"/>
      <c r="K714" s="193"/>
      <c r="M714" s="194"/>
    </row>
    <row r="715">
      <c r="A715" s="86"/>
      <c r="C715" s="191"/>
      <c r="K715" s="193"/>
      <c r="M715" s="194"/>
    </row>
    <row r="716">
      <c r="A716" s="86"/>
      <c r="C716" s="191"/>
      <c r="K716" s="193"/>
      <c r="M716" s="194"/>
    </row>
    <row r="717">
      <c r="A717" s="86"/>
      <c r="C717" s="191"/>
      <c r="K717" s="193"/>
      <c r="M717" s="194"/>
    </row>
    <row r="718">
      <c r="A718" s="86"/>
      <c r="C718" s="191"/>
      <c r="K718" s="193"/>
      <c r="M718" s="194"/>
    </row>
    <row r="719">
      <c r="A719" s="86"/>
      <c r="C719" s="191"/>
      <c r="K719" s="193"/>
      <c r="M719" s="194"/>
    </row>
    <row r="720">
      <c r="A720" s="86"/>
      <c r="C720" s="191"/>
      <c r="K720" s="193"/>
      <c r="M720" s="194"/>
    </row>
    <row r="721">
      <c r="A721" s="86"/>
      <c r="C721" s="191"/>
      <c r="K721" s="193"/>
      <c r="M721" s="194"/>
    </row>
    <row r="722">
      <c r="A722" s="86"/>
      <c r="C722" s="191"/>
      <c r="K722" s="193"/>
      <c r="M722" s="194"/>
    </row>
    <row r="723">
      <c r="A723" s="86"/>
      <c r="C723" s="191"/>
      <c r="K723" s="193"/>
      <c r="M723" s="194"/>
    </row>
    <row r="724">
      <c r="A724" s="86"/>
      <c r="C724" s="191"/>
      <c r="K724" s="193"/>
      <c r="M724" s="194"/>
    </row>
    <row r="725">
      <c r="A725" s="86"/>
      <c r="C725" s="191"/>
      <c r="K725" s="193"/>
      <c r="M725" s="194"/>
    </row>
    <row r="726">
      <c r="A726" s="86"/>
      <c r="C726" s="191"/>
      <c r="K726" s="193"/>
      <c r="M726" s="194"/>
    </row>
    <row r="727">
      <c r="A727" s="86"/>
      <c r="C727" s="191"/>
      <c r="K727" s="193"/>
      <c r="M727" s="194"/>
    </row>
    <row r="728">
      <c r="A728" s="86"/>
      <c r="C728" s="191"/>
      <c r="K728" s="193"/>
      <c r="M728" s="194"/>
    </row>
    <row r="729">
      <c r="A729" s="86"/>
      <c r="C729" s="191"/>
      <c r="K729" s="193"/>
      <c r="M729" s="194"/>
    </row>
    <row r="730">
      <c r="A730" s="86"/>
      <c r="C730" s="191"/>
      <c r="K730" s="193"/>
      <c r="M730" s="194"/>
    </row>
    <row r="731">
      <c r="A731" s="86"/>
      <c r="C731" s="191"/>
      <c r="K731" s="193"/>
      <c r="M731" s="194"/>
    </row>
    <row r="732">
      <c r="A732" s="86"/>
      <c r="C732" s="191"/>
      <c r="K732" s="193"/>
      <c r="M732" s="194"/>
    </row>
    <row r="733">
      <c r="A733" s="86"/>
      <c r="C733" s="191"/>
      <c r="K733" s="193"/>
      <c r="M733" s="194"/>
    </row>
    <row r="734">
      <c r="A734" s="86"/>
      <c r="C734" s="191"/>
      <c r="K734" s="193"/>
      <c r="M734" s="194"/>
    </row>
    <row r="735">
      <c r="A735" s="86"/>
      <c r="C735" s="191"/>
      <c r="K735" s="193"/>
      <c r="M735" s="194"/>
    </row>
    <row r="736">
      <c r="A736" s="86"/>
      <c r="C736" s="191"/>
      <c r="K736" s="193"/>
      <c r="M736" s="194"/>
    </row>
    <row r="737">
      <c r="A737" s="86"/>
      <c r="C737" s="191"/>
      <c r="K737" s="193"/>
      <c r="M737" s="194"/>
    </row>
    <row r="738">
      <c r="A738" s="86"/>
      <c r="C738" s="191"/>
      <c r="K738" s="193"/>
      <c r="M738" s="194"/>
    </row>
    <row r="739">
      <c r="A739" s="86"/>
      <c r="C739" s="191"/>
      <c r="K739" s="193"/>
      <c r="M739" s="194"/>
    </row>
    <row r="740">
      <c r="A740" s="86"/>
      <c r="C740" s="191"/>
      <c r="K740" s="193"/>
      <c r="M740" s="194"/>
    </row>
    <row r="741">
      <c r="A741" s="86"/>
      <c r="C741" s="191"/>
      <c r="K741" s="193"/>
      <c r="M741" s="194"/>
    </row>
    <row r="742">
      <c r="A742" s="86"/>
      <c r="C742" s="191"/>
      <c r="K742" s="193"/>
      <c r="M742" s="194"/>
    </row>
    <row r="743">
      <c r="A743" s="86"/>
      <c r="C743" s="191"/>
      <c r="K743" s="193"/>
      <c r="M743" s="194"/>
    </row>
    <row r="744">
      <c r="A744" s="86"/>
      <c r="C744" s="191"/>
      <c r="K744" s="193"/>
      <c r="M744" s="194"/>
    </row>
    <row r="745">
      <c r="A745" s="86"/>
      <c r="C745" s="191"/>
      <c r="K745" s="193"/>
      <c r="M745" s="194"/>
    </row>
    <row r="746">
      <c r="A746" s="86"/>
      <c r="C746" s="191"/>
      <c r="K746" s="193"/>
      <c r="M746" s="194"/>
    </row>
    <row r="747">
      <c r="A747" s="86"/>
      <c r="C747" s="191"/>
      <c r="K747" s="193"/>
      <c r="M747" s="194"/>
    </row>
    <row r="748">
      <c r="A748" s="86"/>
      <c r="C748" s="191"/>
      <c r="K748" s="193"/>
      <c r="M748" s="194"/>
    </row>
    <row r="749">
      <c r="A749" s="86"/>
      <c r="C749" s="191"/>
      <c r="K749" s="193"/>
      <c r="M749" s="194"/>
    </row>
    <row r="750">
      <c r="A750" s="86"/>
      <c r="C750" s="191"/>
      <c r="K750" s="193"/>
      <c r="M750" s="194"/>
    </row>
    <row r="751">
      <c r="A751" s="86"/>
      <c r="C751" s="191"/>
      <c r="K751" s="193"/>
      <c r="M751" s="194"/>
    </row>
    <row r="752">
      <c r="A752" s="86"/>
      <c r="C752" s="191"/>
      <c r="K752" s="193"/>
      <c r="M752" s="194"/>
    </row>
    <row r="753">
      <c r="A753" s="86"/>
      <c r="C753" s="191"/>
      <c r="K753" s="193"/>
      <c r="M753" s="194"/>
    </row>
    <row r="754">
      <c r="A754" s="86"/>
      <c r="C754" s="191"/>
      <c r="K754" s="193"/>
      <c r="M754" s="194"/>
    </row>
    <row r="755">
      <c r="A755" s="86"/>
      <c r="C755" s="191"/>
      <c r="K755" s="193"/>
      <c r="M755" s="194"/>
    </row>
    <row r="756">
      <c r="A756" s="86"/>
      <c r="C756" s="191"/>
      <c r="K756" s="193"/>
      <c r="M756" s="194"/>
    </row>
    <row r="757">
      <c r="A757" s="86"/>
      <c r="C757" s="191"/>
      <c r="K757" s="193"/>
      <c r="M757" s="194"/>
    </row>
    <row r="758">
      <c r="A758" s="86"/>
      <c r="C758" s="191"/>
      <c r="K758" s="193"/>
      <c r="M758" s="194"/>
    </row>
    <row r="759">
      <c r="A759" s="86"/>
      <c r="C759" s="191"/>
      <c r="K759" s="193"/>
      <c r="M759" s="194"/>
    </row>
    <row r="760">
      <c r="A760" s="86"/>
      <c r="C760" s="191"/>
      <c r="K760" s="193"/>
      <c r="M760" s="194"/>
    </row>
    <row r="761">
      <c r="A761" s="86"/>
      <c r="C761" s="191"/>
      <c r="K761" s="193"/>
      <c r="M761" s="194"/>
    </row>
    <row r="762">
      <c r="A762" s="86"/>
      <c r="C762" s="191"/>
      <c r="K762" s="193"/>
      <c r="M762" s="194"/>
    </row>
    <row r="763">
      <c r="A763" s="86"/>
      <c r="C763" s="191"/>
      <c r="K763" s="193"/>
      <c r="M763" s="194"/>
    </row>
    <row r="764">
      <c r="A764" s="86"/>
      <c r="C764" s="191"/>
      <c r="K764" s="193"/>
      <c r="M764" s="194"/>
    </row>
    <row r="765">
      <c r="A765" s="86"/>
      <c r="C765" s="191"/>
      <c r="K765" s="193"/>
      <c r="M765" s="194"/>
    </row>
    <row r="766">
      <c r="A766" s="86"/>
      <c r="C766" s="191"/>
      <c r="K766" s="193"/>
      <c r="M766" s="194"/>
    </row>
    <row r="767">
      <c r="A767" s="86"/>
      <c r="C767" s="191"/>
      <c r="K767" s="193"/>
      <c r="M767" s="194"/>
    </row>
    <row r="768">
      <c r="A768" s="86"/>
      <c r="C768" s="191"/>
      <c r="K768" s="193"/>
      <c r="M768" s="194"/>
    </row>
    <row r="769">
      <c r="A769" s="86"/>
      <c r="C769" s="191"/>
      <c r="K769" s="193"/>
      <c r="M769" s="194"/>
    </row>
    <row r="770">
      <c r="A770" s="86"/>
      <c r="C770" s="191"/>
      <c r="K770" s="193"/>
      <c r="M770" s="194"/>
    </row>
    <row r="771">
      <c r="A771" s="86"/>
      <c r="C771" s="191"/>
      <c r="K771" s="193"/>
      <c r="M771" s="194"/>
    </row>
    <row r="772">
      <c r="A772" s="86"/>
      <c r="C772" s="191"/>
      <c r="K772" s="193"/>
      <c r="M772" s="194"/>
    </row>
    <row r="773">
      <c r="A773" s="86"/>
      <c r="C773" s="191"/>
      <c r="K773" s="193"/>
      <c r="M773" s="194"/>
    </row>
    <row r="774">
      <c r="A774" s="86"/>
      <c r="C774" s="191"/>
      <c r="K774" s="193"/>
      <c r="M774" s="194"/>
    </row>
    <row r="775">
      <c r="A775" s="86"/>
      <c r="C775" s="191"/>
      <c r="K775" s="193"/>
      <c r="M775" s="194"/>
    </row>
    <row r="776">
      <c r="A776" s="86"/>
      <c r="C776" s="191"/>
      <c r="K776" s="193"/>
      <c r="M776" s="194"/>
    </row>
    <row r="777">
      <c r="A777" s="86"/>
      <c r="C777" s="191"/>
      <c r="K777" s="193"/>
      <c r="M777" s="194"/>
    </row>
    <row r="778">
      <c r="A778" s="86"/>
      <c r="C778" s="191"/>
      <c r="K778" s="193"/>
      <c r="M778" s="194"/>
    </row>
    <row r="779">
      <c r="A779" s="86"/>
      <c r="C779" s="191"/>
      <c r="K779" s="193"/>
      <c r="M779" s="194"/>
    </row>
    <row r="780">
      <c r="A780" s="86"/>
      <c r="C780" s="191"/>
      <c r="K780" s="193"/>
      <c r="M780" s="194"/>
    </row>
    <row r="781">
      <c r="A781" s="86"/>
      <c r="C781" s="191"/>
      <c r="K781" s="193"/>
      <c r="M781" s="194"/>
    </row>
    <row r="782">
      <c r="A782" s="86"/>
      <c r="C782" s="191"/>
      <c r="K782" s="193"/>
      <c r="M782" s="194"/>
    </row>
    <row r="783">
      <c r="A783" s="86"/>
      <c r="C783" s="191"/>
      <c r="K783" s="193"/>
      <c r="M783" s="194"/>
    </row>
    <row r="784">
      <c r="A784" s="86"/>
      <c r="C784" s="191"/>
      <c r="K784" s="193"/>
      <c r="M784" s="194"/>
    </row>
    <row r="785">
      <c r="A785" s="86"/>
      <c r="C785" s="191"/>
      <c r="K785" s="193"/>
      <c r="M785" s="194"/>
    </row>
    <row r="786">
      <c r="A786" s="86"/>
      <c r="C786" s="191"/>
      <c r="K786" s="193"/>
      <c r="M786" s="194"/>
    </row>
    <row r="787">
      <c r="A787" s="86"/>
      <c r="C787" s="191"/>
      <c r="K787" s="193"/>
      <c r="M787" s="194"/>
    </row>
    <row r="788">
      <c r="A788" s="86"/>
      <c r="C788" s="191"/>
      <c r="K788" s="193"/>
      <c r="M788" s="194"/>
    </row>
    <row r="789">
      <c r="A789" s="86"/>
      <c r="C789" s="191"/>
      <c r="K789" s="193"/>
      <c r="M789" s="194"/>
    </row>
    <row r="790">
      <c r="A790" s="86"/>
      <c r="C790" s="191"/>
      <c r="K790" s="193"/>
      <c r="M790" s="194"/>
    </row>
    <row r="791">
      <c r="A791" s="86"/>
      <c r="C791" s="191"/>
      <c r="K791" s="193"/>
      <c r="M791" s="194"/>
    </row>
    <row r="792">
      <c r="A792" s="86"/>
      <c r="C792" s="191"/>
      <c r="K792" s="193"/>
      <c r="M792" s="194"/>
    </row>
    <row r="793">
      <c r="A793" s="86"/>
      <c r="C793" s="191"/>
      <c r="K793" s="193"/>
      <c r="M793" s="194"/>
    </row>
    <row r="794">
      <c r="A794" s="86"/>
      <c r="C794" s="191"/>
      <c r="K794" s="193"/>
      <c r="M794" s="194"/>
    </row>
    <row r="795">
      <c r="A795" s="86"/>
      <c r="C795" s="191"/>
      <c r="K795" s="193"/>
      <c r="M795" s="194"/>
    </row>
    <row r="796">
      <c r="A796" s="86"/>
      <c r="C796" s="191"/>
      <c r="K796" s="193"/>
      <c r="M796" s="194"/>
    </row>
    <row r="797">
      <c r="A797" s="86"/>
      <c r="C797" s="191"/>
      <c r="K797" s="193"/>
      <c r="M797" s="194"/>
    </row>
    <row r="798">
      <c r="A798" s="86"/>
      <c r="C798" s="191"/>
      <c r="K798" s="193"/>
      <c r="M798" s="194"/>
    </row>
    <row r="799">
      <c r="A799" s="86"/>
      <c r="C799" s="191"/>
      <c r="K799" s="193"/>
      <c r="M799" s="194"/>
    </row>
    <row r="800">
      <c r="A800" s="86"/>
      <c r="C800" s="191"/>
      <c r="K800" s="193"/>
      <c r="M800" s="194"/>
    </row>
    <row r="801">
      <c r="A801" s="86"/>
      <c r="C801" s="191"/>
      <c r="K801" s="193"/>
      <c r="M801" s="194"/>
    </row>
    <row r="802">
      <c r="A802" s="86"/>
      <c r="C802" s="191"/>
      <c r="K802" s="193"/>
      <c r="M802" s="194"/>
    </row>
    <row r="803">
      <c r="A803" s="86"/>
      <c r="C803" s="191"/>
      <c r="K803" s="193"/>
      <c r="M803" s="194"/>
    </row>
    <row r="804">
      <c r="A804" s="86"/>
      <c r="C804" s="191"/>
      <c r="K804" s="193"/>
      <c r="M804" s="194"/>
    </row>
    <row r="805">
      <c r="A805" s="86"/>
      <c r="C805" s="191"/>
      <c r="K805" s="193"/>
      <c r="M805" s="194"/>
    </row>
    <row r="806">
      <c r="A806" s="86"/>
      <c r="C806" s="191"/>
      <c r="K806" s="193"/>
      <c r="M806" s="194"/>
    </row>
    <row r="807">
      <c r="A807" s="86"/>
      <c r="C807" s="191"/>
      <c r="K807" s="193"/>
      <c r="M807" s="194"/>
    </row>
    <row r="808">
      <c r="A808" s="86"/>
      <c r="C808" s="191"/>
      <c r="K808" s="193"/>
      <c r="M808" s="194"/>
    </row>
    <row r="809">
      <c r="A809" s="86"/>
      <c r="C809" s="191"/>
      <c r="K809" s="193"/>
      <c r="M809" s="194"/>
    </row>
    <row r="810">
      <c r="A810" s="86"/>
      <c r="C810" s="191"/>
      <c r="K810" s="193"/>
      <c r="M810" s="194"/>
    </row>
    <row r="811">
      <c r="A811" s="86"/>
      <c r="C811" s="191"/>
      <c r="K811" s="193"/>
      <c r="M811" s="194"/>
    </row>
    <row r="812">
      <c r="A812" s="86"/>
      <c r="C812" s="191"/>
      <c r="K812" s="193"/>
      <c r="M812" s="194"/>
    </row>
    <row r="813">
      <c r="A813" s="86"/>
      <c r="C813" s="191"/>
      <c r="K813" s="193"/>
      <c r="M813" s="194"/>
    </row>
    <row r="814">
      <c r="A814" s="86"/>
      <c r="C814" s="191"/>
      <c r="K814" s="193"/>
      <c r="M814" s="194"/>
    </row>
    <row r="815">
      <c r="A815" s="86"/>
      <c r="C815" s="191"/>
      <c r="K815" s="193"/>
      <c r="M815" s="194"/>
    </row>
    <row r="816">
      <c r="A816" s="86"/>
      <c r="C816" s="191"/>
      <c r="K816" s="193"/>
      <c r="M816" s="194"/>
    </row>
    <row r="817">
      <c r="A817" s="86"/>
      <c r="C817" s="191"/>
      <c r="K817" s="193"/>
      <c r="M817" s="194"/>
    </row>
    <row r="818">
      <c r="A818" s="86"/>
      <c r="C818" s="191"/>
      <c r="K818" s="193"/>
      <c r="M818" s="194"/>
    </row>
    <row r="819">
      <c r="A819" s="86"/>
      <c r="C819" s="191"/>
      <c r="K819" s="193"/>
      <c r="M819" s="194"/>
    </row>
    <row r="820">
      <c r="A820" s="86"/>
      <c r="C820" s="191"/>
      <c r="K820" s="193"/>
      <c r="M820" s="194"/>
    </row>
    <row r="821">
      <c r="A821" s="86"/>
      <c r="C821" s="191"/>
      <c r="K821" s="193"/>
      <c r="M821" s="194"/>
    </row>
    <row r="822">
      <c r="A822" s="86"/>
      <c r="C822" s="191"/>
      <c r="K822" s="193"/>
      <c r="M822" s="194"/>
    </row>
    <row r="823">
      <c r="A823" s="86"/>
      <c r="C823" s="191"/>
      <c r="K823" s="193"/>
      <c r="M823" s="194"/>
    </row>
    <row r="824">
      <c r="A824" s="86"/>
      <c r="C824" s="191"/>
      <c r="K824" s="193"/>
      <c r="M824" s="194"/>
    </row>
    <row r="825">
      <c r="A825" s="86"/>
      <c r="C825" s="191"/>
      <c r="K825" s="193"/>
      <c r="M825" s="194"/>
    </row>
    <row r="826">
      <c r="A826" s="86"/>
      <c r="C826" s="191"/>
      <c r="K826" s="193"/>
      <c r="M826" s="194"/>
    </row>
    <row r="827">
      <c r="A827" s="86"/>
      <c r="C827" s="191"/>
      <c r="K827" s="193"/>
      <c r="M827" s="194"/>
    </row>
    <row r="828">
      <c r="A828" s="86"/>
      <c r="C828" s="191"/>
      <c r="K828" s="193"/>
      <c r="M828" s="194"/>
    </row>
    <row r="829">
      <c r="A829" s="86"/>
      <c r="C829" s="191"/>
      <c r="K829" s="193"/>
      <c r="M829" s="194"/>
    </row>
    <row r="830">
      <c r="A830" s="86"/>
      <c r="C830" s="191"/>
      <c r="K830" s="193"/>
      <c r="M830" s="194"/>
    </row>
    <row r="831">
      <c r="A831" s="86"/>
      <c r="C831" s="191"/>
      <c r="K831" s="193"/>
      <c r="M831" s="194"/>
    </row>
    <row r="832">
      <c r="A832" s="86"/>
      <c r="C832" s="191"/>
      <c r="K832" s="193"/>
      <c r="M832" s="194"/>
    </row>
    <row r="833">
      <c r="A833" s="86"/>
      <c r="C833" s="191"/>
      <c r="K833" s="193"/>
      <c r="M833" s="194"/>
    </row>
    <row r="834">
      <c r="A834" s="86"/>
      <c r="C834" s="191"/>
      <c r="K834" s="193"/>
      <c r="M834" s="194"/>
    </row>
    <row r="835">
      <c r="A835" s="86"/>
      <c r="C835" s="191"/>
      <c r="K835" s="193"/>
      <c r="M835" s="194"/>
    </row>
    <row r="836">
      <c r="A836" s="86"/>
      <c r="C836" s="191"/>
      <c r="K836" s="193"/>
      <c r="M836" s="194"/>
    </row>
    <row r="837">
      <c r="A837" s="86"/>
      <c r="C837" s="191"/>
      <c r="K837" s="193"/>
      <c r="M837" s="194"/>
    </row>
    <row r="838">
      <c r="A838" s="86"/>
      <c r="C838" s="191"/>
      <c r="K838" s="193"/>
      <c r="M838" s="194"/>
    </row>
    <row r="839">
      <c r="A839" s="86"/>
      <c r="C839" s="191"/>
      <c r="K839" s="193"/>
      <c r="M839" s="194"/>
    </row>
    <row r="840">
      <c r="A840" s="86"/>
      <c r="C840" s="191"/>
      <c r="K840" s="193"/>
      <c r="M840" s="194"/>
    </row>
    <row r="841">
      <c r="A841" s="86"/>
      <c r="C841" s="191"/>
      <c r="K841" s="193"/>
      <c r="M841" s="194"/>
    </row>
    <row r="842">
      <c r="A842" s="86"/>
      <c r="C842" s="191"/>
      <c r="K842" s="193"/>
      <c r="M842" s="194"/>
    </row>
    <row r="843">
      <c r="A843" s="86"/>
      <c r="C843" s="191"/>
      <c r="K843" s="193"/>
      <c r="M843" s="194"/>
    </row>
    <row r="844">
      <c r="A844" s="86"/>
      <c r="C844" s="191"/>
      <c r="K844" s="193"/>
      <c r="M844" s="194"/>
    </row>
    <row r="845">
      <c r="A845" s="86"/>
      <c r="C845" s="191"/>
      <c r="K845" s="193"/>
      <c r="M845" s="194"/>
    </row>
    <row r="846">
      <c r="A846" s="86"/>
      <c r="C846" s="191"/>
      <c r="K846" s="193"/>
      <c r="M846" s="194"/>
    </row>
    <row r="847">
      <c r="A847" s="86"/>
      <c r="C847" s="191"/>
      <c r="K847" s="193"/>
      <c r="M847" s="194"/>
    </row>
    <row r="848">
      <c r="A848" s="86"/>
      <c r="C848" s="191"/>
      <c r="K848" s="193"/>
      <c r="M848" s="194"/>
    </row>
    <row r="849">
      <c r="A849" s="86"/>
      <c r="C849" s="191"/>
      <c r="K849" s="193"/>
      <c r="M849" s="194"/>
    </row>
    <row r="850">
      <c r="A850" s="86"/>
      <c r="C850" s="191"/>
      <c r="K850" s="193"/>
      <c r="M850" s="194"/>
    </row>
    <row r="851">
      <c r="A851" s="86"/>
      <c r="C851" s="191"/>
      <c r="K851" s="193"/>
      <c r="M851" s="194"/>
    </row>
    <row r="852">
      <c r="A852" s="86"/>
      <c r="C852" s="191"/>
      <c r="K852" s="193"/>
      <c r="M852" s="194"/>
    </row>
    <row r="853">
      <c r="A853" s="86"/>
      <c r="C853" s="191"/>
      <c r="K853" s="193"/>
      <c r="M853" s="194"/>
    </row>
    <row r="854">
      <c r="A854" s="86"/>
      <c r="C854" s="191"/>
      <c r="K854" s="193"/>
      <c r="M854" s="194"/>
    </row>
    <row r="855">
      <c r="A855" s="86"/>
      <c r="C855" s="191"/>
      <c r="K855" s="193"/>
      <c r="M855" s="194"/>
    </row>
    <row r="856">
      <c r="A856" s="86"/>
      <c r="C856" s="191"/>
      <c r="K856" s="193"/>
      <c r="M856" s="194"/>
    </row>
    <row r="857">
      <c r="A857" s="86"/>
      <c r="C857" s="191"/>
      <c r="K857" s="193"/>
      <c r="M857" s="194"/>
    </row>
    <row r="858">
      <c r="A858" s="86"/>
      <c r="C858" s="191"/>
      <c r="K858" s="193"/>
      <c r="M858" s="194"/>
    </row>
    <row r="859">
      <c r="A859" s="86"/>
      <c r="C859" s="191"/>
      <c r="K859" s="193"/>
      <c r="M859" s="194"/>
    </row>
    <row r="860">
      <c r="A860" s="86"/>
      <c r="C860" s="191"/>
      <c r="K860" s="193"/>
      <c r="M860" s="194"/>
    </row>
    <row r="861">
      <c r="A861" s="86"/>
      <c r="C861" s="191"/>
      <c r="K861" s="193"/>
      <c r="M861" s="194"/>
    </row>
    <row r="862">
      <c r="A862" s="86"/>
      <c r="C862" s="191"/>
      <c r="K862" s="193"/>
      <c r="M862" s="194"/>
    </row>
    <row r="863">
      <c r="A863" s="86"/>
      <c r="C863" s="191"/>
      <c r="K863" s="193"/>
      <c r="M863" s="194"/>
    </row>
    <row r="864">
      <c r="A864" s="86"/>
      <c r="C864" s="191"/>
      <c r="K864" s="193"/>
      <c r="M864" s="194"/>
    </row>
    <row r="865">
      <c r="A865" s="86"/>
      <c r="C865" s="191"/>
      <c r="K865" s="193"/>
      <c r="M865" s="194"/>
    </row>
    <row r="866">
      <c r="A866" s="86"/>
      <c r="C866" s="191"/>
      <c r="K866" s="193"/>
      <c r="M866" s="194"/>
    </row>
    <row r="867">
      <c r="A867" s="86"/>
      <c r="C867" s="191"/>
      <c r="K867" s="193"/>
      <c r="M867" s="194"/>
    </row>
    <row r="868">
      <c r="A868" s="86"/>
      <c r="C868" s="191"/>
      <c r="K868" s="193"/>
      <c r="M868" s="194"/>
    </row>
    <row r="869">
      <c r="A869" s="86"/>
      <c r="C869" s="191"/>
      <c r="K869" s="193"/>
      <c r="M869" s="194"/>
    </row>
    <row r="870">
      <c r="A870" s="86"/>
      <c r="C870" s="191"/>
      <c r="K870" s="193"/>
      <c r="M870" s="194"/>
    </row>
    <row r="871">
      <c r="A871" s="86"/>
      <c r="C871" s="191"/>
      <c r="K871" s="193"/>
      <c r="M871" s="194"/>
    </row>
    <row r="872">
      <c r="A872" s="86"/>
      <c r="C872" s="191"/>
      <c r="K872" s="193"/>
      <c r="M872" s="194"/>
    </row>
    <row r="873">
      <c r="A873" s="86"/>
      <c r="C873" s="191"/>
      <c r="K873" s="193"/>
      <c r="M873" s="194"/>
    </row>
    <row r="874">
      <c r="A874" s="86"/>
      <c r="C874" s="191"/>
      <c r="K874" s="193"/>
      <c r="M874" s="194"/>
    </row>
    <row r="875">
      <c r="A875" s="86"/>
      <c r="C875" s="191"/>
      <c r="K875" s="193"/>
      <c r="M875" s="194"/>
    </row>
    <row r="876">
      <c r="A876" s="86"/>
      <c r="C876" s="191"/>
      <c r="K876" s="193"/>
      <c r="M876" s="194"/>
    </row>
    <row r="877">
      <c r="A877" s="86"/>
      <c r="C877" s="191"/>
      <c r="K877" s="193"/>
      <c r="M877" s="194"/>
    </row>
    <row r="878">
      <c r="A878" s="86"/>
      <c r="C878" s="191"/>
      <c r="K878" s="193"/>
      <c r="M878" s="194"/>
    </row>
    <row r="879">
      <c r="A879" s="86"/>
      <c r="C879" s="191"/>
      <c r="K879" s="193"/>
      <c r="M879" s="194"/>
    </row>
    <row r="880">
      <c r="A880" s="86"/>
      <c r="C880" s="191"/>
      <c r="K880" s="193"/>
      <c r="M880" s="194"/>
    </row>
    <row r="881">
      <c r="A881" s="86"/>
      <c r="C881" s="191"/>
      <c r="K881" s="193"/>
      <c r="M881" s="194"/>
    </row>
    <row r="882">
      <c r="A882" s="86"/>
      <c r="C882" s="191"/>
      <c r="K882" s="193"/>
      <c r="M882" s="194"/>
    </row>
    <row r="883">
      <c r="A883" s="86"/>
      <c r="C883" s="191"/>
      <c r="K883" s="193"/>
      <c r="M883" s="194"/>
    </row>
    <row r="884">
      <c r="A884" s="86"/>
      <c r="C884" s="191"/>
      <c r="K884" s="193"/>
      <c r="M884" s="194"/>
    </row>
    <row r="885">
      <c r="A885" s="86"/>
      <c r="C885" s="191"/>
      <c r="K885" s="193"/>
      <c r="M885" s="194"/>
    </row>
    <row r="886">
      <c r="A886" s="86"/>
      <c r="C886" s="191"/>
      <c r="K886" s="193"/>
      <c r="M886" s="194"/>
    </row>
    <row r="887">
      <c r="A887" s="86"/>
      <c r="C887" s="191"/>
      <c r="K887" s="193"/>
      <c r="M887" s="194"/>
    </row>
    <row r="888">
      <c r="A888" s="86"/>
      <c r="C888" s="191"/>
      <c r="K888" s="193"/>
      <c r="M888" s="194"/>
    </row>
    <row r="889">
      <c r="A889" s="86"/>
      <c r="C889" s="191"/>
      <c r="K889" s="193"/>
      <c r="M889" s="194"/>
    </row>
    <row r="890">
      <c r="A890" s="86"/>
      <c r="C890" s="191"/>
      <c r="K890" s="193"/>
      <c r="M890" s="194"/>
    </row>
    <row r="891">
      <c r="A891" s="86"/>
      <c r="C891" s="191"/>
      <c r="K891" s="193"/>
      <c r="M891" s="194"/>
    </row>
    <row r="892">
      <c r="A892" s="86"/>
      <c r="C892" s="191"/>
      <c r="K892" s="193"/>
      <c r="M892" s="194"/>
    </row>
    <row r="893">
      <c r="A893" s="86"/>
      <c r="C893" s="191"/>
      <c r="K893" s="193"/>
      <c r="M893" s="194"/>
    </row>
    <row r="894">
      <c r="A894" s="86"/>
      <c r="C894" s="191"/>
      <c r="K894" s="193"/>
      <c r="M894" s="194"/>
    </row>
    <row r="895">
      <c r="A895" s="86"/>
      <c r="C895" s="191"/>
      <c r="K895" s="193"/>
      <c r="M895" s="194"/>
    </row>
    <row r="896">
      <c r="A896" s="86"/>
      <c r="C896" s="191"/>
      <c r="K896" s="193"/>
      <c r="M896" s="194"/>
    </row>
    <row r="897">
      <c r="A897" s="86"/>
      <c r="C897" s="191"/>
      <c r="K897" s="193"/>
      <c r="M897" s="194"/>
    </row>
    <row r="898">
      <c r="A898" s="86"/>
      <c r="C898" s="191"/>
      <c r="K898" s="193"/>
      <c r="M898" s="194"/>
    </row>
    <row r="899">
      <c r="A899" s="86"/>
      <c r="C899" s="191"/>
      <c r="K899" s="193"/>
      <c r="M899" s="194"/>
    </row>
    <row r="900">
      <c r="A900" s="86"/>
      <c r="C900" s="191"/>
      <c r="K900" s="193"/>
      <c r="M900" s="194"/>
    </row>
    <row r="901">
      <c r="A901" s="86"/>
      <c r="C901" s="191"/>
      <c r="K901" s="193"/>
      <c r="M901" s="194"/>
    </row>
    <row r="902">
      <c r="A902" s="86"/>
      <c r="C902" s="191"/>
      <c r="K902" s="193"/>
      <c r="M902" s="194"/>
    </row>
    <row r="903">
      <c r="A903" s="86"/>
      <c r="C903" s="191"/>
      <c r="K903" s="193"/>
      <c r="M903" s="194"/>
    </row>
    <row r="904">
      <c r="A904" s="86"/>
      <c r="C904" s="191"/>
      <c r="K904" s="193"/>
      <c r="M904" s="194"/>
    </row>
    <row r="905">
      <c r="A905" s="86"/>
      <c r="C905" s="191"/>
      <c r="K905" s="193"/>
      <c r="M905" s="194"/>
    </row>
    <row r="906">
      <c r="A906" s="86"/>
      <c r="C906" s="191"/>
      <c r="K906" s="193"/>
      <c r="M906" s="194"/>
    </row>
    <row r="907">
      <c r="A907" s="86"/>
      <c r="C907" s="191"/>
      <c r="K907" s="193"/>
      <c r="M907" s="194"/>
    </row>
    <row r="908">
      <c r="A908" s="86"/>
      <c r="C908" s="191"/>
      <c r="K908" s="193"/>
      <c r="M908" s="194"/>
    </row>
    <row r="909">
      <c r="A909" s="86"/>
      <c r="C909" s="191"/>
      <c r="K909" s="193"/>
      <c r="M909" s="194"/>
    </row>
    <row r="910">
      <c r="A910" s="86"/>
      <c r="C910" s="191"/>
      <c r="K910" s="193"/>
      <c r="M910" s="194"/>
    </row>
    <row r="911">
      <c r="A911" s="86"/>
      <c r="C911" s="191"/>
      <c r="K911" s="193"/>
      <c r="M911" s="194"/>
    </row>
    <row r="912">
      <c r="A912" s="86"/>
      <c r="C912" s="191"/>
      <c r="K912" s="193"/>
      <c r="M912" s="194"/>
    </row>
    <row r="913">
      <c r="A913" s="86"/>
      <c r="C913" s="191"/>
      <c r="K913" s="193"/>
      <c r="M913" s="194"/>
    </row>
    <row r="914">
      <c r="A914" s="86"/>
      <c r="C914" s="191"/>
      <c r="K914" s="193"/>
      <c r="M914" s="194"/>
    </row>
    <row r="915">
      <c r="A915" s="86"/>
      <c r="C915" s="191"/>
      <c r="K915" s="193"/>
      <c r="M915" s="194"/>
    </row>
    <row r="916">
      <c r="A916" s="86"/>
      <c r="C916" s="191"/>
      <c r="K916" s="193"/>
      <c r="M916" s="194"/>
    </row>
    <row r="917">
      <c r="A917" s="86"/>
      <c r="C917" s="191"/>
      <c r="K917" s="193"/>
      <c r="M917" s="194"/>
    </row>
    <row r="918">
      <c r="A918" s="86"/>
      <c r="C918" s="191"/>
      <c r="K918" s="193"/>
      <c r="M918" s="194"/>
    </row>
    <row r="919">
      <c r="A919" s="86"/>
      <c r="C919" s="191"/>
      <c r="K919" s="193"/>
      <c r="M919" s="194"/>
    </row>
    <row r="920">
      <c r="A920" s="86"/>
      <c r="C920" s="191"/>
      <c r="K920" s="193"/>
      <c r="M920" s="194"/>
    </row>
    <row r="921">
      <c r="A921" s="86"/>
      <c r="C921" s="191"/>
      <c r="K921" s="193"/>
      <c r="M921" s="194"/>
    </row>
    <row r="922">
      <c r="A922" s="86"/>
      <c r="C922" s="191"/>
      <c r="K922" s="193"/>
      <c r="M922" s="194"/>
    </row>
    <row r="923">
      <c r="A923" s="86"/>
      <c r="C923" s="191"/>
      <c r="K923" s="193"/>
      <c r="M923" s="194"/>
    </row>
    <row r="924">
      <c r="A924" s="86"/>
      <c r="C924" s="191"/>
      <c r="K924" s="193"/>
      <c r="M924" s="194"/>
    </row>
    <row r="925">
      <c r="A925" s="86"/>
      <c r="C925" s="191"/>
      <c r="K925" s="193"/>
      <c r="M925" s="194"/>
    </row>
    <row r="926">
      <c r="A926" s="86"/>
      <c r="C926" s="191"/>
      <c r="K926" s="193"/>
      <c r="M926" s="194"/>
    </row>
    <row r="927">
      <c r="A927" s="86"/>
      <c r="C927" s="191"/>
      <c r="K927" s="193"/>
      <c r="M927" s="194"/>
    </row>
    <row r="928">
      <c r="A928" s="86"/>
      <c r="C928" s="191"/>
      <c r="K928" s="193"/>
      <c r="M928" s="194"/>
    </row>
    <row r="929">
      <c r="A929" s="86"/>
      <c r="C929" s="191"/>
      <c r="K929" s="193"/>
      <c r="M929" s="194"/>
    </row>
    <row r="930">
      <c r="A930" s="86"/>
      <c r="C930" s="191"/>
      <c r="K930" s="193"/>
      <c r="M930" s="194"/>
    </row>
    <row r="931">
      <c r="A931" s="86"/>
      <c r="C931" s="191"/>
      <c r="K931" s="193"/>
      <c r="M931" s="194"/>
    </row>
    <row r="932">
      <c r="A932" s="86"/>
      <c r="C932" s="191"/>
      <c r="K932" s="193"/>
      <c r="M932" s="194"/>
    </row>
    <row r="933">
      <c r="A933" s="86"/>
      <c r="C933" s="191"/>
      <c r="K933" s="193"/>
      <c r="M933" s="194"/>
    </row>
    <row r="934">
      <c r="A934" s="86"/>
      <c r="C934" s="191"/>
      <c r="K934" s="193"/>
      <c r="M934" s="194"/>
    </row>
    <row r="935">
      <c r="A935" s="86"/>
      <c r="C935" s="191"/>
      <c r="K935" s="193"/>
      <c r="M935" s="194"/>
    </row>
    <row r="936">
      <c r="A936" s="86"/>
      <c r="C936" s="191"/>
      <c r="K936" s="193"/>
      <c r="M936" s="194"/>
    </row>
    <row r="937">
      <c r="A937" s="86"/>
      <c r="C937" s="191"/>
      <c r="K937" s="193"/>
      <c r="M937" s="194"/>
    </row>
    <row r="938">
      <c r="A938" s="86"/>
      <c r="C938" s="191"/>
      <c r="K938" s="193"/>
      <c r="M938" s="194"/>
    </row>
    <row r="939">
      <c r="A939" s="86"/>
      <c r="C939" s="191"/>
      <c r="K939" s="193"/>
      <c r="M939" s="194"/>
    </row>
    <row r="940">
      <c r="A940" s="86"/>
      <c r="C940" s="191"/>
      <c r="K940" s="193"/>
      <c r="M940" s="194"/>
    </row>
    <row r="941">
      <c r="A941" s="86"/>
      <c r="C941" s="191"/>
      <c r="K941" s="193"/>
      <c r="M941" s="194"/>
    </row>
    <row r="942">
      <c r="A942" s="86"/>
      <c r="C942" s="191"/>
      <c r="K942" s="193"/>
      <c r="M942" s="194"/>
    </row>
    <row r="943">
      <c r="A943" s="86"/>
      <c r="C943" s="191"/>
      <c r="K943" s="193"/>
      <c r="M943" s="194"/>
    </row>
    <row r="944">
      <c r="A944" s="86"/>
      <c r="C944" s="191"/>
      <c r="K944" s="193"/>
      <c r="M944" s="194"/>
    </row>
    <row r="945">
      <c r="A945" s="86"/>
      <c r="C945" s="191"/>
      <c r="K945" s="193"/>
      <c r="M945" s="194"/>
    </row>
    <row r="946">
      <c r="A946" s="86"/>
      <c r="C946" s="191"/>
      <c r="K946" s="193"/>
      <c r="M946" s="194"/>
    </row>
    <row r="947">
      <c r="A947" s="86"/>
      <c r="C947" s="191"/>
      <c r="K947" s="193"/>
      <c r="M947" s="194"/>
    </row>
    <row r="948">
      <c r="A948" s="86"/>
      <c r="C948" s="191"/>
      <c r="K948" s="193"/>
      <c r="M948" s="194"/>
    </row>
    <row r="949">
      <c r="A949" s="86"/>
      <c r="C949" s="191"/>
      <c r="K949" s="193"/>
      <c r="M949" s="194"/>
    </row>
    <row r="950">
      <c r="A950" s="86"/>
      <c r="C950" s="191"/>
      <c r="K950" s="193"/>
      <c r="M950" s="194"/>
    </row>
    <row r="951">
      <c r="A951" s="86"/>
      <c r="C951" s="191"/>
      <c r="K951" s="193"/>
      <c r="M951" s="194"/>
    </row>
    <row r="952">
      <c r="A952" s="86"/>
      <c r="C952" s="191"/>
      <c r="K952" s="193"/>
      <c r="M952" s="194"/>
    </row>
    <row r="953">
      <c r="A953" s="86"/>
      <c r="C953" s="191"/>
      <c r="K953" s="193"/>
      <c r="M953" s="194"/>
    </row>
    <row r="954">
      <c r="A954" s="86"/>
      <c r="C954" s="191"/>
      <c r="K954" s="193"/>
      <c r="M954" s="194"/>
    </row>
    <row r="955">
      <c r="A955" s="86"/>
      <c r="C955" s="191"/>
      <c r="K955" s="193"/>
      <c r="M955" s="194"/>
    </row>
    <row r="956">
      <c r="A956" s="86"/>
      <c r="C956" s="191"/>
      <c r="K956" s="193"/>
      <c r="M956" s="194"/>
    </row>
    <row r="957">
      <c r="A957" s="86"/>
      <c r="C957" s="191"/>
      <c r="K957" s="193"/>
      <c r="M957" s="194"/>
    </row>
    <row r="958">
      <c r="A958" s="86"/>
      <c r="C958" s="191"/>
      <c r="K958" s="193"/>
      <c r="M958" s="194"/>
    </row>
    <row r="959">
      <c r="A959" s="86"/>
      <c r="C959" s="191"/>
      <c r="K959" s="193"/>
      <c r="M959" s="194"/>
    </row>
    <row r="960">
      <c r="A960" s="86"/>
      <c r="C960" s="191"/>
      <c r="K960" s="193"/>
      <c r="M960" s="194"/>
    </row>
    <row r="961">
      <c r="A961" s="86"/>
      <c r="C961" s="191"/>
      <c r="K961" s="193"/>
      <c r="M961" s="194"/>
    </row>
    <row r="962">
      <c r="A962" s="86"/>
      <c r="C962" s="191"/>
      <c r="K962" s="193"/>
      <c r="M962" s="194"/>
    </row>
    <row r="963">
      <c r="A963" s="86"/>
      <c r="C963" s="191"/>
      <c r="K963" s="193"/>
      <c r="M963" s="194"/>
    </row>
    <row r="964">
      <c r="A964" s="86"/>
      <c r="C964" s="191"/>
      <c r="K964" s="193"/>
      <c r="M964" s="194"/>
    </row>
    <row r="965">
      <c r="A965" s="86"/>
      <c r="C965" s="191"/>
      <c r="K965" s="193"/>
      <c r="M965" s="194"/>
    </row>
    <row r="966">
      <c r="A966" s="86"/>
      <c r="C966" s="191"/>
      <c r="K966" s="193"/>
      <c r="M966" s="194"/>
    </row>
    <row r="967">
      <c r="A967" s="86"/>
      <c r="C967" s="191"/>
      <c r="K967" s="193"/>
      <c r="M967" s="194"/>
    </row>
    <row r="968">
      <c r="A968" s="86"/>
      <c r="C968" s="191"/>
      <c r="K968" s="193"/>
      <c r="M968" s="194"/>
    </row>
    <row r="969">
      <c r="A969" s="86"/>
      <c r="C969" s="191"/>
      <c r="K969" s="193"/>
      <c r="M969" s="194"/>
    </row>
    <row r="970">
      <c r="A970" s="86"/>
      <c r="C970" s="191"/>
      <c r="K970" s="193"/>
      <c r="M970" s="194"/>
    </row>
    <row r="971">
      <c r="A971" s="86"/>
      <c r="C971" s="191"/>
      <c r="K971" s="193"/>
      <c r="M971" s="194"/>
    </row>
    <row r="972">
      <c r="A972" s="86"/>
      <c r="C972" s="191"/>
      <c r="K972" s="193"/>
      <c r="M972" s="194"/>
    </row>
    <row r="973">
      <c r="A973" s="86"/>
      <c r="C973" s="191"/>
      <c r="K973" s="193"/>
      <c r="M973" s="194"/>
    </row>
    <row r="974">
      <c r="A974" s="86"/>
      <c r="C974" s="191"/>
      <c r="K974" s="193"/>
      <c r="M974" s="194"/>
    </row>
    <row r="975">
      <c r="A975" s="86"/>
      <c r="C975" s="191"/>
      <c r="K975" s="193"/>
      <c r="M975" s="194"/>
    </row>
    <row r="976">
      <c r="A976" s="86"/>
      <c r="C976" s="191"/>
      <c r="K976" s="193"/>
      <c r="M976" s="194"/>
    </row>
    <row r="977">
      <c r="A977" s="86"/>
      <c r="C977" s="191"/>
      <c r="K977" s="193"/>
      <c r="M977" s="194"/>
    </row>
    <row r="978">
      <c r="A978" s="86"/>
      <c r="C978" s="191"/>
      <c r="K978" s="193"/>
      <c r="M978" s="194"/>
    </row>
    <row r="979">
      <c r="A979" s="86"/>
      <c r="C979" s="191"/>
      <c r="K979" s="193"/>
      <c r="M979" s="194"/>
    </row>
    <row r="980">
      <c r="A980" s="86"/>
      <c r="C980" s="191"/>
      <c r="K980" s="193"/>
      <c r="M980" s="194"/>
    </row>
    <row r="981">
      <c r="A981" s="86"/>
      <c r="C981" s="191"/>
      <c r="K981" s="193"/>
      <c r="M981" s="194"/>
    </row>
    <row r="982">
      <c r="A982" s="86"/>
      <c r="C982" s="191"/>
      <c r="K982" s="193"/>
      <c r="M982" s="194"/>
    </row>
    <row r="983">
      <c r="A983" s="86"/>
      <c r="C983" s="191"/>
      <c r="K983" s="193"/>
      <c r="M983" s="194"/>
    </row>
    <row r="984">
      <c r="A984" s="86"/>
      <c r="C984" s="191"/>
      <c r="K984" s="193"/>
      <c r="M984" s="194"/>
    </row>
    <row r="985">
      <c r="A985" s="86"/>
      <c r="C985" s="191"/>
      <c r="K985" s="193"/>
      <c r="M985" s="194"/>
    </row>
    <row r="986">
      <c r="A986" s="86"/>
      <c r="C986" s="191"/>
      <c r="K986" s="193"/>
      <c r="M986" s="194"/>
    </row>
    <row r="987">
      <c r="A987" s="86"/>
      <c r="C987" s="191"/>
      <c r="K987" s="193"/>
      <c r="M987" s="194"/>
    </row>
    <row r="988">
      <c r="A988" s="86"/>
      <c r="C988" s="191"/>
      <c r="K988" s="193"/>
      <c r="M988" s="194"/>
    </row>
    <row r="989">
      <c r="A989" s="86"/>
      <c r="C989" s="191"/>
      <c r="K989" s="193"/>
      <c r="M989" s="194"/>
    </row>
    <row r="990">
      <c r="A990" s="86"/>
      <c r="C990" s="191"/>
      <c r="K990" s="193"/>
      <c r="M990" s="194"/>
    </row>
    <row r="991">
      <c r="A991" s="86"/>
      <c r="C991" s="191"/>
      <c r="K991" s="193"/>
      <c r="M991" s="194"/>
    </row>
    <row r="992">
      <c r="A992" s="86"/>
      <c r="C992" s="191"/>
      <c r="K992" s="193"/>
      <c r="M992" s="194"/>
    </row>
    <row r="993">
      <c r="A993" s="86"/>
      <c r="C993" s="191"/>
      <c r="K993" s="193"/>
      <c r="M993" s="194"/>
    </row>
    <row r="994">
      <c r="A994" s="86"/>
      <c r="C994" s="191"/>
      <c r="K994" s="193"/>
      <c r="M994" s="194"/>
    </row>
    <row r="995">
      <c r="A995" s="86"/>
      <c r="C995" s="191"/>
      <c r="K995" s="193"/>
      <c r="M995" s="194"/>
    </row>
    <row r="996">
      <c r="A996" s="86"/>
      <c r="C996" s="191"/>
      <c r="K996" s="193"/>
      <c r="M996" s="194"/>
    </row>
    <row r="997">
      <c r="A997" s="86"/>
      <c r="C997" s="191"/>
      <c r="K997" s="193"/>
      <c r="M997" s="194"/>
    </row>
    <row r="998">
      <c r="A998" s="86"/>
      <c r="C998" s="191"/>
      <c r="K998" s="193"/>
      <c r="M998" s="194"/>
    </row>
    <row r="999">
      <c r="A999" s="86"/>
      <c r="C999" s="191"/>
      <c r="K999" s="193"/>
      <c r="M999" s="194"/>
    </row>
    <row r="1000">
      <c r="A1000" s="86"/>
      <c r="C1000" s="191"/>
      <c r="K1000" s="193"/>
      <c r="M1000" s="194"/>
    </row>
    <row r="1001">
      <c r="A1001" s="86"/>
      <c r="C1001" s="191"/>
      <c r="K1001" s="193"/>
      <c r="M1001" s="194"/>
    </row>
    <row r="1002">
      <c r="A1002" s="86"/>
      <c r="C1002" s="191"/>
      <c r="K1002" s="193"/>
      <c r="M1002" s="194"/>
    </row>
    <row r="1003">
      <c r="A1003" s="86"/>
      <c r="C1003" s="191"/>
      <c r="K1003" s="193"/>
      <c r="M1003" s="194"/>
    </row>
    <row r="1004">
      <c r="A1004" s="86"/>
      <c r="C1004" s="191"/>
      <c r="K1004" s="193"/>
      <c r="M1004" s="194"/>
    </row>
    <row r="1005">
      <c r="A1005" s="86"/>
      <c r="C1005" s="191"/>
      <c r="K1005" s="193"/>
      <c r="M1005" s="194"/>
    </row>
    <row r="1006">
      <c r="A1006" s="86"/>
      <c r="C1006" s="191"/>
      <c r="K1006" s="193"/>
      <c r="M1006" s="194"/>
    </row>
    <row r="1007">
      <c r="A1007" s="86"/>
      <c r="C1007" s="191"/>
      <c r="K1007" s="193"/>
      <c r="M1007" s="194"/>
    </row>
    <row r="1008">
      <c r="A1008" s="86"/>
      <c r="C1008" s="191"/>
      <c r="K1008" s="193"/>
      <c r="M1008" s="194"/>
    </row>
    <row r="1009">
      <c r="A1009" s="86"/>
      <c r="C1009" s="191"/>
      <c r="K1009" s="193"/>
      <c r="M1009" s="194"/>
    </row>
    <row r="1010">
      <c r="A1010" s="86"/>
      <c r="C1010" s="191"/>
      <c r="K1010" s="193"/>
      <c r="M1010" s="194"/>
    </row>
    <row r="1011">
      <c r="A1011" s="86"/>
      <c r="C1011" s="191"/>
      <c r="K1011" s="193"/>
      <c r="M1011" s="194"/>
    </row>
    <row r="1012">
      <c r="A1012" s="86"/>
      <c r="C1012" s="191"/>
      <c r="K1012" s="193"/>
      <c r="M1012" s="224"/>
    </row>
    <row r="1013">
      <c r="A1013" s="86"/>
      <c r="C1013" s="191"/>
      <c r="K1013" s="193"/>
    </row>
  </sheetData>
  <mergeCells count="8">
    <mergeCell ref="K1:K2"/>
    <mergeCell ref="C1:J1"/>
    <mergeCell ref="L1:L2"/>
    <mergeCell ref="M1:M2"/>
    <mergeCell ref="A72:B72"/>
    <mergeCell ref="A73:B73"/>
    <mergeCell ref="A71:B71"/>
    <mergeCell ref="A74:B74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38.0"/>
  </cols>
  <sheetData>
    <row r="1">
      <c r="A1" s="2"/>
      <c r="B1" s="3"/>
      <c r="C1" s="4" t="str">
        <f>'WK2 1501'!C1</f>
        <v>Name Of Employee</v>
      </c>
      <c r="K1" s="192" t="s">
        <v>1</v>
      </c>
      <c r="L1" s="4" t="s">
        <v>2</v>
      </c>
      <c r="M1" s="6" t="s">
        <v>3</v>
      </c>
      <c r="N1" s="191"/>
    </row>
    <row r="2" ht="24.75" customHeight="1">
      <c r="A2" s="195" t="s">
        <v>0</v>
      </c>
      <c r="B2" s="7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196"/>
      <c r="L2" s="10"/>
      <c r="M2" s="9"/>
      <c r="N2" s="197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8">
        <v>1.0</v>
      </c>
      <c r="B3" s="21" t="s">
        <v>14</v>
      </c>
      <c r="C3" s="198"/>
      <c r="D3" s="198"/>
      <c r="E3" s="198"/>
      <c r="F3" s="198"/>
      <c r="G3" s="198"/>
      <c r="H3" s="198"/>
      <c r="I3" s="198"/>
      <c r="J3" s="198"/>
      <c r="K3" s="200">
        <f t="shared" ref="K3:M3" si="1">SUM(K4:K6)</f>
        <v>19.25</v>
      </c>
      <c r="L3" s="201">
        <f t="shared" si="1"/>
        <v>8</v>
      </c>
      <c r="M3" s="203">
        <f t="shared" si="1"/>
        <v>1.40625</v>
      </c>
      <c r="N3" s="197"/>
    </row>
    <row r="4">
      <c r="A4" s="2">
        <v>1.1</v>
      </c>
      <c r="B4" s="42" t="s">
        <v>14</v>
      </c>
      <c r="C4" s="30">
        <v>2.0</v>
      </c>
      <c r="D4" s="30">
        <v>2.0</v>
      </c>
      <c r="E4" s="30">
        <v>3.0</v>
      </c>
      <c r="F4" s="30">
        <v>3.0</v>
      </c>
      <c r="G4" s="30">
        <v>2.0</v>
      </c>
      <c r="H4" s="30">
        <v>2.0</v>
      </c>
      <c r="I4" s="30">
        <v>3.75</v>
      </c>
      <c r="J4" s="30">
        <v>1.5</v>
      </c>
      <c r="K4" s="202">
        <f>SUM(C4:J4)</f>
        <v>19.25</v>
      </c>
      <c r="L4" s="30">
        <v>8.0</v>
      </c>
      <c r="M4" s="36">
        <f>IF(L4="", "N/A", (K4-L4)/L4)</f>
        <v>1.40625</v>
      </c>
      <c r="N4" s="191"/>
    </row>
    <row r="5">
      <c r="A5" s="40" t="s">
        <v>15</v>
      </c>
      <c r="B5" s="57" t="s">
        <v>16</v>
      </c>
      <c r="C5" s="52" t="s">
        <v>17</v>
      </c>
      <c r="D5" s="52" t="s">
        <v>17</v>
      </c>
      <c r="E5" s="52" t="s">
        <v>17</v>
      </c>
      <c r="F5" s="52" t="s">
        <v>17</v>
      </c>
      <c r="G5" s="52" t="s">
        <v>17</v>
      </c>
      <c r="H5" s="52" t="s">
        <v>17</v>
      </c>
      <c r="I5" s="52" t="s">
        <v>17</v>
      </c>
      <c r="J5" s="52" t="s">
        <v>17</v>
      </c>
      <c r="K5" s="204" t="s">
        <v>17</v>
      </c>
      <c r="L5" s="64" t="s">
        <v>17</v>
      </c>
      <c r="M5" s="34" t="s">
        <v>17</v>
      </c>
      <c r="N5" s="205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>
      <c r="A6" s="121">
        <v>1.2</v>
      </c>
      <c r="B6" s="122" t="s">
        <v>18</v>
      </c>
      <c r="C6" s="52" t="s">
        <v>17</v>
      </c>
      <c r="D6" s="52" t="s">
        <v>17</v>
      </c>
      <c r="E6" s="52" t="s">
        <v>17</v>
      </c>
      <c r="F6" s="52" t="s">
        <v>17</v>
      </c>
      <c r="G6" s="52" t="s">
        <v>17</v>
      </c>
      <c r="H6" s="52" t="s">
        <v>17</v>
      </c>
      <c r="I6" s="52" t="s">
        <v>17</v>
      </c>
      <c r="J6" s="52" t="s">
        <v>17</v>
      </c>
      <c r="K6" s="204" t="s">
        <v>17</v>
      </c>
      <c r="L6" s="64" t="s">
        <v>17</v>
      </c>
      <c r="M6" s="34" t="s">
        <v>17</v>
      </c>
      <c r="N6" s="205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>
      <c r="A7" s="206">
        <v>2.0</v>
      </c>
      <c r="B7" s="207" t="s">
        <v>19</v>
      </c>
      <c r="C7" s="209"/>
      <c r="D7" s="209"/>
      <c r="E7" s="209"/>
      <c r="F7" s="209"/>
      <c r="G7" s="209"/>
      <c r="H7" s="209"/>
      <c r="I7" s="209"/>
      <c r="J7" s="209"/>
      <c r="K7" s="210">
        <f t="shared" ref="K7:L7" si="2">SUM(K8,K13,K17:K23)</f>
        <v>44.5</v>
      </c>
      <c r="L7" s="211">
        <f t="shared" si="2"/>
        <v>25.25</v>
      </c>
      <c r="M7" s="212">
        <f>IF(L7="", "N/A", (K7-L7)/L7)</f>
        <v>0.7623762376</v>
      </c>
      <c r="N7" s="205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</row>
    <row r="8">
      <c r="A8" s="76">
        <v>2.1</v>
      </c>
      <c r="B8" s="79" t="s">
        <v>20</v>
      </c>
      <c r="C8" s="80"/>
      <c r="D8" s="83"/>
      <c r="E8" s="80"/>
      <c r="F8" s="80"/>
      <c r="G8" s="80"/>
      <c r="H8" s="80"/>
      <c r="I8" s="80"/>
      <c r="J8" s="80"/>
      <c r="K8" s="208">
        <f>SUM(K9:K12)</f>
        <v>0</v>
      </c>
      <c r="L8" s="83" t="s">
        <v>17</v>
      </c>
      <c r="M8" s="84" t="str">
        <f>IF(L8="-", "N/A", (K8-L8)/L8)</f>
        <v>N/A</v>
      </c>
      <c r="N8" s="191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</row>
    <row r="9">
      <c r="A9" s="2" t="s">
        <v>21</v>
      </c>
      <c r="B9" s="42" t="s">
        <v>22</v>
      </c>
      <c r="C9" s="30" t="s">
        <v>17</v>
      </c>
      <c r="D9" s="30" t="s">
        <v>17</v>
      </c>
      <c r="E9" s="30" t="s">
        <v>17</v>
      </c>
      <c r="F9" s="30" t="s">
        <v>17</v>
      </c>
      <c r="G9" s="30" t="s">
        <v>17</v>
      </c>
      <c r="H9" s="30" t="s">
        <v>17</v>
      </c>
      <c r="I9" s="30" t="s">
        <v>17</v>
      </c>
      <c r="J9" s="30" t="s">
        <v>17</v>
      </c>
      <c r="K9" s="204" t="s">
        <v>17</v>
      </c>
      <c r="L9" s="30" t="s">
        <v>17</v>
      </c>
      <c r="M9" s="34" t="s">
        <v>17</v>
      </c>
      <c r="N9" s="191"/>
    </row>
    <row r="10">
      <c r="A10" s="2" t="s">
        <v>23</v>
      </c>
      <c r="B10" s="42" t="s">
        <v>24</v>
      </c>
      <c r="C10" s="30" t="s">
        <v>17</v>
      </c>
      <c r="D10" s="30" t="s">
        <v>17</v>
      </c>
      <c r="E10" s="30" t="s">
        <v>17</v>
      </c>
      <c r="F10" s="30" t="s">
        <v>17</v>
      </c>
      <c r="G10" s="30" t="s">
        <v>17</v>
      </c>
      <c r="H10" s="30" t="s">
        <v>17</v>
      </c>
      <c r="I10" s="30" t="s">
        <v>17</v>
      </c>
      <c r="J10" s="30" t="s">
        <v>17</v>
      </c>
      <c r="K10" s="204" t="s">
        <v>17</v>
      </c>
      <c r="L10" s="30" t="s">
        <v>17</v>
      </c>
      <c r="M10" s="34" t="s">
        <v>17</v>
      </c>
      <c r="N10" s="191"/>
    </row>
    <row r="11">
      <c r="A11" s="2" t="s">
        <v>25</v>
      </c>
      <c r="B11" s="42" t="s">
        <v>26</v>
      </c>
      <c r="C11" s="30" t="s">
        <v>17</v>
      </c>
      <c r="D11" s="30" t="s">
        <v>17</v>
      </c>
      <c r="E11" s="30" t="s">
        <v>17</v>
      </c>
      <c r="F11" s="30" t="s">
        <v>17</v>
      </c>
      <c r="G11" s="30" t="s">
        <v>17</v>
      </c>
      <c r="H11" s="30" t="s">
        <v>17</v>
      </c>
      <c r="I11" s="30" t="s">
        <v>17</v>
      </c>
      <c r="J11" s="30" t="s">
        <v>17</v>
      </c>
      <c r="K11" s="204" t="s">
        <v>17</v>
      </c>
      <c r="L11" s="30" t="s">
        <v>17</v>
      </c>
      <c r="M11" s="34" t="s">
        <v>17</v>
      </c>
      <c r="N11" s="191"/>
    </row>
    <row r="12">
      <c r="A12" s="86"/>
      <c r="B12" s="3"/>
      <c r="C12" s="87"/>
      <c r="D12" s="30"/>
      <c r="E12" s="87"/>
      <c r="F12" s="87"/>
      <c r="G12" s="87"/>
      <c r="H12" s="87"/>
      <c r="I12" s="87"/>
      <c r="J12" s="87"/>
      <c r="K12" s="202"/>
      <c r="L12" s="87"/>
      <c r="M12" s="34" t="s">
        <v>17</v>
      </c>
      <c r="N12" s="191"/>
    </row>
    <row r="13">
      <c r="A13" s="76">
        <v>2.2</v>
      </c>
      <c r="B13" s="79" t="s">
        <v>27</v>
      </c>
      <c r="C13" s="80"/>
      <c r="D13" s="80"/>
      <c r="E13" s="80"/>
      <c r="F13" s="80"/>
      <c r="G13" s="80"/>
      <c r="H13" s="80"/>
      <c r="I13" s="80"/>
      <c r="J13" s="80"/>
      <c r="K13" s="208">
        <f>SUM(K14:K15)</f>
        <v>0</v>
      </c>
      <c r="L13" s="83" t="s">
        <v>17</v>
      </c>
      <c r="M13" s="126" t="str">
        <f>IF(L13="-", "N/A", (K13-L13)/L13)</f>
        <v>N/A</v>
      </c>
      <c r="N13" s="191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</row>
    <row r="14">
      <c r="A14" s="2" t="s">
        <v>28</v>
      </c>
      <c r="B14" s="42" t="s">
        <v>29</v>
      </c>
      <c r="C14" s="30" t="s">
        <v>17</v>
      </c>
      <c r="D14" s="30" t="s">
        <v>17</v>
      </c>
      <c r="E14" s="30" t="s">
        <v>17</v>
      </c>
      <c r="F14" s="30" t="s">
        <v>17</v>
      </c>
      <c r="G14" s="30" t="s">
        <v>17</v>
      </c>
      <c r="H14" s="30" t="s">
        <v>17</v>
      </c>
      <c r="I14" s="30" t="s">
        <v>17</v>
      </c>
      <c r="J14" s="30" t="s">
        <v>17</v>
      </c>
      <c r="K14" s="204" t="s">
        <v>17</v>
      </c>
      <c r="L14" s="30" t="s">
        <v>17</v>
      </c>
      <c r="M14" s="34" t="s">
        <v>17</v>
      </c>
      <c r="N14" s="191"/>
    </row>
    <row r="15">
      <c r="A15" s="2" t="s">
        <v>30</v>
      </c>
      <c r="B15" s="42" t="s">
        <v>31</v>
      </c>
      <c r="C15" s="30" t="s">
        <v>17</v>
      </c>
      <c r="D15" s="30" t="s">
        <v>17</v>
      </c>
      <c r="E15" s="30" t="s">
        <v>17</v>
      </c>
      <c r="F15" s="30" t="s">
        <v>17</v>
      </c>
      <c r="G15" s="30" t="s">
        <v>17</v>
      </c>
      <c r="H15" s="30" t="s">
        <v>17</v>
      </c>
      <c r="I15" s="30" t="s">
        <v>17</v>
      </c>
      <c r="J15" s="30" t="s">
        <v>17</v>
      </c>
      <c r="K15" s="204" t="s">
        <v>17</v>
      </c>
      <c r="L15" s="30" t="s">
        <v>17</v>
      </c>
      <c r="M15" s="34" t="s">
        <v>17</v>
      </c>
      <c r="N15" s="191"/>
    </row>
    <row r="16">
      <c r="A16" s="86"/>
      <c r="B16" s="3"/>
      <c r="C16" s="87"/>
      <c r="D16" s="87"/>
      <c r="E16" s="87"/>
      <c r="F16" s="87"/>
      <c r="G16" s="87"/>
      <c r="H16" s="87"/>
      <c r="I16" s="87"/>
      <c r="J16" s="87"/>
      <c r="K16" s="202"/>
      <c r="L16" s="87"/>
      <c r="M16" s="36"/>
      <c r="N16" s="191"/>
    </row>
    <row r="17">
      <c r="A17" s="2">
        <v>2.3</v>
      </c>
      <c r="B17" s="42" t="s">
        <v>32</v>
      </c>
      <c r="C17" s="30" t="s">
        <v>17</v>
      </c>
      <c r="D17" s="30" t="s">
        <v>17</v>
      </c>
      <c r="E17" s="30" t="s">
        <v>17</v>
      </c>
      <c r="F17" s="30" t="s">
        <v>17</v>
      </c>
      <c r="G17" s="30" t="s">
        <v>17</v>
      </c>
      <c r="H17" s="30">
        <v>11.0</v>
      </c>
      <c r="I17" s="30" t="s">
        <v>17</v>
      </c>
      <c r="J17" s="30" t="s">
        <v>17</v>
      </c>
      <c r="K17" s="202">
        <f>SUM(C17:J17)</f>
        <v>11</v>
      </c>
      <c r="L17" s="30" t="s">
        <v>17</v>
      </c>
      <c r="M17" s="36" t="str">
        <f>IF(L17="-", "N/A", (K17-L17)/L17)</f>
        <v>N/A</v>
      </c>
      <c r="N17" s="191"/>
    </row>
    <row r="18">
      <c r="A18" s="2">
        <v>2.4</v>
      </c>
      <c r="B18" s="42" t="s">
        <v>33</v>
      </c>
      <c r="C18" s="30" t="s">
        <v>17</v>
      </c>
      <c r="D18" s="30" t="s">
        <v>17</v>
      </c>
      <c r="E18" s="30">
        <v>3.0</v>
      </c>
      <c r="F18" s="30" t="s">
        <v>17</v>
      </c>
      <c r="G18" s="30" t="s">
        <v>17</v>
      </c>
      <c r="H18" s="30" t="s">
        <v>17</v>
      </c>
      <c r="I18" s="30" t="s">
        <v>17</v>
      </c>
      <c r="J18" s="30" t="s">
        <v>17</v>
      </c>
      <c r="K18" s="204">
        <v>0.0</v>
      </c>
      <c r="L18" s="30">
        <v>8.0</v>
      </c>
      <c r="M18" s="36">
        <f t="shared" ref="M18:M20" si="3">IF(L18="", "N/A", (K18-L18)/L18)</f>
        <v>-1</v>
      </c>
      <c r="N18" s="191"/>
    </row>
    <row r="19">
      <c r="A19" s="2">
        <v>2.5</v>
      </c>
      <c r="B19" s="42" t="s">
        <v>34</v>
      </c>
      <c r="C19" s="30" t="s">
        <v>17</v>
      </c>
      <c r="D19" s="30" t="s">
        <v>17</v>
      </c>
      <c r="E19" s="30" t="s">
        <v>17</v>
      </c>
      <c r="F19" s="30" t="s">
        <v>17</v>
      </c>
      <c r="G19" s="30" t="s">
        <v>17</v>
      </c>
      <c r="H19" s="30" t="s">
        <v>17</v>
      </c>
      <c r="I19" s="30" t="s">
        <v>17</v>
      </c>
      <c r="J19" s="30" t="s">
        <v>17</v>
      </c>
      <c r="K19" s="204">
        <v>0.0</v>
      </c>
      <c r="L19" s="30">
        <v>0.5</v>
      </c>
      <c r="M19" s="36">
        <f t="shared" si="3"/>
        <v>-1</v>
      </c>
      <c r="N19" s="191"/>
    </row>
    <row r="20">
      <c r="A20" s="2">
        <v>2.6</v>
      </c>
      <c r="B20" s="42" t="s">
        <v>35</v>
      </c>
      <c r="C20" s="30" t="s">
        <v>17</v>
      </c>
      <c r="D20" s="30">
        <v>3.0</v>
      </c>
      <c r="E20" s="87"/>
      <c r="F20" s="30">
        <v>5.5</v>
      </c>
      <c r="G20" s="87"/>
      <c r="H20" s="30">
        <v>5.5</v>
      </c>
      <c r="I20" s="214">
        <f>2+1+2.5+2+5.5</f>
        <v>13</v>
      </c>
      <c r="J20" s="30">
        <v>6.5</v>
      </c>
      <c r="K20" s="202">
        <f>SUM(C20:J20)</f>
        <v>33.5</v>
      </c>
      <c r="L20" s="30">
        <v>16.75</v>
      </c>
      <c r="M20" s="36">
        <f t="shared" si="3"/>
        <v>1</v>
      </c>
      <c r="N20" s="191"/>
    </row>
    <row r="21">
      <c r="A21" s="2">
        <v>2.7</v>
      </c>
      <c r="B21" s="42" t="s">
        <v>36</v>
      </c>
      <c r="C21" s="30" t="s">
        <v>17</v>
      </c>
      <c r="D21" s="30" t="s">
        <v>17</v>
      </c>
      <c r="E21" s="30" t="s">
        <v>17</v>
      </c>
      <c r="F21" s="30" t="s">
        <v>17</v>
      </c>
      <c r="G21" s="30" t="s">
        <v>17</v>
      </c>
      <c r="H21" s="30" t="s">
        <v>17</v>
      </c>
      <c r="I21" s="30" t="s">
        <v>17</v>
      </c>
      <c r="J21" s="30" t="s">
        <v>17</v>
      </c>
      <c r="K21" s="204" t="s">
        <v>17</v>
      </c>
      <c r="L21" s="30" t="s">
        <v>17</v>
      </c>
      <c r="M21" s="34" t="s">
        <v>17</v>
      </c>
      <c r="N21" s="191"/>
    </row>
    <row r="22">
      <c r="A22" s="2">
        <v>2.8</v>
      </c>
      <c r="B22" s="42" t="s">
        <v>37</v>
      </c>
      <c r="C22" s="30" t="s">
        <v>17</v>
      </c>
      <c r="D22" s="30" t="s">
        <v>17</v>
      </c>
      <c r="E22" s="30" t="s">
        <v>17</v>
      </c>
      <c r="F22" s="30" t="s">
        <v>17</v>
      </c>
      <c r="G22" s="30" t="s">
        <v>17</v>
      </c>
      <c r="H22" s="30" t="s">
        <v>17</v>
      </c>
      <c r="I22" s="30" t="s">
        <v>17</v>
      </c>
      <c r="J22" s="30" t="s">
        <v>17</v>
      </c>
      <c r="K22" s="204" t="s">
        <v>17</v>
      </c>
      <c r="L22" s="30" t="s">
        <v>17</v>
      </c>
      <c r="M22" s="34" t="s">
        <v>17</v>
      </c>
      <c r="N22" s="191"/>
    </row>
    <row r="23">
      <c r="A23" s="2">
        <v>2.9</v>
      </c>
      <c r="B23" s="42" t="s">
        <v>38</v>
      </c>
      <c r="C23" s="30" t="s">
        <v>17</v>
      </c>
      <c r="D23" s="30" t="s">
        <v>17</v>
      </c>
      <c r="E23" s="30" t="s">
        <v>17</v>
      </c>
      <c r="F23" s="30" t="s">
        <v>17</v>
      </c>
      <c r="G23" s="30" t="s">
        <v>17</v>
      </c>
      <c r="H23" s="30" t="s">
        <v>17</v>
      </c>
      <c r="I23" s="30" t="s">
        <v>17</v>
      </c>
      <c r="J23" s="30" t="s">
        <v>17</v>
      </c>
      <c r="K23" s="204" t="s">
        <v>17</v>
      </c>
      <c r="L23" s="30" t="s">
        <v>17</v>
      </c>
      <c r="M23" s="34" t="s">
        <v>17</v>
      </c>
      <c r="N23" s="191"/>
    </row>
    <row r="24">
      <c r="A24" s="86"/>
      <c r="B24" s="3"/>
      <c r="C24" s="87"/>
      <c r="D24" s="87"/>
      <c r="E24" s="87"/>
      <c r="F24" s="87"/>
      <c r="G24" s="87"/>
      <c r="H24" s="87"/>
      <c r="I24" s="87"/>
      <c r="J24" s="87"/>
      <c r="K24" s="202"/>
      <c r="L24" s="87"/>
      <c r="M24" s="36"/>
      <c r="N24" s="191"/>
    </row>
    <row r="25">
      <c r="A25" s="215">
        <v>3.0</v>
      </c>
      <c r="B25" s="216" t="s">
        <v>39</v>
      </c>
      <c r="C25" s="217"/>
      <c r="D25" s="217"/>
      <c r="E25" s="217"/>
      <c r="F25" s="217"/>
      <c r="G25" s="217"/>
      <c r="H25" s="217"/>
      <c r="I25" s="217"/>
      <c r="J25" s="217"/>
      <c r="K25" s="218">
        <f>SUM(K26:K31)</f>
        <v>14.75</v>
      </c>
      <c r="L25" s="219">
        <v>18.75</v>
      </c>
      <c r="M25" s="220">
        <f>IF(L25="", "N/A", (K25-L25)/L25)</f>
        <v>-0.2133333333</v>
      </c>
      <c r="N25" s="205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1"/>
    </row>
    <row r="26">
      <c r="A26" s="2">
        <v>3.1</v>
      </c>
      <c r="B26" s="42" t="s">
        <v>40</v>
      </c>
      <c r="C26" s="30" t="s">
        <v>17</v>
      </c>
      <c r="D26" s="30" t="s">
        <v>17</v>
      </c>
      <c r="E26" s="30" t="s">
        <v>17</v>
      </c>
      <c r="F26" s="30" t="s">
        <v>17</v>
      </c>
      <c r="G26" s="30" t="s">
        <v>17</v>
      </c>
      <c r="H26" s="30" t="s">
        <v>17</v>
      </c>
      <c r="I26" s="87">
        <f>0.5+2+1+0.25+0.25+0.5+3.75+0.25</f>
        <v>8.5</v>
      </c>
      <c r="J26" s="30" t="s">
        <v>17</v>
      </c>
      <c r="K26" s="202">
        <f t="shared" ref="K26:K27" si="4">SUM(C26:J26)</f>
        <v>8.5</v>
      </c>
      <c r="L26" s="30" t="s">
        <v>17</v>
      </c>
      <c r="M26" s="36" t="str">
        <f>IF(L26="-", "N/A", (K26-L26)/L26)</f>
        <v>N/A</v>
      </c>
      <c r="N26" s="191"/>
    </row>
    <row r="27">
      <c r="A27" s="2">
        <v>3.2</v>
      </c>
      <c r="B27" s="42" t="s">
        <v>41</v>
      </c>
      <c r="C27" s="30">
        <v>0.5</v>
      </c>
      <c r="D27" s="30">
        <v>0.75</v>
      </c>
      <c r="E27" s="30" t="s">
        <v>17</v>
      </c>
      <c r="F27" s="30" t="s">
        <v>17</v>
      </c>
      <c r="G27" s="30" t="s">
        <v>17</v>
      </c>
      <c r="H27" s="30" t="s">
        <v>17</v>
      </c>
      <c r="I27" s="87">
        <f>0.25+0.5+0.75+0.25+0.25+2+1</f>
        <v>5</v>
      </c>
      <c r="J27" s="30" t="s">
        <v>17</v>
      </c>
      <c r="K27" s="202">
        <f t="shared" si="4"/>
        <v>6.25</v>
      </c>
      <c r="L27" s="30">
        <v>18.75</v>
      </c>
      <c r="M27" s="36">
        <f>IF(L27="", "N/A", (K27-L27)/L27)</f>
        <v>-0.6666666667</v>
      </c>
      <c r="N27" s="191"/>
    </row>
    <row r="28">
      <c r="A28" s="2">
        <v>3.3</v>
      </c>
      <c r="B28" s="42" t="s">
        <v>42</v>
      </c>
      <c r="C28" s="30" t="s">
        <v>17</v>
      </c>
      <c r="D28" s="30" t="s">
        <v>17</v>
      </c>
      <c r="E28" s="30" t="s">
        <v>17</v>
      </c>
      <c r="F28" s="30" t="s">
        <v>17</v>
      </c>
      <c r="G28" s="30" t="s">
        <v>17</v>
      </c>
      <c r="H28" s="30" t="s">
        <v>17</v>
      </c>
      <c r="I28" s="30" t="s">
        <v>17</v>
      </c>
      <c r="J28" s="30" t="s">
        <v>17</v>
      </c>
      <c r="K28" s="204" t="s">
        <v>17</v>
      </c>
      <c r="L28" s="30" t="s">
        <v>17</v>
      </c>
      <c r="M28" s="36" t="str">
        <f t="shared" ref="M28:M30" si="5">IF(L28="-", "N/A", (K28-L28)/L28)</f>
        <v>N/A</v>
      </c>
      <c r="N28" s="191"/>
    </row>
    <row r="29">
      <c r="A29" s="2">
        <v>3.4</v>
      </c>
      <c r="B29" s="42" t="s">
        <v>43</v>
      </c>
      <c r="C29" s="30" t="s">
        <v>17</v>
      </c>
      <c r="D29" s="30" t="s">
        <v>17</v>
      </c>
      <c r="E29" s="30" t="s">
        <v>17</v>
      </c>
      <c r="F29" s="30" t="s">
        <v>17</v>
      </c>
      <c r="G29" s="30" t="s">
        <v>17</v>
      </c>
      <c r="H29" s="30" t="s">
        <v>17</v>
      </c>
      <c r="I29" s="30" t="s">
        <v>17</v>
      </c>
      <c r="J29" s="30" t="s">
        <v>17</v>
      </c>
      <c r="K29" s="204" t="s">
        <v>17</v>
      </c>
      <c r="L29" s="30" t="s">
        <v>17</v>
      </c>
      <c r="M29" s="36" t="str">
        <f t="shared" si="5"/>
        <v>N/A</v>
      </c>
      <c r="N29" s="191"/>
    </row>
    <row r="30">
      <c r="A30" s="2">
        <v>3.5</v>
      </c>
      <c r="B30" s="42" t="s">
        <v>44</v>
      </c>
      <c r="C30" s="30" t="s">
        <v>17</v>
      </c>
      <c r="D30" s="30" t="s">
        <v>17</v>
      </c>
      <c r="E30" s="30" t="s">
        <v>17</v>
      </c>
      <c r="F30" s="30" t="s">
        <v>17</v>
      </c>
      <c r="G30" s="30" t="s">
        <v>17</v>
      </c>
      <c r="H30" s="30" t="s">
        <v>17</v>
      </c>
      <c r="I30" s="30" t="s">
        <v>17</v>
      </c>
      <c r="J30" s="30" t="s">
        <v>17</v>
      </c>
      <c r="K30" s="204" t="s">
        <v>17</v>
      </c>
      <c r="L30" s="30" t="s">
        <v>17</v>
      </c>
      <c r="M30" s="36" t="str">
        <f t="shared" si="5"/>
        <v>N/A</v>
      </c>
      <c r="N30" s="191"/>
    </row>
    <row r="31">
      <c r="A31" s="2"/>
      <c r="B31" s="42"/>
      <c r="C31" s="87"/>
      <c r="D31" s="87"/>
      <c r="E31" s="87"/>
      <c r="F31" s="87"/>
      <c r="G31" s="87"/>
      <c r="H31" s="87"/>
      <c r="I31" s="87"/>
      <c r="J31" s="87"/>
      <c r="K31" s="202"/>
      <c r="L31" s="87"/>
      <c r="M31" s="36"/>
      <c r="N31" s="191"/>
    </row>
    <row r="32">
      <c r="A32" s="206">
        <v>4.0</v>
      </c>
      <c r="B32" s="207" t="s">
        <v>45</v>
      </c>
      <c r="C32" s="222"/>
      <c r="D32" s="222"/>
      <c r="E32" s="222"/>
      <c r="F32" s="222"/>
      <c r="G32" s="222"/>
      <c r="H32" s="222"/>
      <c r="I32" s="222"/>
      <c r="J32" s="222"/>
      <c r="K32" s="210">
        <f>SUM(K33:K35,K36)</f>
        <v>10</v>
      </c>
      <c r="L32" s="211" t="s">
        <v>17</v>
      </c>
      <c r="M32" s="73" t="str">
        <f t="shared" ref="M32:M33" si="6">IF(L32="-", "N/A", (K32-L32)/L32)</f>
        <v>N/A</v>
      </c>
      <c r="N32" s="191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/>
    </row>
    <row r="33">
      <c r="A33" s="2">
        <v>4.1</v>
      </c>
      <c r="B33" s="42" t="s">
        <v>46</v>
      </c>
      <c r="C33" s="30" t="s">
        <v>17</v>
      </c>
      <c r="D33" s="30" t="s">
        <v>17</v>
      </c>
      <c r="E33" s="30" t="s">
        <v>17</v>
      </c>
      <c r="F33" s="30" t="s">
        <v>17</v>
      </c>
      <c r="G33" s="30" t="s">
        <v>17</v>
      </c>
      <c r="H33" s="30" t="s">
        <v>17</v>
      </c>
      <c r="I33" s="30" t="s">
        <v>17</v>
      </c>
      <c r="J33" s="30">
        <v>5.0</v>
      </c>
      <c r="K33" s="202">
        <f>SUM(C33:J33)</f>
        <v>5</v>
      </c>
      <c r="L33" s="30" t="s">
        <v>17</v>
      </c>
      <c r="M33" s="36" t="str">
        <f t="shared" si="6"/>
        <v>N/A</v>
      </c>
      <c r="N33" s="191"/>
    </row>
    <row r="34">
      <c r="A34" s="2">
        <v>4.2</v>
      </c>
      <c r="B34" s="42" t="s">
        <v>47</v>
      </c>
      <c r="C34" s="30" t="s">
        <v>17</v>
      </c>
      <c r="D34" s="30" t="s">
        <v>17</v>
      </c>
      <c r="E34" s="30" t="s">
        <v>17</v>
      </c>
      <c r="F34" s="30" t="s">
        <v>17</v>
      </c>
      <c r="G34" s="30" t="s">
        <v>17</v>
      </c>
      <c r="H34" s="30" t="s">
        <v>17</v>
      </c>
      <c r="I34" s="30" t="s">
        <v>17</v>
      </c>
      <c r="J34" s="30" t="s">
        <v>17</v>
      </c>
      <c r="K34" s="204" t="s">
        <v>17</v>
      </c>
      <c r="L34" s="30" t="s">
        <v>17</v>
      </c>
      <c r="M34" s="34" t="s">
        <v>17</v>
      </c>
      <c r="N34" s="191"/>
    </row>
    <row r="35">
      <c r="A35" s="2">
        <v>4.3</v>
      </c>
      <c r="B35" s="42" t="s">
        <v>48</v>
      </c>
      <c r="C35" s="30" t="s">
        <v>17</v>
      </c>
      <c r="D35" s="30" t="s">
        <v>17</v>
      </c>
      <c r="E35" s="30" t="s">
        <v>17</v>
      </c>
      <c r="F35" s="30" t="s">
        <v>17</v>
      </c>
      <c r="G35" s="30" t="s">
        <v>17</v>
      </c>
      <c r="H35" s="30" t="s">
        <v>17</v>
      </c>
      <c r="I35" s="30" t="s">
        <v>17</v>
      </c>
      <c r="J35" s="30" t="s">
        <v>17</v>
      </c>
      <c r="K35" s="204" t="s">
        <v>17</v>
      </c>
      <c r="L35" s="30" t="s">
        <v>17</v>
      </c>
      <c r="M35" s="34" t="s">
        <v>17</v>
      </c>
      <c r="N35" s="191"/>
    </row>
    <row r="36">
      <c r="A36" s="101">
        <v>4.4</v>
      </c>
      <c r="B36" s="102" t="s">
        <v>49</v>
      </c>
      <c r="C36" s="80"/>
      <c r="D36" s="80"/>
      <c r="E36" s="80"/>
      <c r="F36" s="80"/>
      <c r="G36" s="80"/>
      <c r="H36" s="80"/>
      <c r="I36" s="80"/>
      <c r="J36" s="80"/>
      <c r="K36" s="208">
        <f>SUM(K37:K39)</f>
        <v>5</v>
      </c>
      <c r="L36" s="80"/>
      <c r="M36" s="84" t="str">
        <f>IF(L36="", "N/A", (K36-L36)/L36)</f>
        <v>N/A</v>
      </c>
      <c r="N36" s="191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</row>
    <row r="37">
      <c r="A37" s="2" t="s">
        <v>50</v>
      </c>
      <c r="B37" s="42" t="s">
        <v>51</v>
      </c>
      <c r="C37" s="30" t="s">
        <v>17</v>
      </c>
      <c r="D37" s="30" t="s">
        <v>17</v>
      </c>
      <c r="E37" s="30" t="s">
        <v>17</v>
      </c>
      <c r="F37" s="30">
        <v>5.0</v>
      </c>
      <c r="G37" s="30" t="s">
        <v>17</v>
      </c>
      <c r="H37" s="30" t="s">
        <v>17</v>
      </c>
      <c r="I37" s="30" t="s">
        <v>17</v>
      </c>
      <c r="J37" s="30" t="s">
        <v>17</v>
      </c>
      <c r="K37" s="202">
        <f>SUM(C37:J37)</f>
        <v>5</v>
      </c>
      <c r="L37" s="30" t="s">
        <v>17</v>
      </c>
      <c r="M37" s="36" t="str">
        <f>IF(L37="-", "N/A", (K37-L37)/L37)</f>
        <v>N/A</v>
      </c>
      <c r="N37" s="191"/>
    </row>
    <row r="38">
      <c r="A38" s="2" t="s">
        <v>52</v>
      </c>
      <c r="B38" s="42" t="s">
        <v>53</v>
      </c>
      <c r="C38" s="30" t="s">
        <v>17</v>
      </c>
      <c r="D38" s="30" t="s">
        <v>17</v>
      </c>
      <c r="E38" s="30" t="s">
        <v>17</v>
      </c>
      <c r="F38" s="30" t="s">
        <v>17</v>
      </c>
      <c r="G38" s="30" t="s">
        <v>17</v>
      </c>
      <c r="H38" s="30" t="s">
        <v>17</v>
      </c>
      <c r="I38" s="30" t="s">
        <v>17</v>
      </c>
      <c r="J38" s="30" t="s">
        <v>17</v>
      </c>
      <c r="K38" s="204" t="s">
        <v>17</v>
      </c>
      <c r="L38" s="30" t="s">
        <v>17</v>
      </c>
      <c r="M38" s="34" t="s">
        <v>17</v>
      </c>
      <c r="N38" s="191"/>
    </row>
    <row r="39">
      <c r="A39" s="2" t="s">
        <v>54</v>
      </c>
      <c r="B39" s="42" t="s">
        <v>55</v>
      </c>
      <c r="C39" s="30" t="s">
        <v>17</v>
      </c>
      <c r="D39" s="30" t="s">
        <v>17</v>
      </c>
      <c r="E39" s="30" t="s">
        <v>17</v>
      </c>
      <c r="F39" s="30" t="s">
        <v>17</v>
      </c>
      <c r="G39" s="30" t="s">
        <v>17</v>
      </c>
      <c r="H39" s="30" t="s">
        <v>17</v>
      </c>
      <c r="I39" s="30" t="s">
        <v>17</v>
      </c>
      <c r="J39" s="30" t="s">
        <v>17</v>
      </c>
      <c r="K39" s="204" t="s">
        <v>17</v>
      </c>
      <c r="L39" s="30" t="s">
        <v>17</v>
      </c>
      <c r="M39" s="34" t="s">
        <v>17</v>
      </c>
      <c r="N39" s="191"/>
    </row>
    <row r="40">
      <c r="A40" s="86"/>
      <c r="B40" s="3"/>
      <c r="C40" s="87"/>
      <c r="D40" s="87"/>
      <c r="E40" s="87"/>
      <c r="F40" s="87"/>
      <c r="G40" s="87"/>
      <c r="H40" s="87"/>
      <c r="I40" s="87"/>
      <c r="J40" s="87"/>
      <c r="K40" s="202"/>
      <c r="L40" s="87"/>
      <c r="M40" s="36"/>
      <c r="N40" s="191"/>
    </row>
    <row r="41">
      <c r="A41" s="206">
        <v>5.0</v>
      </c>
      <c r="B41" s="207" t="s">
        <v>56</v>
      </c>
      <c r="C41" s="222"/>
      <c r="D41" s="222"/>
      <c r="E41" s="222"/>
      <c r="F41" s="222"/>
      <c r="G41" s="222"/>
      <c r="H41" s="222"/>
      <c r="I41" s="222"/>
      <c r="J41" s="222"/>
      <c r="K41" s="210">
        <f>SUM(K42:K43,K44,K51)</f>
        <v>22.25</v>
      </c>
      <c r="L41" s="211">
        <f>SUM(L42:L44,L51)</f>
        <v>101</v>
      </c>
      <c r="M41" s="212">
        <f>IF(L41="", "N/A", (K41-L41)/L41)</f>
        <v>-0.7797029703</v>
      </c>
      <c r="N41" s="191"/>
      <c r="O41" s="223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/>
    </row>
    <row r="42">
      <c r="A42" s="2">
        <v>5.1</v>
      </c>
      <c r="B42" s="42" t="s">
        <v>57</v>
      </c>
      <c r="C42" s="30" t="s">
        <v>17</v>
      </c>
      <c r="D42" s="30" t="s">
        <v>17</v>
      </c>
      <c r="E42" s="30" t="s">
        <v>17</v>
      </c>
      <c r="F42" s="30" t="s">
        <v>17</v>
      </c>
      <c r="G42" s="30" t="s">
        <v>17</v>
      </c>
      <c r="H42" s="30" t="s">
        <v>17</v>
      </c>
      <c r="I42" s="30" t="s">
        <v>17</v>
      </c>
      <c r="J42" s="30" t="s">
        <v>17</v>
      </c>
      <c r="K42" s="204">
        <v>0.0</v>
      </c>
      <c r="L42" s="30">
        <v>4.5</v>
      </c>
      <c r="M42" s="36">
        <f>IF(L42="-", "N/A", (K42-L42)/L42)</f>
        <v>-1</v>
      </c>
      <c r="N42" s="191"/>
    </row>
    <row r="43">
      <c r="A43" s="2">
        <v>5.2</v>
      </c>
      <c r="B43" s="42" t="s">
        <v>58</v>
      </c>
      <c r="C43" s="30">
        <v>2.0</v>
      </c>
      <c r="D43" s="30" t="s">
        <v>17</v>
      </c>
      <c r="E43" s="30" t="s">
        <v>17</v>
      </c>
      <c r="F43" s="30" t="s">
        <v>17</v>
      </c>
      <c r="G43" s="30" t="s">
        <v>17</v>
      </c>
      <c r="H43" s="30" t="s">
        <v>17</v>
      </c>
      <c r="I43" s="30" t="s">
        <v>17</v>
      </c>
      <c r="J43" s="30" t="s">
        <v>17</v>
      </c>
      <c r="K43" s="202">
        <f>SUM(C43:J43)</f>
        <v>2</v>
      </c>
      <c r="L43" s="30">
        <v>3.75</v>
      </c>
      <c r="M43" s="36">
        <f t="shared" ref="M43:M46" si="8">IF(L43="", "N/A", (K43-L43)/L43)</f>
        <v>-0.4666666667</v>
      </c>
      <c r="N43" s="191"/>
    </row>
    <row r="44">
      <c r="A44" s="104">
        <v>5.3</v>
      </c>
      <c r="B44" s="105" t="s">
        <v>59</v>
      </c>
      <c r="C44" s="106"/>
      <c r="D44" s="106"/>
      <c r="E44" s="113"/>
      <c r="F44" s="106"/>
      <c r="G44" s="106"/>
      <c r="H44" s="106"/>
      <c r="I44" s="106"/>
      <c r="J44" s="106"/>
      <c r="K44" s="208">
        <f t="shared" ref="K44:L44" si="7">SUM(K45,K48)</f>
        <v>20.25</v>
      </c>
      <c r="L44" s="108">
        <f t="shared" si="7"/>
        <v>92.75</v>
      </c>
      <c r="M44" s="126">
        <f t="shared" si="8"/>
        <v>-0.781671159</v>
      </c>
      <c r="N44" s="205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</row>
    <row r="45">
      <c r="A45" s="76" t="s">
        <v>60</v>
      </c>
      <c r="B45" s="79" t="s">
        <v>61</v>
      </c>
      <c r="C45" s="109"/>
      <c r="D45" s="109"/>
      <c r="E45" s="109"/>
      <c r="F45" s="109"/>
      <c r="G45" s="109"/>
      <c r="H45" s="109"/>
      <c r="I45" s="109"/>
      <c r="J45" s="109"/>
      <c r="K45" s="208">
        <f t="shared" ref="K45:L45" si="9">SUM(K46:K47)</f>
        <v>2.5</v>
      </c>
      <c r="L45" s="83">
        <f t="shared" si="9"/>
        <v>39</v>
      </c>
      <c r="M45" s="84">
        <f t="shared" si="8"/>
        <v>-0.9358974359</v>
      </c>
      <c r="N45" s="205"/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/>
    </row>
    <row r="46">
      <c r="A46" s="2" t="s">
        <v>62</v>
      </c>
      <c r="B46" s="42" t="s">
        <v>63</v>
      </c>
      <c r="C46" s="30" t="s">
        <v>17</v>
      </c>
      <c r="D46" s="30" t="s">
        <v>17</v>
      </c>
      <c r="E46" s="30" t="s">
        <v>17</v>
      </c>
      <c r="F46" s="30" t="s">
        <v>17</v>
      </c>
      <c r="G46" s="30">
        <v>2.5</v>
      </c>
      <c r="H46" s="30" t="s">
        <v>17</v>
      </c>
      <c r="I46" s="30" t="s">
        <v>17</v>
      </c>
      <c r="J46" s="30" t="s">
        <v>17</v>
      </c>
      <c r="K46" s="202">
        <f>SUM(C46:J46)</f>
        <v>2.5</v>
      </c>
      <c r="L46" s="30">
        <v>39.0</v>
      </c>
      <c r="M46" s="36">
        <f t="shared" si="8"/>
        <v>-0.9358974359</v>
      </c>
      <c r="N46" s="191"/>
    </row>
    <row r="47">
      <c r="A47" s="2" t="s">
        <v>64</v>
      </c>
      <c r="B47" s="42" t="s">
        <v>65</v>
      </c>
      <c r="C47" s="30" t="s">
        <v>17</v>
      </c>
      <c r="D47" s="30" t="s">
        <v>17</v>
      </c>
      <c r="E47" s="30" t="s">
        <v>17</v>
      </c>
      <c r="F47" s="30" t="s">
        <v>17</v>
      </c>
      <c r="G47" s="30" t="s">
        <v>17</v>
      </c>
      <c r="H47" s="30" t="s">
        <v>17</v>
      </c>
      <c r="I47" s="30" t="s">
        <v>17</v>
      </c>
      <c r="J47" s="30" t="s">
        <v>17</v>
      </c>
      <c r="K47" s="204" t="s">
        <v>17</v>
      </c>
      <c r="L47" s="30" t="s">
        <v>17</v>
      </c>
      <c r="M47" s="34" t="s">
        <v>17</v>
      </c>
      <c r="N47" s="191"/>
    </row>
    <row r="48">
      <c r="A48" s="104" t="s">
        <v>66</v>
      </c>
      <c r="B48" s="105" t="s">
        <v>67</v>
      </c>
      <c r="C48" s="106"/>
      <c r="D48" s="106"/>
      <c r="E48" s="113"/>
      <c r="F48" s="106"/>
      <c r="G48" s="106"/>
      <c r="H48" s="106"/>
      <c r="I48" s="106"/>
      <c r="J48" s="106"/>
      <c r="K48" s="226">
        <f t="shared" ref="K48:L48" si="10">SUM(K49:K50)</f>
        <v>17.75</v>
      </c>
      <c r="L48" s="108">
        <f t="shared" si="10"/>
        <v>53.75</v>
      </c>
      <c r="M48" s="126">
        <f t="shared" ref="M48:M49" si="11">IF(L48="", "N/A", (K48-L48)/L48)</f>
        <v>-0.6697674419</v>
      </c>
      <c r="N48" s="205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</row>
    <row r="49">
      <c r="A49" s="2" t="s">
        <v>68</v>
      </c>
      <c r="B49" s="42" t="s">
        <v>69</v>
      </c>
      <c r="C49" s="30" t="s">
        <v>17</v>
      </c>
      <c r="D49" s="30">
        <v>4.5</v>
      </c>
      <c r="E49" s="214">
        <f>1+1+2.25+2+5.5</f>
        <v>11.75</v>
      </c>
      <c r="F49" s="30" t="s">
        <v>17</v>
      </c>
      <c r="G49" s="30" t="s">
        <v>17</v>
      </c>
      <c r="H49" s="30" t="s">
        <v>17</v>
      </c>
      <c r="I49" s="30">
        <f>0.75+0.75</f>
        <v>1.5</v>
      </c>
      <c r="J49" s="30" t="s">
        <v>17</v>
      </c>
      <c r="K49" s="202">
        <f>SUM(C49:J49)</f>
        <v>17.75</v>
      </c>
      <c r="L49" s="30">
        <v>53.75</v>
      </c>
      <c r="M49" s="36">
        <f t="shared" si="11"/>
        <v>-0.6697674419</v>
      </c>
      <c r="N49" s="191"/>
    </row>
    <row r="50">
      <c r="A50" s="2" t="s">
        <v>70</v>
      </c>
      <c r="B50" s="42" t="s">
        <v>71</v>
      </c>
      <c r="C50" s="30" t="s">
        <v>17</v>
      </c>
      <c r="D50" s="30" t="s">
        <v>17</v>
      </c>
      <c r="E50" s="30" t="s">
        <v>17</v>
      </c>
      <c r="F50" s="30" t="s">
        <v>17</v>
      </c>
      <c r="G50" s="30" t="s">
        <v>17</v>
      </c>
      <c r="H50" s="30" t="s">
        <v>17</v>
      </c>
      <c r="I50" s="30" t="s">
        <v>17</v>
      </c>
      <c r="J50" s="30" t="s">
        <v>17</v>
      </c>
      <c r="K50" s="204" t="s">
        <v>17</v>
      </c>
      <c r="L50" s="30" t="s">
        <v>17</v>
      </c>
      <c r="M50" s="34" t="s">
        <v>17</v>
      </c>
      <c r="N50" s="191"/>
    </row>
    <row r="51">
      <c r="A51" s="104">
        <v>5.4</v>
      </c>
      <c r="B51" s="105" t="s">
        <v>72</v>
      </c>
      <c r="C51" s="106"/>
      <c r="D51" s="106"/>
      <c r="E51" s="106"/>
      <c r="F51" s="106"/>
      <c r="G51" s="106"/>
      <c r="H51" s="106"/>
      <c r="I51" s="106"/>
      <c r="J51" s="106"/>
      <c r="K51" s="226">
        <f>SUM(K52:K54)</f>
        <v>0</v>
      </c>
      <c r="L51" s="108" t="s">
        <v>17</v>
      </c>
      <c r="M51" s="126" t="str">
        <f>IF(L51="-", "N/A", (K51-L51)/L51)</f>
        <v>N/A</v>
      </c>
      <c r="N51" s="205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</row>
    <row r="52">
      <c r="A52" s="2" t="s">
        <v>73</v>
      </c>
      <c r="B52" s="42" t="s">
        <v>74</v>
      </c>
      <c r="C52" s="30" t="s">
        <v>17</v>
      </c>
      <c r="D52" s="30" t="s">
        <v>17</v>
      </c>
      <c r="E52" s="30" t="s">
        <v>17</v>
      </c>
      <c r="F52" s="30" t="s">
        <v>17</v>
      </c>
      <c r="G52" s="30" t="s">
        <v>17</v>
      </c>
      <c r="H52" s="30" t="s">
        <v>17</v>
      </c>
      <c r="I52" s="30" t="s">
        <v>17</v>
      </c>
      <c r="J52" s="30" t="s">
        <v>17</v>
      </c>
      <c r="K52" s="204" t="s">
        <v>17</v>
      </c>
      <c r="L52" s="30" t="s">
        <v>17</v>
      </c>
      <c r="M52" s="34" t="s">
        <v>17</v>
      </c>
      <c r="N52" s="191"/>
    </row>
    <row r="53">
      <c r="A53" s="2" t="s">
        <v>75</v>
      </c>
      <c r="B53" s="116" t="s">
        <v>76</v>
      </c>
      <c r="C53" s="30" t="s">
        <v>17</v>
      </c>
      <c r="D53" s="30" t="s">
        <v>17</v>
      </c>
      <c r="E53" s="30" t="s">
        <v>17</v>
      </c>
      <c r="F53" s="30" t="s">
        <v>17</v>
      </c>
      <c r="G53" s="30" t="s">
        <v>17</v>
      </c>
      <c r="H53" s="30" t="s">
        <v>17</v>
      </c>
      <c r="I53" s="30" t="s">
        <v>17</v>
      </c>
      <c r="J53" s="30" t="s">
        <v>17</v>
      </c>
      <c r="K53" s="204" t="s">
        <v>17</v>
      </c>
      <c r="L53" s="30" t="s">
        <v>17</v>
      </c>
      <c r="M53" s="34" t="s">
        <v>17</v>
      </c>
      <c r="N53" s="191"/>
    </row>
    <row r="54">
      <c r="A54" s="2" t="s">
        <v>77</v>
      </c>
      <c r="B54" s="42" t="s">
        <v>78</v>
      </c>
      <c r="C54" s="30" t="s">
        <v>17</v>
      </c>
      <c r="D54" s="30" t="s">
        <v>17</v>
      </c>
      <c r="E54" s="30" t="s">
        <v>17</v>
      </c>
      <c r="F54" s="30" t="s">
        <v>17</v>
      </c>
      <c r="G54" s="30" t="s">
        <v>17</v>
      </c>
      <c r="H54" s="30" t="s">
        <v>17</v>
      </c>
      <c r="I54" s="30" t="s">
        <v>17</v>
      </c>
      <c r="J54" s="30" t="s">
        <v>17</v>
      </c>
      <c r="K54" s="204" t="s">
        <v>17</v>
      </c>
      <c r="L54" s="30" t="s">
        <v>17</v>
      </c>
      <c r="M54" s="34" t="s">
        <v>17</v>
      </c>
      <c r="N54" s="191"/>
    </row>
    <row r="55">
      <c r="A55" s="2"/>
      <c r="B55" s="3"/>
      <c r="C55" s="87"/>
      <c r="D55" s="87"/>
      <c r="E55" s="87"/>
      <c r="F55" s="87"/>
      <c r="G55" s="87"/>
      <c r="H55" s="87"/>
      <c r="I55" s="87"/>
      <c r="J55" s="87"/>
      <c r="K55" s="202"/>
      <c r="L55" s="87"/>
      <c r="M55" s="36"/>
      <c r="N55" s="191"/>
    </row>
    <row r="56">
      <c r="A56" s="31">
        <v>6.0</v>
      </c>
      <c r="B56" s="37" t="s">
        <v>79</v>
      </c>
      <c r="C56" s="38"/>
      <c r="D56" s="38"/>
      <c r="E56" s="38"/>
      <c r="F56" s="38"/>
      <c r="G56" s="38"/>
      <c r="H56" s="38"/>
      <c r="I56" s="38"/>
      <c r="J56" s="38"/>
      <c r="K56" s="199">
        <f>SUM(K57:K70)</f>
        <v>4</v>
      </c>
      <c r="L56" s="75" t="s">
        <v>17</v>
      </c>
      <c r="M56" s="73" t="str">
        <f>IF(L56="-", "N/A", (K56-L56)/L56)</f>
        <v>N/A</v>
      </c>
      <c r="N56" s="191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</row>
    <row r="57">
      <c r="A57" s="2">
        <v>6.1</v>
      </c>
      <c r="B57" s="42" t="s">
        <v>80</v>
      </c>
      <c r="C57" s="30" t="s">
        <v>17</v>
      </c>
      <c r="D57" s="30" t="s">
        <v>17</v>
      </c>
      <c r="E57" s="30" t="s">
        <v>17</v>
      </c>
      <c r="F57" s="30" t="s">
        <v>17</v>
      </c>
      <c r="G57" s="30" t="s">
        <v>17</v>
      </c>
      <c r="H57" s="30" t="s">
        <v>17</v>
      </c>
      <c r="I57" s="30" t="s">
        <v>17</v>
      </c>
      <c r="J57" s="30" t="s">
        <v>17</v>
      </c>
      <c r="K57" s="204" t="s">
        <v>17</v>
      </c>
      <c r="L57" s="30" t="s">
        <v>17</v>
      </c>
      <c r="M57" s="34" t="s">
        <v>17</v>
      </c>
      <c r="N57" s="191"/>
    </row>
    <row r="58">
      <c r="A58" s="2">
        <v>6.2</v>
      </c>
      <c r="B58" s="42" t="s">
        <v>81</v>
      </c>
      <c r="C58" s="30" t="s">
        <v>17</v>
      </c>
      <c r="D58" s="30" t="s">
        <v>17</v>
      </c>
      <c r="E58" s="30" t="s">
        <v>17</v>
      </c>
      <c r="F58" s="30" t="s">
        <v>17</v>
      </c>
      <c r="G58" s="30" t="s">
        <v>17</v>
      </c>
      <c r="H58" s="30" t="s">
        <v>17</v>
      </c>
      <c r="I58" s="30" t="s">
        <v>17</v>
      </c>
      <c r="J58" s="30" t="s">
        <v>17</v>
      </c>
      <c r="K58" s="204" t="s">
        <v>17</v>
      </c>
      <c r="L58" s="30" t="s">
        <v>17</v>
      </c>
      <c r="M58" s="34" t="s">
        <v>17</v>
      </c>
      <c r="N58" s="191"/>
    </row>
    <row r="59">
      <c r="A59" s="2">
        <v>6.3</v>
      </c>
      <c r="B59" s="42" t="s">
        <v>82</v>
      </c>
      <c r="C59" s="30" t="s">
        <v>17</v>
      </c>
      <c r="D59" s="30" t="s">
        <v>17</v>
      </c>
      <c r="E59" s="30" t="s">
        <v>17</v>
      </c>
      <c r="F59" s="30" t="s">
        <v>17</v>
      </c>
      <c r="G59" s="30" t="s">
        <v>17</v>
      </c>
      <c r="H59" s="30" t="s">
        <v>17</v>
      </c>
      <c r="I59" s="30" t="s">
        <v>17</v>
      </c>
      <c r="J59" s="30" t="s">
        <v>17</v>
      </c>
      <c r="K59" s="204" t="s">
        <v>17</v>
      </c>
      <c r="L59" s="30" t="s">
        <v>17</v>
      </c>
      <c r="M59" s="34" t="s">
        <v>17</v>
      </c>
      <c r="N59" s="191"/>
    </row>
    <row r="60">
      <c r="A60" s="2">
        <v>6.4</v>
      </c>
      <c r="B60" s="42" t="s">
        <v>83</v>
      </c>
      <c r="C60" s="30" t="s">
        <v>17</v>
      </c>
      <c r="D60" s="30" t="s">
        <v>17</v>
      </c>
      <c r="E60" s="30" t="s">
        <v>17</v>
      </c>
      <c r="F60" s="30" t="s">
        <v>17</v>
      </c>
      <c r="G60" s="30" t="s">
        <v>17</v>
      </c>
      <c r="H60" s="30" t="s">
        <v>17</v>
      </c>
      <c r="I60" s="30" t="s">
        <v>17</v>
      </c>
      <c r="J60" s="30" t="s">
        <v>17</v>
      </c>
      <c r="K60" s="204" t="s">
        <v>17</v>
      </c>
      <c r="L60" s="30" t="s">
        <v>17</v>
      </c>
      <c r="M60" s="34" t="s">
        <v>17</v>
      </c>
      <c r="N60" s="191"/>
    </row>
    <row r="61">
      <c r="A61" s="2">
        <v>6.5</v>
      </c>
      <c r="B61" s="42" t="s">
        <v>84</v>
      </c>
      <c r="C61" s="30">
        <v>4.0</v>
      </c>
      <c r="D61" s="30" t="s">
        <v>17</v>
      </c>
      <c r="E61" s="30" t="s">
        <v>17</v>
      </c>
      <c r="F61" s="30" t="s">
        <v>17</v>
      </c>
      <c r="G61" s="30" t="s">
        <v>17</v>
      </c>
      <c r="H61" s="30" t="s">
        <v>17</v>
      </c>
      <c r="I61" s="30" t="s">
        <v>17</v>
      </c>
      <c r="J61" s="30" t="s">
        <v>17</v>
      </c>
      <c r="K61" s="202">
        <f>SUM(C61:J61)</f>
        <v>4</v>
      </c>
      <c r="L61" s="30" t="s">
        <v>17</v>
      </c>
      <c r="M61" s="36" t="str">
        <f>IF(L61="-", "N/A", (K61-L61)/L61)</f>
        <v>N/A</v>
      </c>
      <c r="N61" s="191"/>
    </row>
    <row r="62">
      <c r="A62" s="2">
        <v>6.6</v>
      </c>
      <c r="B62" s="42" t="s">
        <v>85</v>
      </c>
      <c r="C62" s="30" t="s">
        <v>17</v>
      </c>
      <c r="D62" s="30" t="s">
        <v>17</v>
      </c>
      <c r="E62" s="30" t="s">
        <v>17</v>
      </c>
      <c r="F62" s="30" t="s">
        <v>17</v>
      </c>
      <c r="G62" s="30" t="s">
        <v>17</v>
      </c>
      <c r="H62" s="30" t="s">
        <v>17</v>
      </c>
      <c r="I62" s="30" t="s">
        <v>17</v>
      </c>
      <c r="J62" s="30" t="s">
        <v>17</v>
      </c>
      <c r="K62" s="204" t="s">
        <v>17</v>
      </c>
      <c r="L62" s="30" t="s">
        <v>17</v>
      </c>
      <c r="M62" s="34" t="s">
        <v>17</v>
      </c>
      <c r="N62" s="191"/>
    </row>
    <row r="63">
      <c r="A63" s="2">
        <v>6.7</v>
      </c>
      <c r="B63" s="42" t="s">
        <v>86</v>
      </c>
      <c r="C63" s="30" t="s">
        <v>17</v>
      </c>
      <c r="D63" s="30" t="s">
        <v>17</v>
      </c>
      <c r="E63" s="30" t="s">
        <v>17</v>
      </c>
      <c r="F63" s="30" t="s">
        <v>17</v>
      </c>
      <c r="G63" s="30" t="s">
        <v>17</v>
      </c>
      <c r="H63" s="30" t="s">
        <v>17</v>
      </c>
      <c r="I63" s="30" t="s">
        <v>17</v>
      </c>
      <c r="J63" s="30" t="s">
        <v>17</v>
      </c>
      <c r="K63" s="204" t="s">
        <v>17</v>
      </c>
      <c r="L63" s="30" t="s">
        <v>17</v>
      </c>
      <c r="M63" s="34" t="s">
        <v>17</v>
      </c>
      <c r="N63" s="191"/>
    </row>
    <row r="64">
      <c r="A64" s="2">
        <v>6.8</v>
      </c>
      <c r="B64" s="42" t="s">
        <v>87</v>
      </c>
      <c r="C64" s="30" t="s">
        <v>17</v>
      </c>
      <c r="D64" s="30" t="s">
        <v>17</v>
      </c>
      <c r="E64" s="30" t="s">
        <v>17</v>
      </c>
      <c r="F64" s="30" t="s">
        <v>17</v>
      </c>
      <c r="G64" s="30" t="s">
        <v>17</v>
      </c>
      <c r="H64" s="30" t="s">
        <v>17</v>
      </c>
      <c r="I64" s="30" t="s">
        <v>17</v>
      </c>
      <c r="J64" s="30" t="s">
        <v>17</v>
      </c>
      <c r="K64" s="204" t="s">
        <v>17</v>
      </c>
      <c r="L64" s="30" t="s">
        <v>17</v>
      </c>
      <c r="M64" s="34" t="s">
        <v>17</v>
      </c>
      <c r="N64" s="191"/>
    </row>
    <row r="65">
      <c r="A65" s="2">
        <v>6.9</v>
      </c>
      <c r="B65" s="42" t="s">
        <v>88</v>
      </c>
      <c r="C65" s="30" t="s">
        <v>17</v>
      </c>
      <c r="D65" s="30" t="s">
        <v>17</v>
      </c>
      <c r="E65" s="30" t="s">
        <v>17</v>
      </c>
      <c r="F65" s="30" t="s">
        <v>17</v>
      </c>
      <c r="G65" s="30" t="s">
        <v>17</v>
      </c>
      <c r="H65" s="30" t="s">
        <v>17</v>
      </c>
      <c r="I65" s="30" t="s">
        <v>17</v>
      </c>
      <c r="J65" s="30" t="s">
        <v>17</v>
      </c>
      <c r="K65" s="204" t="s">
        <v>17</v>
      </c>
      <c r="L65" s="30" t="s">
        <v>17</v>
      </c>
      <c r="M65" s="34" t="s">
        <v>17</v>
      </c>
      <c r="N65" s="191"/>
    </row>
    <row r="66">
      <c r="A66" s="2">
        <v>6.1</v>
      </c>
      <c r="B66" s="42" t="s">
        <v>89</v>
      </c>
      <c r="C66" s="30" t="s">
        <v>17</v>
      </c>
      <c r="D66" s="30" t="s">
        <v>17</v>
      </c>
      <c r="E66" s="30" t="s">
        <v>17</v>
      </c>
      <c r="F66" s="30" t="s">
        <v>17</v>
      </c>
      <c r="G66" s="30" t="s">
        <v>17</v>
      </c>
      <c r="H66" s="30" t="s">
        <v>17</v>
      </c>
      <c r="I66" s="30" t="s">
        <v>17</v>
      </c>
      <c r="J66" s="30" t="s">
        <v>17</v>
      </c>
      <c r="K66" s="204" t="s">
        <v>17</v>
      </c>
      <c r="L66" s="30" t="s">
        <v>17</v>
      </c>
      <c r="M66" s="34" t="s">
        <v>17</v>
      </c>
      <c r="N66" s="191"/>
    </row>
    <row r="67">
      <c r="A67" s="2">
        <v>6.11</v>
      </c>
      <c r="B67" s="42" t="s">
        <v>90</v>
      </c>
      <c r="C67" s="30" t="s">
        <v>17</v>
      </c>
      <c r="D67" s="30" t="s">
        <v>17</v>
      </c>
      <c r="E67" s="30" t="s">
        <v>17</v>
      </c>
      <c r="F67" s="30" t="s">
        <v>17</v>
      </c>
      <c r="G67" s="30" t="s">
        <v>17</v>
      </c>
      <c r="H67" s="30" t="s">
        <v>17</v>
      </c>
      <c r="I67" s="30" t="s">
        <v>17</v>
      </c>
      <c r="J67" s="30" t="s">
        <v>17</v>
      </c>
      <c r="K67" s="204" t="s">
        <v>17</v>
      </c>
      <c r="L67" s="30" t="s">
        <v>17</v>
      </c>
      <c r="M67" s="34" t="s">
        <v>17</v>
      </c>
      <c r="N67" s="191"/>
    </row>
    <row r="68">
      <c r="A68" s="2">
        <v>6.12</v>
      </c>
      <c r="B68" s="42" t="s">
        <v>91</v>
      </c>
      <c r="C68" s="30" t="s">
        <v>17</v>
      </c>
      <c r="D68" s="30" t="s">
        <v>17</v>
      </c>
      <c r="E68" s="30" t="s">
        <v>17</v>
      </c>
      <c r="F68" s="30" t="s">
        <v>17</v>
      </c>
      <c r="G68" s="30" t="s">
        <v>17</v>
      </c>
      <c r="H68" s="30" t="s">
        <v>17</v>
      </c>
      <c r="I68" s="30" t="s">
        <v>17</v>
      </c>
      <c r="J68" s="30" t="s">
        <v>17</v>
      </c>
      <c r="K68" s="204" t="s">
        <v>17</v>
      </c>
      <c r="L68" s="30" t="s">
        <v>17</v>
      </c>
      <c r="M68" s="34" t="s">
        <v>17</v>
      </c>
      <c r="N68" s="191"/>
    </row>
    <row r="69">
      <c r="A69" s="2">
        <v>6.13</v>
      </c>
      <c r="B69" s="42" t="s">
        <v>92</v>
      </c>
      <c r="C69" s="30" t="s">
        <v>17</v>
      </c>
      <c r="D69" s="30" t="s">
        <v>17</v>
      </c>
      <c r="E69" s="30" t="s">
        <v>17</v>
      </c>
      <c r="F69" s="30" t="s">
        <v>17</v>
      </c>
      <c r="G69" s="30" t="s">
        <v>17</v>
      </c>
      <c r="H69" s="30" t="s">
        <v>17</v>
      </c>
      <c r="I69" s="30" t="s">
        <v>17</v>
      </c>
      <c r="J69" s="30" t="s">
        <v>17</v>
      </c>
      <c r="K69" s="204" t="s">
        <v>17</v>
      </c>
      <c r="L69" s="30" t="s">
        <v>17</v>
      </c>
      <c r="M69" s="34" t="s">
        <v>17</v>
      </c>
    </row>
    <row r="70">
      <c r="A70" s="2">
        <v>6.14</v>
      </c>
      <c r="B70" s="42" t="s">
        <v>93</v>
      </c>
      <c r="C70" s="228" t="s">
        <v>17</v>
      </c>
      <c r="D70" s="228" t="s">
        <v>17</v>
      </c>
      <c r="E70" s="228" t="s">
        <v>17</v>
      </c>
      <c r="F70" s="228" t="s">
        <v>17</v>
      </c>
      <c r="G70" s="228" t="s">
        <v>17</v>
      </c>
      <c r="H70" s="228" t="s">
        <v>17</v>
      </c>
      <c r="I70" s="228" t="s">
        <v>17</v>
      </c>
      <c r="J70" s="228" t="s">
        <v>17</v>
      </c>
      <c r="K70" s="229" t="s">
        <v>17</v>
      </c>
      <c r="L70" s="228" t="s">
        <v>17</v>
      </c>
      <c r="M70" s="230" t="s">
        <v>17</v>
      </c>
    </row>
    <row r="71">
      <c r="A71" s="134" t="s">
        <v>94</v>
      </c>
      <c r="B71" s="135"/>
      <c r="C71" s="231"/>
      <c r="D71" s="231"/>
      <c r="E71" s="231"/>
      <c r="F71" s="231"/>
      <c r="G71" s="231"/>
      <c r="H71" s="231"/>
      <c r="I71" s="231"/>
      <c r="J71" s="231"/>
      <c r="K71" s="208">
        <f>SUM(K3,K7,K25,K32,K41)</f>
        <v>110.75</v>
      </c>
      <c r="L71" s="80">
        <f>SUM(L3,L7,L25,L32,L41,L56)</f>
        <v>153</v>
      </c>
      <c r="M71" s="84"/>
    </row>
    <row r="72">
      <c r="A72" s="232" t="s">
        <v>95</v>
      </c>
      <c r="B72" s="169"/>
      <c r="C72" s="146">
        <f t="shared" ref="C72:J72" si="12">sum(C4:C55)</f>
        <v>4.5</v>
      </c>
      <c r="D72" s="146">
        <f t="shared" si="12"/>
        <v>10.25</v>
      </c>
      <c r="E72" s="146">
        <f t="shared" si="12"/>
        <v>17.75</v>
      </c>
      <c r="F72" s="146">
        <f t="shared" si="12"/>
        <v>13.5</v>
      </c>
      <c r="G72" s="146">
        <f t="shared" si="12"/>
        <v>4.5</v>
      </c>
      <c r="H72" s="146">
        <f t="shared" si="12"/>
        <v>18.5</v>
      </c>
      <c r="I72" s="146">
        <f t="shared" si="12"/>
        <v>31.75</v>
      </c>
      <c r="J72" s="146">
        <f t="shared" si="12"/>
        <v>13</v>
      </c>
      <c r="K72" s="233">
        <f t="shared" ref="K72:K73" si="13">SUM(C72:J72)</f>
        <v>113.75</v>
      </c>
      <c r="L72" s="155"/>
      <c r="M72" s="157"/>
    </row>
    <row r="73">
      <c r="A73" s="166" t="s">
        <v>96</v>
      </c>
      <c r="B73" s="169"/>
      <c r="C73" s="234">
        <v>19.25</v>
      </c>
      <c r="D73" s="234">
        <v>6.75</v>
      </c>
      <c r="E73" s="234">
        <v>26.25</v>
      </c>
      <c r="F73" s="234">
        <v>9.5</v>
      </c>
      <c r="G73" s="234">
        <v>17.25</v>
      </c>
      <c r="H73" s="234">
        <v>30.5</v>
      </c>
      <c r="I73" s="234">
        <v>31.25</v>
      </c>
      <c r="J73" s="234">
        <v>12.5</v>
      </c>
      <c r="K73" s="233">
        <f t="shared" si="13"/>
        <v>153.25</v>
      </c>
      <c r="L73" s="155"/>
      <c r="M73" s="157"/>
    </row>
    <row r="74">
      <c r="A74" s="166" t="s">
        <v>3</v>
      </c>
      <c r="B74" s="169"/>
      <c r="C74" s="179">
        <f t="shared" ref="C74:K74" si="14">((C72-C73)/C73)</f>
        <v>-0.7662337662</v>
      </c>
      <c r="D74" s="179">
        <f t="shared" si="14"/>
        <v>0.5185185185</v>
      </c>
      <c r="E74" s="179">
        <f t="shared" si="14"/>
        <v>-0.3238095238</v>
      </c>
      <c r="F74" s="179">
        <f t="shared" si="14"/>
        <v>0.4210526316</v>
      </c>
      <c r="G74" s="179">
        <f t="shared" si="14"/>
        <v>-0.7391304348</v>
      </c>
      <c r="H74" s="179">
        <f t="shared" si="14"/>
        <v>-0.393442623</v>
      </c>
      <c r="I74" s="179">
        <f t="shared" si="14"/>
        <v>0.016</v>
      </c>
      <c r="J74" s="179">
        <f t="shared" si="14"/>
        <v>0.04</v>
      </c>
      <c r="K74" s="235">
        <f t="shared" si="14"/>
        <v>-0.2577487765</v>
      </c>
      <c r="L74" s="155"/>
      <c r="M74" s="157"/>
    </row>
    <row r="75">
      <c r="A75" s="86"/>
      <c r="C75" s="186"/>
      <c r="D75" s="186"/>
      <c r="E75" s="186"/>
      <c r="F75" s="186"/>
      <c r="G75" s="186"/>
      <c r="H75" s="186"/>
      <c r="I75" s="186"/>
      <c r="J75" s="186"/>
      <c r="K75" s="127"/>
      <c r="M75" s="187"/>
    </row>
    <row r="76">
      <c r="A76" s="86"/>
      <c r="K76" s="127"/>
      <c r="M76" s="187"/>
    </row>
    <row r="77">
      <c r="A77" s="86"/>
      <c r="K77" s="127"/>
      <c r="M77" s="187"/>
    </row>
    <row r="78">
      <c r="A78" s="86"/>
      <c r="K78" s="127"/>
      <c r="M78" s="187"/>
    </row>
    <row r="79">
      <c r="A79" s="86"/>
      <c r="K79" s="127"/>
      <c r="M79" s="187"/>
    </row>
    <row r="80">
      <c r="A80" s="86"/>
      <c r="K80" s="127"/>
      <c r="M80" s="187"/>
    </row>
    <row r="81">
      <c r="A81" s="86"/>
      <c r="K81" s="127"/>
      <c r="M81" s="187"/>
    </row>
    <row r="82">
      <c r="A82" s="86"/>
      <c r="K82" s="127"/>
      <c r="M82" s="187"/>
    </row>
    <row r="83">
      <c r="A83" s="86"/>
      <c r="K83" s="127"/>
      <c r="M83" s="187"/>
    </row>
    <row r="84">
      <c r="A84" s="86"/>
      <c r="K84" s="127"/>
      <c r="M84" s="187"/>
    </row>
    <row r="85">
      <c r="A85" s="86"/>
      <c r="K85" s="127"/>
      <c r="M85" s="187"/>
    </row>
    <row r="86">
      <c r="A86" s="86"/>
      <c r="K86" s="127"/>
      <c r="M86" s="187"/>
    </row>
    <row r="87">
      <c r="A87" s="86"/>
      <c r="K87" s="127"/>
      <c r="M87" s="187"/>
    </row>
    <row r="88">
      <c r="A88" s="86"/>
      <c r="K88" s="127"/>
      <c r="M88" s="187"/>
    </row>
    <row r="89">
      <c r="A89" s="86"/>
      <c r="K89" s="127"/>
      <c r="M89" s="187"/>
    </row>
    <row r="90">
      <c r="A90" s="86"/>
      <c r="K90" s="127"/>
      <c r="M90" s="187"/>
    </row>
    <row r="91">
      <c r="A91" s="86"/>
      <c r="K91" s="127"/>
      <c r="M91" s="187"/>
    </row>
    <row r="92">
      <c r="A92" s="86"/>
      <c r="K92" s="127"/>
      <c r="M92" s="187"/>
    </row>
    <row r="93">
      <c r="A93" s="86"/>
      <c r="K93" s="127"/>
      <c r="M93" s="187"/>
    </row>
    <row r="94">
      <c r="A94" s="86"/>
      <c r="K94" s="127"/>
      <c r="M94" s="187"/>
    </row>
    <row r="95">
      <c r="A95" s="86"/>
      <c r="K95" s="127"/>
      <c r="M95" s="187"/>
    </row>
    <row r="96">
      <c r="A96" s="86"/>
      <c r="K96" s="127"/>
      <c r="M96" s="187"/>
    </row>
    <row r="97">
      <c r="A97" s="86"/>
      <c r="K97" s="127"/>
      <c r="M97" s="187"/>
    </row>
    <row r="98">
      <c r="A98" s="86"/>
      <c r="K98" s="127"/>
      <c r="M98" s="187"/>
    </row>
    <row r="99">
      <c r="A99" s="86"/>
      <c r="K99" s="127"/>
      <c r="M99" s="187"/>
    </row>
    <row r="100">
      <c r="A100" s="86"/>
      <c r="K100" s="127"/>
      <c r="M100" s="187"/>
    </row>
    <row r="101">
      <c r="A101" s="86"/>
      <c r="K101" s="127"/>
      <c r="M101" s="187"/>
    </row>
    <row r="102">
      <c r="A102" s="86"/>
      <c r="K102" s="127"/>
      <c r="M102" s="187"/>
    </row>
    <row r="103">
      <c r="A103" s="86"/>
      <c r="K103" s="127"/>
      <c r="M103" s="187"/>
    </row>
    <row r="104">
      <c r="A104" s="86"/>
      <c r="K104" s="127"/>
      <c r="M104" s="187"/>
    </row>
    <row r="105">
      <c r="A105" s="86"/>
      <c r="K105" s="127"/>
      <c r="M105" s="187"/>
    </row>
    <row r="106">
      <c r="A106" s="86"/>
      <c r="K106" s="127"/>
      <c r="M106" s="187"/>
    </row>
    <row r="107">
      <c r="A107" s="86"/>
      <c r="K107" s="127"/>
      <c r="M107" s="187"/>
    </row>
    <row r="108">
      <c r="A108" s="86"/>
      <c r="K108" s="127"/>
      <c r="M108" s="187"/>
    </row>
    <row r="109">
      <c r="A109" s="86"/>
      <c r="K109" s="127"/>
      <c r="M109" s="187"/>
    </row>
    <row r="110">
      <c r="A110" s="86"/>
      <c r="K110" s="127"/>
      <c r="M110" s="187"/>
    </row>
    <row r="111">
      <c r="A111" s="86"/>
      <c r="K111" s="127"/>
      <c r="M111" s="187"/>
    </row>
    <row r="112">
      <c r="A112" s="86"/>
      <c r="K112" s="127"/>
      <c r="M112" s="187"/>
    </row>
    <row r="113">
      <c r="A113" s="86"/>
      <c r="K113" s="127"/>
      <c r="M113" s="187"/>
    </row>
    <row r="114">
      <c r="A114" s="86"/>
      <c r="K114" s="127"/>
      <c r="M114" s="187"/>
    </row>
    <row r="115">
      <c r="A115" s="86"/>
      <c r="K115" s="127"/>
      <c r="M115" s="187"/>
    </row>
    <row r="116">
      <c r="A116" s="86"/>
      <c r="K116" s="127"/>
      <c r="M116" s="187"/>
    </row>
    <row r="117">
      <c r="A117" s="86"/>
      <c r="K117" s="127"/>
      <c r="M117" s="187"/>
    </row>
    <row r="118">
      <c r="A118" s="86"/>
      <c r="K118" s="127"/>
      <c r="M118" s="187"/>
    </row>
    <row r="119">
      <c r="A119" s="86"/>
      <c r="K119" s="127"/>
      <c r="M119" s="187"/>
    </row>
    <row r="120">
      <c r="A120" s="86"/>
      <c r="K120" s="127"/>
      <c r="M120" s="187"/>
    </row>
    <row r="121">
      <c r="A121" s="86"/>
      <c r="K121" s="127"/>
      <c r="M121" s="187"/>
    </row>
    <row r="122">
      <c r="A122" s="86"/>
      <c r="K122" s="127"/>
      <c r="M122" s="187"/>
    </row>
    <row r="123">
      <c r="A123" s="86"/>
      <c r="K123" s="127"/>
      <c r="M123" s="187"/>
    </row>
    <row r="124">
      <c r="A124" s="86"/>
      <c r="K124" s="127"/>
      <c r="M124" s="187"/>
    </row>
    <row r="125">
      <c r="A125" s="86"/>
      <c r="K125" s="127"/>
      <c r="M125" s="187"/>
    </row>
    <row r="126">
      <c r="A126" s="86"/>
      <c r="K126" s="127"/>
      <c r="M126" s="187"/>
    </row>
    <row r="127">
      <c r="A127" s="86"/>
      <c r="K127" s="127"/>
      <c r="M127" s="187"/>
    </row>
    <row r="128">
      <c r="A128" s="86"/>
      <c r="K128" s="127"/>
      <c r="M128" s="187"/>
    </row>
    <row r="129">
      <c r="A129" s="86"/>
      <c r="K129" s="127"/>
      <c r="M129" s="187"/>
    </row>
    <row r="130">
      <c r="A130" s="86"/>
      <c r="K130" s="127"/>
      <c r="M130" s="187"/>
    </row>
    <row r="131">
      <c r="A131" s="86"/>
      <c r="K131" s="127"/>
      <c r="M131" s="187"/>
    </row>
    <row r="132">
      <c r="A132" s="86"/>
      <c r="K132" s="127"/>
      <c r="M132" s="187"/>
    </row>
    <row r="133">
      <c r="A133" s="86"/>
      <c r="K133" s="127"/>
      <c r="M133" s="187"/>
    </row>
    <row r="134">
      <c r="A134" s="86"/>
      <c r="K134" s="127"/>
      <c r="M134" s="187"/>
    </row>
    <row r="135">
      <c r="A135" s="86"/>
      <c r="K135" s="127"/>
      <c r="M135" s="187"/>
    </row>
    <row r="136">
      <c r="A136" s="86"/>
      <c r="K136" s="127"/>
      <c r="M136" s="187"/>
    </row>
    <row r="137">
      <c r="A137" s="86"/>
      <c r="K137" s="127"/>
      <c r="M137" s="187"/>
    </row>
    <row r="138">
      <c r="A138" s="86"/>
      <c r="K138" s="127"/>
      <c r="M138" s="187"/>
    </row>
    <row r="139">
      <c r="A139" s="86"/>
      <c r="K139" s="127"/>
      <c r="M139" s="187"/>
    </row>
    <row r="140">
      <c r="A140" s="86"/>
      <c r="K140" s="127"/>
      <c r="M140" s="187"/>
    </row>
    <row r="141">
      <c r="A141" s="86"/>
      <c r="K141" s="127"/>
      <c r="M141" s="187"/>
    </row>
    <row r="142">
      <c r="A142" s="86"/>
      <c r="K142" s="127"/>
      <c r="M142" s="187"/>
    </row>
    <row r="143">
      <c r="A143" s="86"/>
      <c r="K143" s="127"/>
      <c r="M143" s="187"/>
    </row>
    <row r="144">
      <c r="A144" s="86"/>
      <c r="K144" s="127"/>
      <c r="M144" s="187"/>
    </row>
    <row r="145">
      <c r="A145" s="86"/>
      <c r="K145" s="127"/>
      <c r="M145" s="187"/>
    </row>
    <row r="146">
      <c r="A146" s="86"/>
      <c r="K146" s="127"/>
      <c r="M146" s="187"/>
    </row>
    <row r="147">
      <c r="A147" s="86"/>
      <c r="K147" s="127"/>
      <c r="M147" s="187"/>
    </row>
    <row r="148">
      <c r="A148" s="86"/>
      <c r="K148" s="127"/>
      <c r="M148" s="187"/>
    </row>
    <row r="149">
      <c r="A149" s="86"/>
      <c r="K149" s="127"/>
      <c r="M149" s="187"/>
    </row>
    <row r="150">
      <c r="A150" s="86"/>
      <c r="K150" s="127"/>
      <c r="M150" s="187"/>
    </row>
    <row r="151">
      <c r="A151" s="86"/>
      <c r="K151" s="127"/>
      <c r="M151" s="187"/>
    </row>
    <row r="152">
      <c r="A152" s="86"/>
      <c r="K152" s="127"/>
      <c r="M152" s="187"/>
    </row>
    <row r="153">
      <c r="A153" s="86"/>
      <c r="K153" s="127"/>
      <c r="M153" s="187"/>
    </row>
    <row r="154">
      <c r="A154" s="86"/>
      <c r="K154" s="127"/>
      <c r="M154" s="187"/>
    </row>
    <row r="155">
      <c r="A155" s="86"/>
      <c r="K155" s="127"/>
      <c r="M155" s="187"/>
    </row>
    <row r="156">
      <c r="A156" s="86"/>
      <c r="K156" s="127"/>
      <c r="M156" s="187"/>
    </row>
    <row r="157">
      <c r="A157" s="86"/>
      <c r="K157" s="127"/>
      <c r="M157" s="187"/>
    </row>
    <row r="158">
      <c r="A158" s="86"/>
      <c r="K158" s="127"/>
      <c r="M158" s="187"/>
    </row>
    <row r="159">
      <c r="A159" s="86"/>
      <c r="K159" s="127"/>
      <c r="M159" s="187"/>
    </row>
    <row r="160">
      <c r="A160" s="86"/>
      <c r="K160" s="127"/>
      <c r="M160" s="187"/>
    </row>
    <row r="161">
      <c r="A161" s="86"/>
      <c r="K161" s="127"/>
      <c r="M161" s="187"/>
    </row>
    <row r="162">
      <c r="A162" s="86"/>
      <c r="K162" s="127"/>
      <c r="M162" s="187"/>
    </row>
    <row r="163">
      <c r="A163" s="86"/>
      <c r="K163" s="127"/>
      <c r="M163" s="187"/>
    </row>
    <row r="164">
      <c r="A164" s="86"/>
      <c r="K164" s="127"/>
      <c r="M164" s="187"/>
    </row>
    <row r="165">
      <c r="A165" s="86"/>
      <c r="K165" s="127"/>
      <c r="M165" s="187"/>
    </row>
    <row r="166">
      <c r="A166" s="86"/>
      <c r="C166" s="191"/>
      <c r="K166" s="193"/>
      <c r="M166" s="194"/>
    </row>
    <row r="167">
      <c r="A167" s="86"/>
      <c r="C167" s="191"/>
      <c r="K167" s="193"/>
      <c r="M167" s="194"/>
    </row>
    <row r="168">
      <c r="A168" s="86"/>
      <c r="C168" s="191"/>
      <c r="K168" s="193"/>
      <c r="M168" s="194"/>
    </row>
    <row r="169">
      <c r="A169" s="86"/>
      <c r="C169" s="191"/>
      <c r="K169" s="193"/>
      <c r="M169" s="194"/>
    </row>
    <row r="170">
      <c r="A170" s="86"/>
      <c r="C170" s="191"/>
      <c r="K170" s="193"/>
      <c r="M170" s="194"/>
    </row>
    <row r="171">
      <c r="A171" s="86"/>
      <c r="C171" s="191"/>
      <c r="K171" s="193"/>
      <c r="M171" s="194"/>
    </row>
    <row r="172">
      <c r="A172" s="86"/>
      <c r="C172" s="191"/>
      <c r="K172" s="193"/>
      <c r="M172" s="194"/>
    </row>
    <row r="173">
      <c r="A173" s="86"/>
      <c r="C173" s="191"/>
      <c r="K173" s="193"/>
      <c r="M173" s="194"/>
    </row>
    <row r="174">
      <c r="A174" s="86"/>
      <c r="C174" s="191"/>
      <c r="K174" s="193"/>
      <c r="M174" s="194"/>
    </row>
    <row r="175">
      <c r="A175" s="86"/>
      <c r="C175" s="191"/>
      <c r="K175" s="193"/>
      <c r="M175" s="194"/>
    </row>
    <row r="176">
      <c r="A176" s="86"/>
      <c r="C176" s="191"/>
      <c r="K176" s="193"/>
      <c r="M176" s="194"/>
    </row>
    <row r="177">
      <c r="A177" s="86"/>
      <c r="C177" s="191"/>
      <c r="K177" s="193"/>
      <c r="M177" s="194"/>
    </row>
    <row r="178">
      <c r="A178" s="86"/>
      <c r="C178" s="191"/>
      <c r="K178" s="193"/>
      <c r="M178" s="194"/>
    </row>
    <row r="179">
      <c r="A179" s="86"/>
      <c r="C179" s="191"/>
      <c r="K179" s="193"/>
      <c r="M179" s="194"/>
    </row>
    <row r="180">
      <c r="A180" s="86"/>
      <c r="C180" s="191"/>
      <c r="K180" s="193"/>
      <c r="M180" s="194"/>
    </row>
    <row r="181">
      <c r="A181" s="86"/>
      <c r="C181" s="191"/>
      <c r="K181" s="193"/>
      <c r="M181" s="194"/>
    </row>
    <row r="182">
      <c r="A182" s="86"/>
      <c r="C182" s="191"/>
      <c r="K182" s="193"/>
      <c r="M182" s="194"/>
    </row>
    <row r="183">
      <c r="A183" s="86"/>
      <c r="C183" s="191"/>
      <c r="K183" s="193"/>
      <c r="M183" s="194"/>
    </row>
    <row r="184">
      <c r="A184" s="86"/>
      <c r="C184" s="191"/>
      <c r="K184" s="193"/>
      <c r="M184" s="194"/>
    </row>
    <row r="185">
      <c r="A185" s="86"/>
      <c r="C185" s="191"/>
      <c r="K185" s="193"/>
      <c r="M185" s="194"/>
    </row>
    <row r="186">
      <c r="A186" s="86"/>
      <c r="C186" s="191"/>
      <c r="K186" s="193"/>
      <c r="M186" s="194"/>
    </row>
    <row r="187">
      <c r="A187" s="86"/>
      <c r="C187" s="191"/>
      <c r="K187" s="193"/>
      <c r="M187" s="194"/>
    </row>
    <row r="188">
      <c r="A188" s="86"/>
      <c r="C188" s="191"/>
      <c r="K188" s="193"/>
      <c r="M188" s="194"/>
    </row>
    <row r="189">
      <c r="A189" s="86"/>
      <c r="C189" s="191"/>
      <c r="K189" s="193"/>
      <c r="M189" s="194"/>
    </row>
    <row r="190">
      <c r="A190" s="86"/>
      <c r="C190" s="191"/>
      <c r="K190" s="193"/>
      <c r="M190" s="194"/>
    </row>
    <row r="191">
      <c r="A191" s="86"/>
      <c r="C191" s="191"/>
      <c r="K191" s="193"/>
      <c r="M191" s="194"/>
    </row>
    <row r="192">
      <c r="A192" s="86"/>
      <c r="C192" s="191"/>
      <c r="K192" s="193"/>
      <c r="M192" s="194"/>
    </row>
    <row r="193">
      <c r="A193" s="86"/>
      <c r="C193" s="191"/>
      <c r="K193" s="193"/>
      <c r="M193" s="194"/>
    </row>
    <row r="194">
      <c r="A194" s="86"/>
      <c r="C194" s="191"/>
      <c r="K194" s="193"/>
      <c r="M194" s="194"/>
    </row>
    <row r="195">
      <c r="A195" s="86"/>
      <c r="C195" s="191"/>
      <c r="K195" s="193"/>
      <c r="M195" s="194"/>
    </row>
    <row r="196">
      <c r="A196" s="86"/>
      <c r="C196" s="191"/>
      <c r="K196" s="193"/>
      <c r="M196" s="194"/>
    </row>
    <row r="197">
      <c r="A197" s="86"/>
      <c r="C197" s="191"/>
      <c r="K197" s="193"/>
      <c r="M197" s="194"/>
    </row>
    <row r="198">
      <c r="A198" s="86"/>
      <c r="C198" s="191"/>
      <c r="K198" s="193"/>
      <c r="M198" s="194"/>
    </row>
    <row r="199">
      <c r="A199" s="86"/>
      <c r="C199" s="191"/>
      <c r="K199" s="193"/>
      <c r="M199" s="194"/>
    </row>
    <row r="200">
      <c r="A200" s="86"/>
      <c r="C200" s="191"/>
      <c r="K200" s="193"/>
      <c r="M200" s="194"/>
    </row>
    <row r="201">
      <c r="A201" s="86"/>
      <c r="C201" s="191"/>
      <c r="K201" s="193"/>
      <c r="M201" s="194"/>
    </row>
    <row r="202">
      <c r="A202" s="86"/>
      <c r="C202" s="191"/>
      <c r="K202" s="193"/>
      <c r="M202" s="194"/>
    </row>
    <row r="203">
      <c r="A203" s="86"/>
      <c r="C203" s="191"/>
      <c r="K203" s="193"/>
      <c r="M203" s="194"/>
    </row>
    <row r="204">
      <c r="A204" s="86"/>
      <c r="C204" s="191"/>
      <c r="K204" s="193"/>
      <c r="M204" s="194"/>
    </row>
    <row r="205">
      <c r="A205" s="86"/>
      <c r="C205" s="191"/>
      <c r="K205" s="193"/>
      <c r="M205" s="194"/>
    </row>
    <row r="206">
      <c r="A206" s="86"/>
      <c r="C206" s="191"/>
      <c r="K206" s="193"/>
      <c r="M206" s="194"/>
    </row>
    <row r="207">
      <c r="A207" s="86"/>
      <c r="C207" s="191"/>
      <c r="K207" s="193"/>
      <c r="M207" s="194"/>
    </row>
    <row r="208">
      <c r="A208" s="86"/>
      <c r="C208" s="191"/>
      <c r="K208" s="193"/>
      <c r="M208" s="194"/>
    </row>
    <row r="209">
      <c r="A209" s="86"/>
      <c r="C209" s="191"/>
      <c r="K209" s="193"/>
      <c r="M209" s="194"/>
    </row>
    <row r="210">
      <c r="A210" s="86"/>
      <c r="C210" s="191"/>
      <c r="K210" s="193"/>
      <c r="M210" s="194"/>
    </row>
    <row r="211">
      <c r="A211" s="86"/>
      <c r="C211" s="191"/>
      <c r="K211" s="193"/>
      <c r="M211" s="194"/>
    </row>
    <row r="212">
      <c r="A212" s="86"/>
      <c r="C212" s="191"/>
      <c r="K212" s="193"/>
      <c r="M212" s="194"/>
    </row>
    <row r="213">
      <c r="A213" s="86"/>
      <c r="C213" s="191"/>
      <c r="K213" s="193"/>
      <c r="M213" s="194"/>
    </row>
    <row r="214">
      <c r="A214" s="86"/>
      <c r="C214" s="191"/>
      <c r="K214" s="193"/>
      <c r="M214" s="194"/>
    </row>
    <row r="215">
      <c r="A215" s="86"/>
      <c r="C215" s="191"/>
      <c r="K215" s="193"/>
      <c r="M215" s="194"/>
    </row>
    <row r="216">
      <c r="A216" s="86"/>
      <c r="C216" s="191"/>
      <c r="K216" s="193"/>
      <c r="M216" s="194"/>
    </row>
    <row r="217">
      <c r="A217" s="86"/>
      <c r="C217" s="191"/>
      <c r="K217" s="193"/>
      <c r="M217" s="194"/>
    </row>
    <row r="218">
      <c r="A218" s="86"/>
      <c r="C218" s="191"/>
      <c r="K218" s="193"/>
      <c r="M218" s="194"/>
    </row>
    <row r="219">
      <c r="A219" s="86"/>
      <c r="C219" s="191"/>
      <c r="K219" s="193"/>
      <c r="M219" s="194"/>
    </row>
    <row r="220">
      <c r="A220" s="86"/>
      <c r="C220" s="191"/>
      <c r="K220" s="193"/>
      <c r="M220" s="194"/>
    </row>
    <row r="221">
      <c r="A221" s="86"/>
      <c r="C221" s="191"/>
      <c r="K221" s="193"/>
      <c r="M221" s="194"/>
    </row>
    <row r="222">
      <c r="A222" s="86"/>
      <c r="C222" s="191"/>
      <c r="K222" s="193"/>
      <c r="M222" s="194"/>
    </row>
    <row r="223">
      <c r="A223" s="86"/>
      <c r="C223" s="191"/>
      <c r="K223" s="193"/>
      <c r="M223" s="194"/>
    </row>
    <row r="224">
      <c r="A224" s="86"/>
      <c r="C224" s="191"/>
      <c r="K224" s="193"/>
      <c r="M224" s="194"/>
    </row>
    <row r="225">
      <c r="A225" s="86"/>
      <c r="C225" s="191"/>
      <c r="K225" s="193"/>
      <c r="M225" s="194"/>
    </row>
    <row r="226">
      <c r="A226" s="86"/>
      <c r="C226" s="191"/>
      <c r="K226" s="193"/>
      <c r="M226" s="194"/>
    </row>
    <row r="227">
      <c r="A227" s="86"/>
      <c r="C227" s="191"/>
      <c r="K227" s="193"/>
      <c r="M227" s="194"/>
    </row>
    <row r="228">
      <c r="A228" s="86"/>
      <c r="C228" s="191"/>
      <c r="K228" s="193"/>
      <c r="M228" s="194"/>
    </row>
    <row r="229">
      <c r="A229" s="86"/>
      <c r="C229" s="191"/>
      <c r="K229" s="193"/>
      <c r="M229" s="194"/>
    </row>
    <row r="230">
      <c r="A230" s="86"/>
      <c r="C230" s="191"/>
      <c r="K230" s="193"/>
      <c r="M230" s="194"/>
    </row>
    <row r="231">
      <c r="A231" s="86"/>
      <c r="C231" s="191"/>
      <c r="K231" s="193"/>
      <c r="M231" s="194"/>
    </row>
    <row r="232">
      <c r="A232" s="86"/>
      <c r="C232" s="191"/>
      <c r="K232" s="193"/>
      <c r="M232" s="194"/>
    </row>
    <row r="233">
      <c r="A233" s="86"/>
      <c r="C233" s="191"/>
      <c r="K233" s="193"/>
      <c r="M233" s="194"/>
    </row>
    <row r="234">
      <c r="A234" s="86"/>
      <c r="C234" s="191"/>
      <c r="K234" s="193"/>
      <c r="M234" s="194"/>
    </row>
    <row r="235">
      <c r="A235" s="86"/>
      <c r="C235" s="191"/>
      <c r="K235" s="193"/>
      <c r="M235" s="194"/>
    </row>
    <row r="236">
      <c r="A236" s="86"/>
      <c r="C236" s="191"/>
      <c r="K236" s="193"/>
      <c r="M236" s="194"/>
    </row>
    <row r="237">
      <c r="A237" s="86"/>
      <c r="C237" s="191"/>
      <c r="K237" s="193"/>
      <c r="M237" s="194"/>
    </row>
    <row r="238">
      <c r="A238" s="86"/>
      <c r="C238" s="191"/>
      <c r="K238" s="193"/>
      <c r="M238" s="194"/>
    </row>
    <row r="239">
      <c r="A239" s="86"/>
      <c r="C239" s="191"/>
      <c r="K239" s="193"/>
      <c r="M239" s="194"/>
    </row>
    <row r="240">
      <c r="A240" s="86"/>
      <c r="C240" s="191"/>
      <c r="K240" s="193"/>
      <c r="M240" s="194"/>
    </row>
    <row r="241">
      <c r="A241" s="86"/>
      <c r="C241" s="191"/>
      <c r="K241" s="193"/>
      <c r="M241" s="194"/>
    </row>
    <row r="242">
      <c r="A242" s="86"/>
      <c r="C242" s="191"/>
      <c r="K242" s="193"/>
      <c r="M242" s="194"/>
    </row>
    <row r="243">
      <c r="A243" s="86"/>
      <c r="C243" s="191"/>
      <c r="K243" s="193"/>
      <c r="M243" s="194"/>
    </row>
    <row r="244">
      <c r="A244" s="86"/>
      <c r="C244" s="191"/>
      <c r="K244" s="193"/>
      <c r="M244" s="194"/>
    </row>
    <row r="245">
      <c r="A245" s="86"/>
      <c r="C245" s="191"/>
      <c r="K245" s="193"/>
      <c r="M245" s="194"/>
    </row>
    <row r="246">
      <c r="A246" s="86"/>
      <c r="C246" s="191"/>
      <c r="K246" s="193"/>
      <c r="M246" s="194"/>
    </row>
    <row r="247">
      <c r="A247" s="86"/>
      <c r="C247" s="191"/>
      <c r="K247" s="193"/>
      <c r="M247" s="194"/>
    </row>
    <row r="248">
      <c r="A248" s="86"/>
      <c r="C248" s="191"/>
      <c r="K248" s="193"/>
      <c r="M248" s="194"/>
    </row>
    <row r="249">
      <c r="A249" s="86"/>
      <c r="C249" s="191"/>
      <c r="K249" s="193"/>
      <c r="M249" s="194"/>
    </row>
    <row r="250">
      <c r="A250" s="86"/>
      <c r="C250" s="191"/>
      <c r="K250" s="193"/>
      <c r="M250" s="194"/>
    </row>
    <row r="251">
      <c r="A251" s="86"/>
      <c r="C251" s="191"/>
      <c r="K251" s="193"/>
      <c r="M251" s="194"/>
    </row>
    <row r="252">
      <c r="A252" s="86"/>
      <c r="C252" s="191"/>
      <c r="K252" s="193"/>
      <c r="M252" s="194"/>
    </row>
    <row r="253">
      <c r="A253" s="86"/>
      <c r="C253" s="191"/>
      <c r="K253" s="193"/>
      <c r="M253" s="194"/>
    </row>
    <row r="254">
      <c r="A254" s="86"/>
      <c r="C254" s="191"/>
      <c r="K254" s="193"/>
      <c r="M254" s="194"/>
    </row>
    <row r="255">
      <c r="A255" s="86"/>
      <c r="C255" s="191"/>
      <c r="K255" s="193"/>
      <c r="M255" s="194"/>
    </row>
    <row r="256">
      <c r="A256" s="86"/>
      <c r="C256" s="191"/>
      <c r="K256" s="193"/>
      <c r="M256" s="194"/>
    </row>
    <row r="257">
      <c r="A257" s="86"/>
      <c r="C257" s="191"/>
      <c r="K257" s="193"/>
      <c r="M257" s="194"/>
    </row>
    <row r="258">
      <c r="A258" s="86"/>
      <c r="C258" s="191"/>
      <c r="K258" s="193"/>
      <c r="M258" s="194"/>
    </row>
    <row r="259">
      <c r="A259" s="86"/>
      <c r="C259" s="191"/>
      <c r="K259" s="193"/>
      <c r="M259" s="194"/>
    </row>
    <row r="260">
      <c r="A260" s="86"/>
      <c r="C260" s="191"/>
      <c r="K260" s="193"/>
      <c r="M260" s="194"/>
    </row>
    <row r="261">
      <c r="A261" s="86"/>
      <c r="C261" s="191"/>
      <c r="K261" s="193"/>
      <c r="M261" s="194"/>
    </row>
    <row r="262">
      <c r="A262" s="86"/>
      <c r="C262" s="191"/>
      <c r="K262" s="193"/>
      <c r="M262" s="194"/>
    </row>
    <row r="263">
      <c r="A263" s="86"/>
      <c r="C263" s="191"/>
      <c r="K263" s="193"/>
      <c r="M263" s="194"/>
    </row>
    <row r="264">
      <c r="A264" s="86"/>
      <c r="C264" s="191"/>
      <c r="K264" s="193"/>
      <c r="M264" s="194"/>
    </row>
    <row r="265">
      <c r="A265" s="86"/>
      <c r="C265" s="191"/>
      <c r="K265" s="193"/>
      <c r="M265" s="194"/>
    </row>
    <row r="266">
      <c r="A266" s="86"/>
      <c r="C266" s="191"/>
      <c r="K266" s="193"/>
      <c r="M266" s="194"/>
    </row>
    <row r="267">
      <c r="A267" s="86"/>
      <c r="C267" s="191"/>
      <c r="K267" s="193"/>
      <c r="M267" s="194"/>
    </row>
    <row r="268">
      <c r="A268" s="86"/>
      <c r="C268" s="191"/>
      <c r="K268" s="193"/>
      <c r="M268" s="194"/>
    </row>
    <row r="269">
      <c r="A269" s="86"/>
      <c r="C269" s="191"/>
      <c r="K269" s="193"/>
      <c r="M269" s="194"/>
    </row>
    <row r="270">
      <c r="A270" s="86"/>
      <c r="C270" s="191"/>
      <c r="K270" s="193"/>
      <c r="M270" s="194"/>
    </row>
    <row r="271">
      <c r="A271" s="86"/>
      <c r="C271" s="191"/>
      <c r="K271" s="193"/>
      <c r="M271" s="194"/>
    </row>
    <row r="272">
      <c r="A272" s="86"/>
      <c r="C272" s="191"/>
      <c r="K272" s="193"/>
      <c r="M272" s="194"/>
    </row>
    <row r="273">
      <c r="A273" s="86"/>
      <c r="C273" s="191"/>
      <c r="K273" s="193"/>
      <c r="M273" s="194"/>
    </row>
    <row r="274">
      <c r="A274" s="86"/>
      <c r="C274" s="191"/>
      <c r="K274" s="193"/>
      <c r="M274" s="194"/>
    </row>
    <row r="275">
      <c r="A275" s="86"/>
      <c r="C275" s="191"/>
      <c r="K275" s="193"/>
      <c r="M275" s="194"/>
    </row>
    <row r="276">
      <c r="A276" s="86"/>
      <c r="C276" s="191"/>
      <c r="K276" s="193"/>
      <c r="M276" s="194"/>
    </row>
    <row r="277">
      <c r="A277" s="86"/>
      <c r="C277" s="191"/>
      <c r="K277" s="193"/>
      <c r="M277" s="194"/>
    </row>
    <row r="278">
      <c r="A278" s="86"/>
      <c r="C278" s="191"/>
      <c r="K278" s="193"/>
      <c r="M278" s="194"/>
    </row>
    <row r="279">
      <c r="A279" s="86"/>
      <c r="C279" s="191"/>
      <c r="K279" s="193"/>
      <c r="M279" s="194"/>
    </row>
    <row r="280">
      <c r="A280" s="86"/>
      <c r="C280" s="191"/>
      <c r="K280" s="193"/>
      <c r="M280" s="194"/>
    </row>
    <row r="281">
      <c r="A281" s="86"/>
      <c r="C281" s="191"/>
      <c r="K281" s="193"/>
      <c r="M281" s="194"/>
    </row>
    <row r="282">
      <c r="A282" s="86"/>
      <c r="C282" s="191"/>
      <c r="K282" s="193"/>
      <c r="M282" s="194"/>
    </row>
    <row r="283">
      <c r="A283" s="86"/>
      <c r="C283" s="191"/>
      <c r="K283" s="193"/>
      <c r="M283" s="194"/>
    </row>
    <row r="284">
      <c r="A284" s="86"/>
      <c r="C284" s="191"/>
      <c r="K284" s="193"/>
      <c r="M284" s="194"/>
    </row>
    <row r="285">
      <c r="A285" s="86"/>
      <c r="C285" s="191"/>
      <c r="K285" s="193"/>
      <c r="M285" s="194"/>
    </row>
    <row r="286">
      <c r="A286" s="86"/>
      <c r="C286" s="191"/>
      <c r="K286" s="193"/>
      <c r="M286" s="194"/>
    </row>
    <row r="287">
      <c r="A287" s="86"/>
      <c r="C287" s="191"/>
      <c r="K287" s="193"/>
      <c r="M287" s="194"/>
    </row>
    <row r="288">
      <c r="A288" s="86"/>
      <c r="C288" s="191"/>
      <c r="K288" s="193"/>
      <c r="M288" s="194"/>
    </row>
    <row r="289">
      <c r="A289" s="86"/>
      <c r="C289" s="191"/>
      <c r="K289" s="193"/>
      <c r="M289" s="194"/>
    </row>
    <row r="290">
      <c r="A290" s="86"/>
      <c r="C290" s="191"/>
      <c r="K290" s="193"/>
      <c r="M290" s="194"/>
    </row>
    <row r="291">
      <c r="A291" s="86"/>
      <c r="C291" s="191"/>
      <c r="K291" s="193"/>
      <c r="M291" s="194"/>
    </row>
    <row r="292">
      <c r="A292" s="86"/>
      <c r="C292" s="191"/>
      <c r="K292" s="193"/>
      <c r="M292" s="194"/>
    </row>
    <row r="293">
      <c r="A293" s="86"/>
      <c r="C293" s="191"/>
      <c r="K293" s="193"/>
      <c r="M293" s="194"/>
    </row>
    <row r="294">
      <c r="A294" s="86"/>
      <c r="C294" s="191"/>
      <c r="K294" s="193"/>
      <c r="M294" s="194"/>
    </row>
    <row r="295">
      <c r="A295" s="86"/>
      <c r="C295" s="191"/>
      <c r="K295" s="193"/>
      <c r="M295" s="194"/>
    </row>
    <row r="296">
      <c r="A296" s="86"/>
      <c r="C296" s="191"/>
      <c r="K296" s="193"/>
      <c r="M296" s="194"/>
    </row>
    <row r="297">
      <c r="A297" s="86"/>
      <c r="C297" s="191"/>
      <c r="K297" s="193"/>
      <c r="M297" s="194"/>
    </row>
    <row r="298">
      <c r="A298" s="86"/>
      <c r="C298" s="191"/>
      <c r="K298" s="193"/>
      <c r="M298" s="194"/>
    </row>
    <row r="299">
      <c r="A299" s="86"/>
      <c r="C299" s="191"/>
      <c r="K299" s="193"/>
      <c r="M299" s="194"/>
    </row>
    <row r="300">
      <c r="A300" s="86"/>
      <c r="C300" s="191"/>
      <c r="K300" s="193"/>
      <c r="M300" s="194"/>
    </row>
    <row r="301">
      <c r="A301" s="86"/>
      <c r="C301" s="191"/>
      <c r="K301" s="193"/>
      <c r="M301" s="194"/>
    </row>
    <row r="302">
      <c r="A302" s="86"/>
      <c r="C302" s="191"/>
      <c r="K302" s="193"/>
      <c r="M302" s="194"/>
    </row>
    <row r="303">
      <c r="A303" s="86"/>
      <c r="C303" s="191"/>
      <c r="K303" s="193"/>
      <c r="M303" s="194"/>
    </row>
    <row r="304">
      <c r="A304" s="86"/>
      <c r="C304" s="191"/>
      <c r="K304" s="193"/>
      <c r="M304" s="194"/>
    </row>
    <row r="305">
      <c r="A305" s="86"/>
      <c r="C305" s="191"/>
      <c r="K305" s="193"/>
      <c r="M305" s="194"/>
    </row>
    <row r="306">
      <c r="A306" s="86"/>
      <c r="C306" s="191"/>
      <c r="K306" s="193"/>
      <c r="M306" s="194"/>
    </row>
    <row r="307">
      <c r="A307" s="86"/>
      <c r="C307" s="191"/>
      <c r="K307" s="193"/>
      <c r="M307" s="194"/>
    </row>
    <row r="308">
      <c r="A308" s="86"/>
      <c r="C308" s="191"/>
      <c r="K308" s="193"/>
      <c r="M308" s="194"/>
    </row>
    <row r="309">
      <c r="A309" s="86"/>
      <c r="C309" s="191"/>
      <c r="K309" s="193"/>
      <c r="M309" s="194"/>
    </row>
    <row r="310">
      <c r="A310" s="86"/>
      <c r="C310" s="191"/>
      <c r="K310" s="193"/>
      <c r="M310" s="194"/>
    </row>
    <row r="311">
      <c r="A311" s="86"/>
      <c r="C311" s="191"/>
      <c r="K311" s="193"/>
      <c r="M311" s="194"/>
    </row>
    <row r="312">
      <c r="A312" s="86"/>
      <c r="C312" s="191"/>
      <c r="K312" s="193"/>
      <c r="M312" s="194"/>
    </row>
    <row r="313">
      <c r="A313" s="86"/>
      <c r="C313" s="191"/>
      <c r="K313" s="193"/>
      <c r="M313" s="194"/>
    </row>
    <row r="314">
      <c r="A314" s="86"/>
      <c r="C314" s="191"/>
      <c r="K314" s="193"/>
      <c r="M314" s="194"/>
    </row>
    <row r="315">
      <c r="A315" s="86"/>
      <c r="C315" s="191"/>
      <c r="K315" s="193"/>
      <c r="M315" s="194"/>
    </row>
    <row r="316">
      <c r="A316" s="86"/>
      <c r="C316" s="191"/>
      <c r="K316" s="193"/>
      <c r="M316" s="194"/>
    </row>
    <row r="317">
      <c r="A317" s="86"/>
      <c r="C317" s="191"/>
      <c r="K317" s="193"/>
      <c r="M317" s="194"/>
    </row>
    <row r="318">
      <c r="A318" s="86"/>
      <c r="C318" s="191"/>
      <c r="K318" s="193"/>
      <c r="M318" s="194"/>
    </row>
    <row r="319">
      <c r="A319" s="86"/>
      <c r="C319" s="191"/>
      <c r="K319" s="193"/>
      <c r="M319" s="194"/>
    </row>
    <row r="320">
      <c r="A320" s="86"/>
      <c r="C320" s="191"/>
      <c r="K320" s="193"/>
      <c r="M320" s="194"/>
    </row>
    <row r="321">
      <c r="A321" s="86"/>
      <c r="C321" s="191"/>
      <c r="K321" s="193"/>
      <c r="M321" s="194"/>
    </row>
    <row r="322">
      <c r="A322" s="86"/>
      <c r="C322" s="191"/>
      <c r="K322" s="193"/>
      <c r="M322" s="194"/>
    </row>
    <row r="323">
      <c r="A323" s="86"/>
      <c r="C323" s="191"/>
      <c r="K323" s="193"/>
      <c r="M323" s="194"/>
    </row>
    <row r="324">
      <c r="A324" s="86"/>
      <c r="C324" s="191"/>
      <c r="K324" s="193"/>
      <c r="M324" s="194"/>
    </row>
    <row r="325">
      <c r="A325" s="86"/>
      <c r="C325" s="191"/>
      <c r="K325" s="193"/>
      <c r="M325" s="194"/>
    </row>
    <row r="326">
      <c r="A326" s="86"/>
      <c r="C326" s="191"/>
      <c r="K326" s="193"/>
      <c r="M326" s="194"/>
    </row>
    <row r="327">
      <c r="A327" s="86"/>
      <c r="C327" s="191"/>
      <c r="K327" s="193"/>
      <c r="M327" s="194"/>
    </row>
    <row r="328">
      <c r="A328" s="86"/>
      <c r="C328" s="191"/>
      <c r="K328" s="193"/>
      <c r="M328" s="194"/>
    </row>
    <row r="329">
      <c r="A329" s="86"/>
      <c r="C329" s="191"/>
      <c r="K329" s="193"/>
      <c r="M329" s="194"/>
    </row>
    <row r="330">
      <c r="A330" s="86"/>
      <c r="C330" s="191"/>
      <c r="K330" s="193"/>
      <c r="M330" s="194"/>
    </row>
    <row r="331">
      <c r="A331" s="86"/>
      <c r="C331" s="191"/>
      <c r="K331" s="193"/>
      <c r="M331" s="194"/>
    </row>
    <row r="332">
      <c r="A332" s="86"/>
      <c r="C332" s="191"/>
      <c r="K332" s="193"/>
      <c r="M332" s="194"/>
    </row>
    <row r="333">
      <c r="A333" s="86"/>
      <c r="C333" s="191"/>
      <c r="K333" s="193"/>
      <c r="M333" s="194"/>
    </row>
    <row r="334">
      <c r="A334" s="86"/>
      <c r="C334" s="191"/>
      <c r="K334" s="193"/>
      <c r="M334" s="194"/>
    </row>
    <row r="335">
      <c r="A335" s="86"/>
      <c r="C335" s="191"/>
      <c r="K335" s="193"/>
      <c r="M335" s="194"/>
    </row>
    <row r="336">
      <c r="A336" s="86"/>
      <c r="C336" s="191"/>
      <c r="K336" s="193"/>
      <c r="M336" s="194"/>
    </row>
    <row r="337">
      <c r="A337" s="86"/>
      <c r="C337" s="191"/>
      <c r="K337" s="193"/>
      <c r="M337" s="194"/>
    </row>
    <row r="338">
      <c r="A338" s="86"/>
      <c r="C338" s="191"/>
      <c r="K338" s="193"/>
      <c r="M338" s="194"/>
    </row>
    <row r="339">
      <c r="A339" s="86"/>
      <c r="C339" s="191"/>
      <c r="K339" s="193"/>
      <c r="M339" s="194"/>
    </row>
    <row r="340">
      <c r="A340" s="86"/>
      <c r="C340" s="191"/>
      <c r="K340" s="193"/>
      <c r="M340" s="194"/>
    </row>
    <row r="341">
      <c r="A341" s="86"/>
      <c r="C341" s="191"/>
      <c r="K341" s="193"/>
      <c r="M341" s="194"/>
    </row>
    <row r="342">
      <c r="A342" s="86"/>
      <c r="C342" s="191"/>
      <c r="K342" s="193"/>
      <c r="M342" s="194"/>
    </row>
    <row r="343">
      <c r="A343" s="86"/>
      <c r="C343" s="191"/>
      <c r="K343" s="193"/>
      <c r="M343" s="194"/>
    </row>
    <row r="344">
      <c r="A344" s="86"/>
      <c r="C344" s="191"/>
      <c r="K344" s="193"/>
      <c r="M344" s="194"/>
    </row>
    <row r="345">
      <c r="A345" s="86"/>
      <c r="C345" s="191"/>
      <c r="K345" s="193"/>
      <c r="M345" s="194"/>
    </row>
    <row r="346">
      <c r="A346" s="86"/>
      <c r="C346" s="191"/>
      <c r="K346" s="193"/>
      <c r="M346" s="194"/>
    </row>
    <row r="347">
      <c r="A347" s="86"/>
      <c r="C347" s="191"/>
      <c r="K347" s="193"/>
      <c r="M347" s="194"/>
    </row>
    <row r="348">
      <c r="A348" s="86"/>
      <c r="C348" s="191"/>
      <c r="K348" s="193"/>
      <c r="M348" s="194"/>
    </row>
    <row r="349">
      <c r="A349" s="86"/>
      <c r="C349" s="191"/>
      <c r="K349" s="193"/>
      <c r="M349" s="194"/>
    </row>
    <row r="350">
      <c r="A350" s="86"/>
      <c r="C350" s="191"/>
      <c r="K350" s="193"/>
      <c r="M350" s="194"/>
    </row>
    <row r="351">
      <c r="A351" s="86"/>
      <c r="C351" s="191"/>
      <c r="K351" s="193"/>
      <c r="M351" s="194"/>
    </row>
    <row r="352">
      <c r="A352" s="86"/>
      <c r="C352" s="191"/>
      <c r="K352" s="193"/>
      <c r="M352" s="194"/>
    </row>
    <row r="353">
      <c r="A353" s="86"/>
      <c r="C353" s="191"/>
      <c r="K353" s="193"/>
      <c r="M353" s="194"/>
    </row>
    <row r="354">
      <c r="A354" s="86"/>
      <c r="C354" s="191"/>
      <c r="K354" s="193"/>
      <c r="M354" s="194"/>
    </row>
    <row r="355">
      <c r="A355" s="86"/>
      <c r="C355" s="191"/>
      <c r="K355" s="193"/>
      <c r="M355" s="194"/>
    </row>
    <row r="356">
      <c r="A356" s="86"/>
      <c r="C356" s="191"/>
      <c r="K356" s="193"/>
      <c r="M356" s="194"/>
    </row>
    <row r="357">
      <c r="A357" s="86"/>
      <c r="C357" s="191"/>
      <c r="K357" s="193"/>
      <c r="M357" s="194"/>
    </row>
    <row r="358">
      <c r="A358" s="86"/>
      <c r="C358" s="191"/>
      <c r="K358" s="193"/>
      <c r="M358" s="194"/>
    </row>
    <row r="359">
      <c r="A359" s="86"/>
      <c r="C359" s="191"/>
      <c r="K359" s="193"/>
      <c r="M359" s="194"/>
    </row>
    <row r="360">
      <c r="A360" s="86"/>
      <c r="C360" s="191"/>
      <c r="K360" s="193"/>
      <c r="M360" s="194"/>
    </row>
    <row r="361">
      <c r="A361" s="86"/>
      <c r="C361" s="191"/>
      <c r="K361" s="193"/>
      <c r="M361" s="194"/>
    </row>
    <row r="362">
      <c r="A362" s="86"/>
      <c r="C362" s="191"/>
      <c r="K362" s="193"/>
      <c r="M362" s="194"/>
    </row>
    <row r="363">
      <c r="A363" s="86"/>
      <c r="C363" s="191"/>
      <c r="K363" s="193"/>
      <c r="M363" s="194"/>
    </row>
    <row r="364">
      <c r="A364" s="86"/>
      <c r="C364" s="191"/>
      <c r="K364" s="193"/>
      <c r="M364" s="194"/>
    </row>
    <row r="365">
      <c r="A365" s="86"/>
      <c r="C365" s="191"/>
      <c r="K365" s="193"/>
      <c r="M365" s="194"/>
    </row>
    <row r="366">
      <c r="A366" s="86"/>
      <c r="C366" s="191"/>
      <c r="K366" s="193"/>
      <c r="M366" s="194"/>
    </row>
    <row r="367">
      <c r="A367" s="86"/>
      <c r="C367" s="191"/>
      <c r="K367" s="193"/>
      <c r="M367" s="194"/>
    </row>
    <row r="368">
      <c r="A368" s="86"/>
      <c r="C368" s="191"/>
      <c r="K368" s="193"/>
      <c r="M368" s="194"/>
    </row>
    <row r="369">
      <c r="A369" s="86"/>
      <c r="C369" s="191"/>
      <c r="K369" s="193"/>
      <c r="M369" s="194"/>
    </row>
    <row r="370">
      <c r="A370" s="86"/>
      <c r="C370" s="191"/>
      <c r="K370" s="193"/>
      <c r="M370" s="194"/>
    </row>
    <row r="371">
      <c r="A371" s="86"/>
      <c r="C371" s="191"/>
      <c r="K371" s="193"/>
      <c r="M371" s="194"/>
    </row>
    <row r="372">
      <c r="A372" s="86"/>
      <c r="C372" s="191"/>
      <c r="K372" s="193"/>
      <c r="M372" s="194"/>
    </row>
    <row r="373">
      <c r="A373" s="86"/>
      <c r="C373" s="191"/>
      <c r="K373" s="193"/>
      <c r="M373" s="194"/>
    </row>
    <row r="374">
      <c r="A374" s="86"/>
      <c r="C374" s="191"/>
      <c r="K374" s="193"/>
      <c r="M374" s="194"/>
    </row>
    <row r="375">
      <c r="A375" s="86"/>
      <c r="C375" s="191"/>
      <c r="K375" s="193"/>
      <c r="M375" s="194"/>
    </row>
    <row r="376">
      <c r="A376" s="86"/>
      <c r="C376" s="191"/>
      <c r="K376" s="193"/>
      <c r="M376" s="194"/>
    </row>
    <row r="377">
      <c r="A377" s="86"/>
      <c r="C377" s="191"/>
      <c r="K377" s="193"/>
      <c r="M377" s="194"/>
    </row>
    <row r="378">
      <c r="A378" s="86"/>
      <c r="C378" s="191"/>
      <c r="K378" s="193"/>
      <c r="M378" s="194"/>
    </row>
    <row r="379">
      <c r="A379" s="86"/>
      <c r="C379" s="191"/>
      <c r="K379" s="193"/>
      <c r="M379" s="194"/>
    </row>
    <row r="380">
      <c r="A380" s="86"/>
      <c r="C380" s="191"/>
      <c r="K380" s="193"/>
      <c r="M380" s="194"/>
    </row>
    <row r="381">
      <c r="A381" s="86"/>
      <c r="C381" s="191"/>
      <c r="K381" s="193"/>
      <c r="M381" s="194"/>
    </row>
    <row r="382">
      <c r="A382" s="86"/>
      <c r="C382" s="191"/>
      <c r="K382" s="193"/>
      <c r="M382" s="194"/>
    </row>
    <row r="383">
      <c r="A383" s="86"/>
      <c r="C383" s="191"/>
      <c r="K383" s="193"/>
      <c r="M383" s="194"/>
    </row>
    <row r="384">
      <c r="A384" s="86"/>
      <c r="C384" s="191"/>
      <c r="K384" s="193"/>
      <c r="M384" s="194"/>
    </row>
    <row r="385">
      <c r="A385" s="86"/>
      <c r="C385" s="191"/>
      <c r="K385" s="193"/>
      <c r="M385" s="194"/>
    </row>
    <row r="386">
      <c r="A386" s="86"/>
      <c r="C386" s="191"/>
      <c r="K386" s="193"/>
      <c r="M386" s="194"/>
    </row>
    <row r="387">
      <c r="A387" s="86"/>
      <c r="C387" s="191"/>
      <c r="K387" s="193"/>
      <c r="M387" s="194"/>
    </row>
    <row r="388">
      <c r="A388" s="86"/>
      <c r="C388" s="191"/>
      <c r="K388" s="193"/>
      <c r="M388" s="194"/>
    </row>
    <row r="389">
      <c r="A389" s="86"/>
      <c r="C389" s="191"/>
      <c r="K389" s="193"/>
      <c r="M389" s="194"/>
    </row>
    <row r="390">
      <c r="A390" s="86"/>
      <c r="C390" s="191"/>
      <c r="K390" s="193"/>
      <c r="M390" s="194"/>
    </row>
    <row r="391">
      <c r="A391" s="86"/>
      <c r="C391" s="191"/>
      <c r="K391" s="193"/>
      <c r="M391" s="194"/>
    </row>
    <row r="392">
      <c r="A392" s="86"/>
      <c r="C392" s="191"/>
      <c r="K392" s="193"/>
      <c r="M392" s="194"/>
    </row>
    <row r="393">
      <c r="A393" s="86"/>
      <c r="C393" s="191"/>
      <c r="K393" s="193"/>
      <c r="M393" s="194"/>
    </row>
    <row r="394">
      <c r="A394" s="86"/>
      <c r="C394" s="191"/>
      <c r="K394" s="193"/>
      <c r="M394" s="194"/>
    </row>
    <row r="395">
      <c r="A395" s="86"/>
      <c r="C395" s="191"/>
      <c r="K395" s="193"/>
      <c r="M395" s="194"/>
    </row>
    <row r="396">
      <c r="A396" s="86"/>
      <c r="C396" s="191"/>
      <c r="K396" s="193"/>
      <c r="M396" s="194"/>
    </row>
    <row r="397">
      <c r="A397" s="86"/>
      <c r="C397" s="191"/>
      <c r="K397" s="193"/>
      <c r="M397" s="194"/>
    </row>
    <row r="398">
      <c r="A398" s="86"/>
      <c r="C398" s="191"/>
      <c r="K398" s="193"/>
      <c r="M398" s="194"/>
    </row>
    <row r="399">
      <c r="A399" s="86"/>
      <c r="C399" s="191"/>
      <c r="K399" s="193"/>
      <c r="M399" s="194"/>
    </row>
    <row r="400">
      <c r="A400" s="86"/>
      <c r="C400" s="191"/>
      <c r="K400" s="193"/>
      <c r="M400" s="194"/>
    </row>
    <row r="401">
      <c r="A401" s="86"/>
      <c r="C401" s="191"/>
      <c r="K401" s="193"/>
      <c r="M401" s="194"/>
    </row>
    <row r="402">
      <c r="A402" s="86"/>
      <c r="C402" s="191"/>
      <c r="K402" s="193"/>
      <c r="M402" s="194"/>
    </row>
    <row r="403">
      <c r="A403" s="86"/>
      <c r="C403" s="191"/>
      <c r="K403" s="193"/>
      <c r="M403" s="194"/>
    </row>
    <row r="404">
      <c r="A404" s="86"/>
      <c r="C404" s="191"/>
      <c r="K404" s="193"/>
      <c r="M404" s="194"/>
    </row>
    <row r="405">
      <c r="A405" s="86"/>
      <c r="C405" s="191"/>
      <c r="K405" s="193"/>
      <c r="M405" s="194"/>
    </row>
    <row r="406">
      <c r="A406" s="86"/>
      <c r="C406" s="191"/>
      <c r="K406" s="193"/>
      <c r="M406" s="194"/>
    </row>
    <row r="407">
      <c r="A407" s="86"/>
      <c r="C407" s="191"/>
      <c r="K407" s="193"/>
      <c r="M407" s="194"/>
    </row>
    <row r="408">
      <c r="A408" s="86"/>
      <c r="C408" s="191"/>
      <c r="K408" s="193"/>
      <c r="M408" s="194"/>
    </row>
    <row r="409">
      <c r="A409" s="86"/>
      <c r="C409" s="191"/>
      <c r="K409" s="193"/>
      <c r="M409" s="194"/>
    </row>
    <row r="410">
      <c r="A410" s="86"/>
      <c r="C410" s="191"/>
      <c r="K410" s="193"/>
      <c r="M410" s="194"/>
    </row>
    <row r="411">
      <c r="A411" s="86"/>
      <c r="C411" s="191"/>
      <c r="K411" s="193"/>
      <c r="M411" s="194"/>
    </row>
    <row r="412">
      <c r="A412" s="86"/>
      <c r="C412" s="191"/>
      <c r="K412" s="193"/>
      <c r="M412" s="194"/>
    </row>
    <row r="413">
      <c r="A413" s="86"/>
      <c r="C413" s="191"/>
      <c r="K413" s="193"/>
      <c r="M413" s="194"/>
    </row>
    <row r="414">
      <c r="A414" s="86"/>
      <c r="C414" s="191"/>
      <c r="K414" s="193"/>
      <c r="M414" s="194"/>
    </row>
    <row r="415">
      <c r="A415" s="86"/>
      <c r="C415" s="191"/>
      <c r="K415" s="193"/>
      <c r="M415" s="194"/>
    </row>
    <row r="416">
      <c r="A416" s="86"/>
      <c r="C416" s="191"/>
      <c r="K416" s="193"/>
      <c r="M416" s="194"/>
    </row>
    <row r="417">
      <c r="A417" s="86"/>
      <c r="C417" s="191"/>
      <c r="K417" s="193"/>
      <c r="M417" s="194"/>
    </row>
    <row r="418">
      <c r="A418" s="86"/>
      <c r="C418" s="191"/>
      <c r="K418" s="193"/>
      <c r="M418" s="194"/>
    </row>
    <row r="419">
      <c r="A419" s="86"/>
      <c r="C419" s="191"/>
      <c r="K419" s="193"/>
      <c r="M419" s="194"/>
    </row>
    <row r="420">
      <c r="A420" s="86"/>
      <c r="C420" s="191"/>
      <c r="K420" s="193"/>
      <c r="M420" s="194"/>
    </row>
    <row r="421">
      <c r="A421" s="86"/>
      <c r="C421" s="191"/>
      <c r="K421" s="193"/>
      <c r="M421" s="194"/>
    </row>
    <row r="422">
      <c r="A422" s="86"/>
      <c r="C422" s="191"/>
      <c r="K422" s="193"/>
      <c r="M422" s="194"/>
    </row>
    <row r="423">
      <c r="A423" s="86"/>
      <c r="C423" s="191"/>
      <c r="K423" s="193"/>
      <c r="M423" s="194"/>
    </row>
    <row r="424">
      <c r="A424" s="86"/>
      <c r="C424" s="191"/>
      <c r="K424" s="193"/>
      <c r="M424" s="194"/>
    </row>
    <row r="425">
      <c r="A425" s="86"/>
      <c r="C425" s="191"/>
      <c r="K425" s="193"/>
      <c r="M425" s="194"/>
    </row>
    <row r="426">
      <c r="A426" s="86"/>
      <c r="C426" s="191"/>
      <c r="K426" s="193"/>
      <c r="M426" s="194"/>
    </row>
    <row r="427">
      <c r="A427" s="86"/>
      <c r="C427" s="191"/>
      <c r="K427" s="193"/>
      <c r="M427" s="194"/>
    </row>
    <row r="428">
      <c r="A428" s="86"/>
      <c r="C428" s="191"/>
      <c r="K428" s="193"/>
      <c r="M428" s="194"/>
    </row>
    <row r="429">
      <c r="A429" s="86"/>
      <c r="C429" s="191"/>
      <c r="K429" s="193"/>
      <c r="M429" s="194"/>
    </row>
    <row r="430">
      <c r="A430" s="86"/>
      <c r="C430" s="191"/>
      <c r="K430" s="193"/>
      <c r="M430" s="194"/>
    </row>
    <row r="431">
      <c r="A431" s="86"/>
      <c r="C431" s="191"/>
      <c r="K431" s="193"/>
      <c r="M431" s="194"/>
    </row>
    <row r="432">
      <c r="A432" s="86"/>
      <c r="C432" s="191"/>
      <c r="K432" s="193"/>
      <c r="M432" s="194"/>
    </row>
    <row r="433">
      <c r="A433" s="86"/>
      <c r="C433" s="191"/>
      <c r="K433" s="193"/>
      <c r="M433" s="194"/>
    </row>
    <row r="434">
      <c r="A434" s="86"/>
      <c r="C434" s="191"/>
      <c r="K434" s="193"/>
      <c r="M434" s="194"/>
    </row>
    <row r="435">
      <c r="A435" s="86"/>
      <c r="C435" s="191"/>
      <c r="K435" s="193"/>
      <c r="M435" s="194"/>
    </row>
    <row r="436">
      <c r="A436" s="86"/>
      <c r="C436" s="191"/>
      <c r="K436" s="193"/>
      <c r="M436" s="194"/>
    </row>
    <row r="437">
      <c r="A437" s="86"/>
      <c r="C437" s="191"/>
      <c r="K437" s="193"/>
      <c r="M437" s="194"/>
    </row>
    <row r="438">
      <c r="A438" s="86"/>
      <c r="C438" s="191"/>
      <c r="K438" s="193"/>
      <c r="M438" s="194"/>
    </row>
    <row r="439">
      <c r="A439" s="86"/>
      <c r="C439" s="191"/>
      <c r="K439" s="193"/>
      <c r="M439" s="194"/>
    </row>
    <row r="440">
      <c r="A440" s="86"/>
      <c r="C440" s="191"/>
      <c r="K440" s="193"/>
      <c r="M440" s="194"/>
    </row>
    <row r="441">
      <c r="A441" s="86"/>
      <c r="C441" s="191"/>
      <c r="K441" s="193"/>
      <c r="M441" s="194"/>
    </row>
    <row r="442">
      <c r="A442" s="86"/>
      <c r="C442" s="191"/>
      <c r="K442" s="193"/>
      <c r="M442" s="194"/>
    </row>
    <row r="443">
      <c r="A443" s="86"/>
      <c r="C443" s="191"/>
      <c r="K443" s="193"/>
      <c r="M443" s="194"/>
    </row>
    <row r="444">
      <c r="A444" s="86"/>
      <c r="C444" s="191"/>
      <c r="K444" s="193"/>
      <c r="M444" s="194"/>
    </row>
    <row r="445">
      <c r="A445" s="86"/>
      <c r="C445" s="191"/>
      <c r="K445" s="193"/>
      <c r="M445" s="194"/>
    </row>
    <row r="446">
      <c r="A446" s="86"/>
      <c r="C446" s="191"/>
      <c r="K446" s="193"/>
      <c r="M446" s="194"/>
    </row>
    <row r="447">
      <c r="A447" s="86"/>
      <c r="C447" s="191"/>
      <c r="K447" s="193"/>
      <c r="M447" s="194"/>
    </row>
    <row r="448">
      <c r="A448" s="86"/>
      <c r="C448" s="191"/>
      <c r="K448" s="193"/>
      <c r="M448" s="194"/>
    </row>
    <row r="449">
      <c r="A449" s="86"/>
      <c r="C449" s="191"/>
      <c r="K449" s="193"/>
      <c r="M449" s="194"/>
    </row>
    <row r="450">
      <c r="A450" s="86"/>
      <c r="C450" s="191"/>
      <c r="K450" s="193"/>
      <c r="M450" s="194"/>
    </row>
    <row r="451">
      <c r="A451" s="86"/>
      <c r="C451" s="191"/>
      <c r="K451" s="193"/>
      <c r="M451" s="194"/>
    </row>
    <row r="452">
      <c r="A452" s="86"/>
      <c r="C452" s="191"/>
      <c r="K452" s="193"/>
      <c r="M452" s="194"/>
    </row>
    <row r="453">
      <c r="A453" s="86"/>
      <c r="C453" s="191"/>
      <c r="K453" s="193"/>
      <c r="M453" s="194"/>
    </row>
    <row r="454">
      <c r="A454" s="86"/>
      <c r="C454" s="191"/>
      <c r="K454" s="193"/>
      <c r="M454" s="194"/>
    </row>
    <row r="455">
      <c r="A455" s="86"/>
      <c r="C455" s="191"/>
      <c r="K455" s="193"/>
      <c r="M455" s="194"/>
    </row>
    <row r="456">
      <c r="A456" s="86"/>
      <c r="C456" s="191"/>
      <c r="K456" s="193"/>
      <c r="M456" s="194"/>
    </row>
    <row r="457">
      <c r="A457" s="86"/>
      <c r="C457" s="191"/>
      <c r="K457" s="193"/>
      <c r="M457" s="194"/>
    </row>
    <row r="458">
      <c r="A458" s="86"/>
      <c r="C458" s="191"/>
      <c r="K458" s="193"/>
      <c r="M458" s="194"/>
    </row>
    <row r="459">
      <c r="A459" s="86"/>
      <c r="C459" s="191"/>
      <c r="K459" s="193"/>
      <c r="M459" s="194"/>
    </row>
    <row r="460">
      <c r="A460" s="86"/>
      <c r="C460" s="191"/>
      <c r="K460" s="193"/>
      <c r="M460" s="194"/>
    </row>
    <row r="461">
      <c r="A461" s="86"/>
      <c r="C461" s="191"/>
      <c r="K461" s="193"/>
      <c r="M461" s="194"/>
    </row>
    <row r="462">
      <c r="A462" s="86"/>
      <c r="C462" s="191"/>
      <c r="K462" s="193"/>
      <c r="M462" s="194"/>
    </row>
    <row r="463">
      <c r="A463" s="86"/>
      <c r="C463" s="191"/>
      <c r="K463" s="193"/>
      <c r="M463" s="194"/>
    </row>
    <row r="464">
      <c r="A464" s="86"/>
      <c r="C464" s="191"/>
      <c r="K464" s="193"/>
      <c r="M464" s="194"/>
    </row>
    <row r="465">
      <c r="A465" s="86"/>
      <c r="C465" s="191"/>
      <c r="K465" s="193"/>
      <c r="M465" s="194"/>
    </row>
    <row r="466">
      <c r="A466" s="86"/>
      <c r="C466" s="191"/>
      <c r="K466" s="193"/>
      <c r="M466" s="194"/>
    </row>
    <row r="467">
      <c r="A467" s="86"/>
      <c r="C467" s="191"/>
      <c r="K467" s="193"/>
      <c r="M467" s="194"/>
    </row>
    <row r="468">
      <c r="A468" s="86"/>
      <c r="C468" s="191"/>
      <c r="K468" s="193"/>
      <c r="M468" s="194"/>
    </row>
    <row r="469">
      <c r="A469" s="86"/>
      <c r="C469" s="191"/>
      <c r="K469" s="193"/>
      <c r="M469" s="194"/>
    </row>
    <row r="470">
      <c r="A470" s="86"/>
      <c r="C470" s="191"/>
      <c r="K470" s="193"/>
      <c r="M470" s="194"/>
    </row>
    <row r="471">
      <c r="A471" s="86"/>
      <c r="C471" s="191"/>
      <c r="K471" s="193"/>
      <c r="M471" s="194"/>
    </row>
    <row r="472">
      <c r="A472" s="86"/>
      <c r="C472" s="191"/>
      <c r="K472" s="193"/>
      <c r="M472" s="194"/>
    </row>
    <row r="473">
      <c r="A473" s="86"/>
      <c r="C473" s="191"/>
      <c r="K473" s="193"/>
      <c r="M473" s="194"/>
    </row>
    <row r="474">
      <c r="A474" s="86"/>
      <c r="C474" s="191"/>
      <c r="K474" s="193"/>
      <c r="M474" s="194"/>
    </row>
    <row r="475">
      <c r="A475" s="86"/>
      <c r="C475" s="191"/>
      <c r="K475" s="193"/>
      <c r="M475" s="194"/>
    </row>
    <row r="476">
      <c r="A476" s="86"/>
      <c r="C476" s="191"/>
      <c r="K476" s="193"/>
      <c r="M476" s="194"/>
    </row>
    <row r="477">
      <c r="A477" s="86"/>
      <c r="C477" s="191"/>
      <c r="K477" s="193"/>
      <c r="M477" s="194"/>
    </row>
    <row r="478">
      <c r="A478" s="86"/>
      <c r="C478" s="191"/>
      <c r="K478" s="193"/>
      <c r="M478" s="194"/>
    </row>
    <row r="479">
      <c r="A479" s="86"/>
      <c r="C479" s="191"/>
      <c r="K479" s="193"/>
      <c r="M479" s="194"/>
    </row>
    <row r="480">
      <c r="A480" s="86"/>
      <c r="C480" s="191"/>
      <c r="K480" s="193"/>
      <c r="M480" s="194"/>
    </row>
    <row r="481">
      <c r="A481" s="86"/>
      <c r="C481" s="191"/>
      <c r="K481" s="193"/>
      <c r="M481" s="194"/>
    </row>
    <row r="482">
      <c r="A482" s="86"/>
      <c r="C482" s="191"/>
      <c r="K482" s="193"/>
      <c r="M482" s="194"/>
    </row>
    <row r="483">
      <c r="A483" s="86"/>
      <c r="C483" s="191"/>
      <c r="K483" s="193"/>
      <c r="M483" s="194"/>
    </row>
    <row r="484">
      <c r="A484" s="86"/>
      <c r="C484" s="191"/>
      <c r="K484" s="193"/>
      <c r="M484" s="194"/>
    </row>
    <row r="485">
      <c r="A485" s="86"/>
      <c r="C485" s="191"/>
      <c r="K485" s="193"/>
      <c r="M485" s="194"/>
    </row>
    <row r="486">
      <c r="A486" s="86"/>
      <c r="C486" s="191"/>
      <c r="K486" s="193"/>
      <c r="M486" s="194"/>
    </row>
    <row r="487">
      <c r="A487" s="86"/>
      <c r="C487" s="191"/>
      <c r="K487" s="193"/>
      <c r="M487" s="194"/>
    </row>
    <row r="488">
      <c r="A488" s="86"/>
      <c r="C488" s="191"/>
      <c r="K488" s="193"/>
      <c r="M488" s="194"/>
    </row>
    <row r="489">
      <c r="A489" s="86"/>
      <c r="C489" s="191"/>
      <c r="K489" s="193"/>
      <c r="M489" s="194"/>
    </row>
    <row r="490">
      <c r="A490" s="86"/>
      <c r="C490" s="191"/>
      <c r="K490" s="193"/>
      <c r="M490" s="194"/>
    </row>
    <row r="491">
      <c r="A491" s="86"/>
      <c r="C491" s="191"/>
      <c r="K491" s="193"/>
      <c r="M491" s="194"/>
    </row>
    <row r="492">
      <c r="A492" s="86"/>
      <c r="C492" s="191"/>
      <c r="K492" s="193"/>
      <c r="M492" s="194"/>
    </row>
    <row r="493">
      <c r="A493" s="86"/>
      <c r="C493" s="191"/>
      <c r="K493" s="193"/>
      <c r="M493" s="194"/>
    </row>
    <row r="494">
      <c r="A494" s="86"/>
      <c r="C494" s="191"/>
      <c r="K494" s="193"/>
      <c r="M494" s="194"/>
    </row>
    <row r="495">
      <c r="A495" s="86"/>
      <c r="C495" s="191"/>
      <c r="K495" s="193"/>
      <c r="M495" s="194"/>
    </row>
    <row r="496">
      <c r="A496" s="86"/>
      <c r="C496" s="191"/>
      <c r="K496" s="193"/>
      <c r="M496" s="194"/>
    </row>
    <row r="497">
      <c r="A497" s="86"/>
      <c r="C497" s="191"/>
      <c r="K497" s="193"/>
      <c r="M497" s="194"/>
    </row>
    <row r="498">
      <c r="A498" s="86"/>
      <c r="C498" s="191"/>
      <c r="K498" s="193"/>
      <c r="M498" s="194"/>
    </row>
    <row r="499">
      <c r="A499" s="86"/>
      <c r="C499" s="191"/>
      <c r="K499" s="193"/>
      <c r="M499" s="194"/>
    </row>
    <row r="500">
      <c r="A500" s="86"/>
      <c r="C500" s="191"/>
      <c r="K500" s="193"/>
      <c r="M500" s="194"/>
    </row>
    <row r="501">
      <c r="A501" s="86"/>
      <c r="C501" s="191"/>
      <c r="K501" s="193"/>
      <c r="M501" s="194"/>
    </row>
    <row r="502">
      <c r="A502" s="86"/>
      <c r="C502" s="191"/>
      <c r="K502" s="193"/>
      <c r="M502" s="194"/>
    </row>
    <row r="503">
      <c r="A503" s="86"/>
      <c r="C503" s="191"/>
      <c r="K503" s="193"/>
      <c r="M503" s="194"/>
    </row>
    <row r="504">
      <c r="A504" s="86"/>
      <c r="C504" s="191"/>
      <c r="K504" s="193"/>
      <c r="M504" s="194"/>
    </row>
    <row r="505">
      <c r="A505" s="86"/>
      <c r="C505" s="191"/>
      <c r="K505" s="193"/>
      <c r="M505" s="194"/>
    </row>
    <row r="506">
      <c r="A506" s="86"/>
      <c r="C506" s="191"/>
      <c r="K506" s="193"/>
      <c r="M506" s="194"/>
    </row>
    <row r="507">
      <c r="A507" s="86"/>
      <c r="C507" s="191"/>
      <c r="K507" s="193"/>
      <c r="M507" s="194"/>
    </row>
    <row r="508">
      <c r="A508" s="86"/>
      <c r="C508" s="191"/>
      <c r="K508" s="193"/>
      <c r="M508" s="194"/>
    </row>
    <row r="509">
      <c r="A509" s="86"/>
      <c r="C509" s="191"/>
      <c r="K509" s="193"/>
      <c r="M509" s="194"/>
    </row>
    <row r="510">
      <c r="A510" s="86"/>
      <c r="C510" s="191"/>
      <c r="K510" s="193"/>
      <c r="M510" s="194"/>
    </row>
    <row r="511">
      <c r="A511" s="86"/>
      <c r="C511" s="191"/>
      <c r="K511" s="193"/>
      <c r="M511" s="194"/>
    </row>
    <row r="512">
      <c r="A512" s="86"/>
      <c r="C512" s="191"/>
      <c r="K512" s="193"/>
      <c r="M512" s="194"/>
    </row>
    <row r="513">
      <c r="A513" s="86"/>
      <c r="C513" s="191"/>
      <c r="K513" s="193"/>
      <c r="M513" s="194"/>
    </row>
    <row r="514">
      <c r="A514" s="86"/>
      <c r="C514" s="191"/>
      <c r="K514" s="193"/>
      <c r="M514" s="194"/>
    </row>
    <row r="515">
      <c r="A515" s="86"/>
      <c r="C515" s="191"/>
      <c r="K515" s="193"/>
      <c r="M515" s="194"/>
    </row>
    <row r="516">
      <c r="A516" s="86"/>
      <c r="C516" s="191"/>
      <c r="K516" s="193"/>
      <c r="M516" s="194"/>
    </row>
    <row r="517">
      <c r="A517" s="86"/>
      <c r="C517" s="191"/>
      <c r="K517" s="193"/>
      <c r="M517" s="194"/>
    </row>
    <row r="518">
      <c r="A518" s="86"/>
      <c r="C518" s="191"/>
      <c r="K518" s="193"/>
      <c r="M518" s="194"/>
    </row>
    <row r="519">
      <c r="A519" s="86"/>
      <c r="C519" s="191"/>
      <c r="K519" s="193"/>
      <c r="M519" s="194"/>
    </row>
    <row r="520">
      <c r="A520" s="86"/>
      <c r="C520" s="191"/>
      <c r="K520" s="193"/>
      <c r="M520" s="194"/>
    </row>
    <row r="521">
      <c r="A521" s="86"/>
      <c r="C521" s="191"/>
      <c r="K521" s="193"/>
      <c r="M521" s="194"/>
    </row>
    <row r="522">
      <c r="A522" s="86"/>
      <c r="C522" s="191"/>
      <c r="K522" s="193"/>
      <c r="M522" s="194"/>
    </row>
    <row r="523">
      <c r="A523" s="86"/>
      <c r="C523" s="191"/>
      <c r="K523" s="193"/>
      <c r="M523" s="194"/>
    </row>
    <row r="524">
      <c r="A524" s="86"/>
      <c r="C524" s="191"/>
      <c r="K524" s="193"/>
      <c r="M524" s="194"/>
    </row>
    <row r="525">
      <c r="A525" s="86"/>
      <c r="C525" s="191"/>
      <c r="K525" s="193"/>
      <c r="M525" s="194"/>
    </row>
    <row r="526">
      <c r="A526" s="86"/>
      <c r="C526" s="191"/>
      <c r="K526" s="193"/>
      <c r="M526" s="194"/>
    </row>
    <row r="527">
      <c r="A527" s="86"/>
      <c r="C527" s="191"/>
      <c r="K527" s="193"/>
      <c r="M527" s="194"/>
    </row>
    <row r="528">
      <c r="A528" s="86"/>
      <c r="C528" s="191"/>
      <c r="K528" s="193"/>
      <c r="M528" s="194"/>
    </row>
    <row r="529">
      <c r="A529" s="86"/>
      <c r="C529" s="191"/>
      <c r="K529" s="193"/>
      <c r="M529" s="194"/>
    </row>
    <row r="530">
      <c r="A530" s="86"/>
      <c r="C530" s="191"/>
      <c r="K530" s="193"/>
      <c r="M530" s="194"/>
    </row>
    <row r="531">
      <c r="A531" s="86"/>
      <c r="C531" s="191"/>
      <c r="K531" s="193"/>
      <c r="M531" s="194"/>
    </row>
    <row r="532">
      <c r="A532" s="86"/>
      <c r="C532" s="191"/>
      <c r="K532" s="193"/>
      <c r="M532" s="194"/>
    </row>
    <row r="533">
      <c r="A533" s="86"/>
      <c r="C533" s="191"/>
      <c r="K533" s="193"/>
      <c r="M533" s="194"/>
    </row>
    <row r="534">
      <c r="A534" s="86"/>
      <c r="C534" s="191"/>
      <c r="K534" s="193"/>
      <c r="M534" s="194"/>
    </row>
    <row r="535">
      <c r="A535" s="86"/>
      <c r="C535" s="191"/>
      <c r="K535" s="193"/>
      <c r="M535" s="194"/>
    </row>
    <row r="536">
      <c r="A536" s="86"/>
      <c r="C536" s="191"/>
      <c r="K536" s="193"/>
      <c r="M536" s="194"/>
    </row>
    <row r="537">
      <c r="A537" s="86"/>
      <c r="C537" s="191"/>
      <c r="K537" s="193"/>
      <c r="M537" s="194"/>
    </row>
    <row r="538">
      <c r="A538" s="86"/>
      <c r="C538" s="191"/>
      <c r="K538" s="193"/>
      <c r="M538" s="194"/>
    </row>
    <row r="539">
      <c r="A539" s="86"/>
      <c r="C539" s="191"/>
      <c r="K539" s="193"/>
      <c r="M539" s="194"/>
    </row>
    <row r="540">
      <c r="A540" s="86"/>
      <c r="C540" s="191"/>
      <c r="K540" s="193"/>
      <c r="M540" s="194"/>
    </row>
    <row r="541">
      <c r="A541" s="86"/>
      <c r="C541" s="191"/>
      <c r="K541" s="193"/>
      <c r="M541" s="194"/>
    </row>
    <row r="542">
      <c r="A542" s="86"/>
      <c r="C542" s="191"/>
      <c r="K542" s="193"/>
      <c r="M542" s="194"/>
    </row>
    <row r="543">
      <c r="A543" s="86"/>
      <c r="C543" s="191"/>
      <c r="K543" s="193"/>
      <c r="M543" s="194"/>
    </row>
    <row r="544">
      <c r="A544" s="86"/>
      <c r="C544" s="191"/>
      <c r="K544" s="193"/>
      <c r="M544" s="194"/>
    </row>
    <row r="545">
      <c r="A545" s="86"/>
      <c r="C545" s="191"/>
      <c r="K545" s="193"/>
      <c r="M545" s="194"/>
    </row>
    <row r="546">
      <c r="A546" s="86"/>
      <c r="C546" s="191"/>
      <c r="K546" s="193"/>
      <c r="M546" s="194"/>
    </row>
    <row r="547">
      <c r="A547" s="86"/>
      <c r="C547" s="191"/>
      <c r="K547" s="193"/>
      <c r="M547" s="194"/>
    </row>
    <row r="548">
      <c r="A548" s="86"/>
      <c r="C548" s="191"/>
      <c r="K548" s="193"/>
      <c r="M548" s="194"/>
    </row>
    <row r="549">
      <c r="A549" s="86"/>
      <c r="C549" s="191"/>
      <c r="K549" s="193"/>
      <c r="M549" s="194"/>
    </row>
    <row r="550">
      <c r="A550" s="86"/>
      <c r="C550" s="191"/>
      <c r="K550" s="193"/>
      <c r="M550" s="194"/>
    </row>
    <row r="551">
      <c r="A551" s="86"/>
      <c r="C551" s="191"/>
      <c r="K551" s="193"/>
      <c r="M551" s="194"/>
    </row>
    <row r="552">
      <c r="A552" s="86"/>
      <c r="C552" s="191"/>
      <c r="K552" s="193"/>
      <c r="M552" s="194"/>
    </row>
    <row r="553">
      <c r="A553" s="86"/>
      <c r="C553" s="191"/>
      <c r="K553" s="193"/>
      <c r="M553" s="194"/>
    </row>
    <row r="554">
      <c r="A554" s="86"/>
      <c r="C554" s="191"/>
      <c r="K554" s="193"/>
      <c r="M554" s="194"/>
    </row>
    <row r="555">
      <c r="A555" s="86"/>
      <c r="C555" s="191"/>
      <c r="K555" s="193"/>
      <c r="M555" s="194"/>
    </row>
    <row r="556">
      <c r="A556" s="86"/>
      <c r="C556" s="191"/>
      <c r="K556" s="193"/>
      <c r="M556" s="194"/>
    </row>
    <row r="557">
      <c r="A557" s="86"/>
      <c r="C557" s="191"/>
      <c r="K557" s="193"/>
      <c r="M557" s="194"/>
    </row>
    <row r="558">
      <c r="A558" s="86"/>
      <c r="C558" s="191"/>
      <c r="K558" s="193"/>
      <c r="M558" s="194"/>
    </row>
    <row r="559">
      <c r="A559" s="86"/>
      <c r="C559" s="191"/>
      <c r="K559" s="193"/>
      <c r="M559" s="194"/>
    </row>
    <row r="560">
      <c r="A560" s="86"/>
      <c r="C560" s="191"/>
      <c r="K560" s="193"/>
      <c r="M560" s="194"/>
    </row>
    <row r="561">
      <c r="A561" s="86"/>
      <c r="C561" s="191"/>
      <c r="K561" s="193"/>
      <c r="M561" s="194"/>
    </row>
    <row r="562">
      <c r="A562" s="86"/>
      <c r="C562" s="191"/>
      <c r="K562" s="193"/>
      <c r="M562" s="194"/>
    </row>
    <row r="563">
      <c r="A563" s="86"/>
      <c r="C563" s="191"/>
      <c r="K563" s="193"/>
      <c r="M563" s="194"/>
    </row>
    <row r="564">
      <c r="A564" s="86"/>
      <c r="C564" s="191"/>
      <c r="K564" s="193"/>
      <c r="M564" s="194"/>
    </row>
    <row r="565">
      <c r="A565" s="86"/>
      <c r="C565" s="191"/>
      <c r="K565" s="193"/>
      <c r="M565" s="194"/>
    </row>
    <row r="566">
      <c r="A566" s="86"/>
      <c r="C566" s="191"/>
      <c r="K566" s="193"/>
      <c r="M566" s="194"/>
    </row>
    <row r="567">
      <c r="A567" s="86"/>
      <c r="C567" s="191"/>
      <c r="K567" s="193"/>
      <c r="M567" s="194"/>
    </row>
    <row r="568">
      <c r="A568" s="86"/>
      <c r="C568" s="191"/>
      <c r="K568" s="193"/>
      <c r="M568" s="194"/>
    </row>
    <row r="569">
      <c r="A569" s="86"/>
      <c r="C569" s="191"/>
      <c r="K569" s="193"/>
      <c r="M569" s="194"/>
    </row>
    <row r="570">
      <c r="A570" s="86"/>
      <c r="C570" s="191"/>
      <c r="K570" s="193"/>
      <c r="M570" s="194"/>
    </row>
    <row r="571">
      <c r="A571" s="86"/>
      <c r="C571" s="191"/>
      <c r="K571" s="193"/>
      <c r="M571" s="194"/>
    </row>
    <row r="572">
      <c r="A572" s="86"/>
      <c r="C572" s="191"/>
      <c r="K572" s="193"/>
      <c r="M572" s="194"/>
    </row>
    <row r="573">
      <c r="A573" s="86"/>
      <c r="C573" s="191"/>
      <c r="K573" s="193"/>
      <c r="M573" s="194"/>
    </row>
    <row r="574">
      <c r="A574" s="86"/>
      <c r="C574" s="191"/>
      <c r="K574" s="193"/>
      <c r="M574" s="194"/>
    </row>
    <row r="575">
      <c r="A575" s="86"/>
      <c r="C575" s="191"/>
      <c r="K575" s="193"/>
      <c r="M575" s="194"/>
    </row>
    <row r="576">
      <c r="A576" s="86"/>
      <c r="C576" s="191"/>
      <c r="K576" s="193"/>
      <c r="M576" s="194"/>
    </row>
    <row r="577">
      <c r="A577" s="86"/>
      <c r="C577" s="191"/>
      <c r="K577" s="193"/>
      <c r="M577" s="194"/>
    </row>
    <row r="578">
      <c r="A578" s="86"/>
      <c r="C578" s="191"/>
      <c r="K578" s="193"/>
      <c r="M578" s="194"/>
    </row>
    <row r="579">
      <c r="A579" s="86"/>
      <c r="C579" s="191"/>
      <c r="K579" s="193"/>
      <c r="M579" s="194"/>
    </row>
    <row r="580">
      <c r="A580" s="86"/>
      <c r="C580" s="191"/>
      <c r="K580" s="193"/>
      <c r="M580" s="194"/>
    </row>
    <row r="581">
      <c r="A581" s="86"/>
      <c r="C581" s="191"/>
      <c r="K581" s="193"/>
      <c r="M581" s="194"/>
    </row>
    <row r="582">
      <c r="A582" s="86"/>
      <c r="C582" s="191"/>
      <c r="K582" s="193"/>
      <c r="M582" s="194"/>
    </row>
    <row r="583">
      <c r="A583" s="86"/>
      <c r="C583" s="191"/>
      <c r="K583" s="193"/>
      <c r="M583" s="194"/>
    </row>
    <row r="584">
      <c r="A584" s="86"/>
      <c r="C584" s="191"/>
      <c r="K584" s="193"/>
      <c r="M584" s="194"/>
    </row>
    <row r="585">
      <c r="A585" s="86"/>
      <c r="C585" s="191"/>
      <c r="K585" s="193"/>
      <c r="M585" s="194"/>
    </row>
    <row r="586">
      <c r="A586" s="86"/>
      <c r="C586" s="191"/>
      <c r="K586" s="193"/>
      <c r="M586" s="194"/>
    </row>
    <row r="587">
      <c r="A587" s="86"/>
      <c r="C587" s="191"/>
      <c r="K587" s="193"/>
      <c r="M587" s="194"/>
    </row>
    <row r="588">
      <c r="A588" s="86"/>
      <c r="C588" s="191"/>
      <c r="K588" s="193"/>
      <c r="M588" s="194"/>
    </row>
    <row r="589">
      <c r="A589" s="86"/>
      <c r="C589" s="191"/>
      <c r="K589" s="193"/>
      <c r="M589" s="194"/>
    </row>
    <row r="590">
      <c r="A590" s="86"/>
      <c r="C590" s="191"/>
      <c r="K590" s="193"/>
      <c r="M590" s="194"/>
    </row>
    <row r="591">
      <c r="A591" s="86"/>
      <c r="C591" s="191"/>
      <c r="K591" s="193"/>
      <c r="M591" s="194"/>
    </row>
    <row r="592">
      <c r="A592" s="86"/>
      <c r="C592" s="191"/>
      <c r="K592" s="193"/>
      <c r="M592" s="194"/>
    </row>
    <row r="593">
      <c r="A593" s="86"/>
      <c r="C593" s="191"/>
      <c r="K593" s="193"/>
      <c r="M593" s="194"/>
    </row>
    <row r="594">
      <c r="A594" s="86"/>
      <c r="C594" s="191"/>
      <c r="K594" s="193"/>
      <c r="M594" s="194"/>
    </row>
    <row r="595">
      <c r="A595" s="86"/>
      <c r="C595" s="191"/>
      <c r="K595" s="193"/>
      <c r="M595" s="194"/>
    </row>
    <row r="596">
      <c r="A596" s="86"/>
      <c r="C596" s="191"/>
      <c r="K596" s="193"/>
      <c r="M596" s="194"/>
    </row>
    <row r="597">
      <c r="A597" s="86"/>
      <c r="C597" s="191"/>
      <c r="K597" s="193"/>
      <c r="M597" s="194"/>
    </row>
    <row r="598">
      <c r="A598" s="86"/>
      <c r="C598" s="191"/>
      <c r="K598" s="193"/>
      <c r="M598" s="194"/>
    </row>
    <row r="599">
      <c r="A599" s="86"/>
      <c r="C599" s="191"/>
      <c r="K599" s="193"/>
      <c r="M599" s="194"/>
    </row>
    <row r="600">
      <c r="A600" s="86"/>
      <c r="C600" s="191"/>
      <c r="K600" s="193"/>
      <c r="M600" s="194"/>
    </row>
    <row r="601">
      <c r="A601" s="86"/>
      <c r="C601" s="191"/>
      <c r="K601" s="193"/>
      <c r="M601" s="194"/>
    </row>
    <row r="602">
      <c r="A602" s="86"/>
      <c r="C602" s="191"/>
      <c r="K602" s="193"/>
      <c r="M602" s="194"/>
    </row>
    <row r="603">
      <c r="A603" s="86"/>
      <c r="C603" s="191"/>
      <c r="K603" s="193"/>
      <c r="M603" s="194"/>
    </row>
    <row r="604">
      <c r="A604" s="86"/>
      <c r="C604" s="191"/>
      <c r="K604" s="193"/>
      <c r="M604" s="194"/>
    </row>
    <row r="605">
      <c r="A605" s="86"/>
      <c r="C605" s="191"/>
      <c r="K605" s="193"/>
      <c r="M605" s="194"/>
    </row>
    <row r="606">
      <c r="A606" s="86"/>
      <c r="C606" s="191"/>
      <c r="K606" s="193"/>
      <c r="M606" s="194"/>
    </row>
    <row r="607">
      <c r="A607" s="86"/>
      <c r="C607" s="191"/>
      <c r="K607" s="193"/>
      <c r="M607" s="194"/>
    </row>
    <row r="608">
      <c r="A608" s="86"/>
      <c r="C608" s="191"/>
      <c r="K608" s="193"/>
      <c r="M608" s="194"/>
    </row>
    <row r="609">
      <c r="A609" s="86"/>
      <c r="C609" s="191"/>
      <c r="K609" s="193"/>
      <c r="M609" s="194"/>
    </row>
    <row r="610">
      <c r="A610" s="86"/>
      <c r="C610" s="191"/>
      <c r="K610" s="193"/>
      <c r="M610" s="194"/>
    </row>
    <row r="611">
      <c r="A611" s="86"/>
      <c r="C611" s="191"/>
      <c r="K611" s="193"/>
      <c r="M611" s="194"/>
    </row>
    <row r="612">
      <c r="A612" s="86"/>
      <c r="C612" s="191"/>
      <c r="K612" s="193"/>
      <c r="M612" s="194"/>
    </row>
    <row r="613">
      <c r="A613" s="86"/>
      <c r="C613" s="191"/>
      <c r="K613" s="193"/>
      <c r="M613" s="194"/>
    </row>
    <row r="614">
      <c r="A614" s="86"/>
      <c r="C614" s="191"/>
      <c r="K614" s="193"/>
      <c r="M614" s="194"/>
    </row>
    <row r="615">
      <c r="A615" s="86"/>
      <c r="C615" s="191"/>
      <c r="K615" s="193"/>
      <c r="M615" s="194"/>
    </row>
    <row r="616">
      <c r="A616" s="86"/>
      <c r="C616" s="191"/>
      <c r="K616" s="193"/>
      <c r="M616" s="194"/>
    </row>
    <row r="617">
      <c r="A617" s="86"/>
      <c r="C617" s="191"/>
      <c r="K617" s="193"/>
      <c r="M617" s="194"/>
    </row>
    <row r="618">
      <c r="A618" s="86"/>
      <c r="C618" s="191"/>
      <c r="K618" s="193"/>
      <c r="M618" s="194"/>
    </row>
    <row r="619">
      <c r="A619" s="86"/>
      <c r="C619" s="191"/>
      <c r="K619" s="193"/>
      <c r="M619" s="194"/>
    </row>
    <row r="620">
      <c r="A620" s="86"/>
      <c r="C620" s="191"/>
      <c r="K620" s="193"/>
      <c r="M620" s="194"/>
    </row>
    <row r="621">
      <c r="A621" s="86"/>
      <c r="C621" s="191"/>
      <c r="K621" s="193"/>
      <c r="M621" s="194"/>
    </row>
    <row r="622">
      <c r="A622" s="86"/>
      <c r="C622" s="191"/>
      <c r="K622" s="193"/>
      <c r="M622" s="194"/>
    </row>
    <row r="623">
      <c r="A623" s="86"/>
      <c r="C623" s="191"/>
      <c r="K623" s="193"/>
      <c r="M623" s="194"/>
    </row>
    <row r="624">
      <c r="A624" s="86"/>
      <c r="C624" s="191"/>
      <c r="K624" s="193"/>
      <c r="M624" s="194"/>
    </row>
    <row r="625">
      <c r="A625" s="86"/>
      <c r="C625" s="191"/>
      <c r="K625" s="193"/>
      <c r="M625" s="194"/>
    </row>
    <row r="626">
      <c r="A626" s="86"/>
      <c r="C626" s="191"/>
      <c r="K626" s="193"/>
      <c r="M626" s="194"/>
    </row>
    <row r="627">
      <c r="A627" s="86"/>
      <c r="C627" s="191"/>
      <c r="K627" s="193"/>
      <c r="M627" s="194"/>
    </row>
    <row r="628">
      <c r="A628" s="86"/>
      <c r="C628" s="191"/>
      <c r="K628" s="193"/>
      <c r="M628" s="194"/>
    </row>
    <row r="629">
      <c r="A629" s="86"/>
      <c r="C629" s="191"/>
      <c r="K629" s="193"/>
      <c r="M629" s="194"/>
    </row>
    <row r="630">
      <c r="A630" s="86"/>
      <c r="C630" s="191"/>
      <c r="K630" s="193"/>
      <c r="M630" s="194"/>
    </row>
    <row r="631">
      <c r="A631" s="86"/>
      <c r="C631" s="191"/>
      <c r="K631" s="193"/>
      <c r="M631" s="194"/>
    </row>
    <row r="632">
      <c r="A632" s="86"/>
      <c r="C632" s="191"/>
      <c r="K632" s="193"/>
      <c r="M632" s="194"/>
    </row>
    <row r="633">
      <c r="A633" s="86"/>
      <c r="C633" s="191"/>
      <c r="K633" s="193"/>
      <c r="M633" s="194"/>
    </row>
    <row r="634">
      <c r="A634" s="86"/>
      <c r="C634" s="191"/>
      <c r="K634" s="193"/>
      <c r="M634" s="194"/>
    </row>
    <row r="635">
      <c r="A635" s="86"/>
      <c r="C635" s="191"/>
      <c r="K635" s="193"/>
      <c r="M635" s="194"/>
    </row>
    <row r="636">
      <c r="A636" s="86"/>
      <c r="C636" s="191"/>
      <c r="K636" s="193"/>
      <c r="M636" s="194"/>
    </row>
    <row r="637">
      <c r="A637" s="86"/>
      <c r="C637" s="191"/>
      <c r="K637" s="193"/>
      <c r="M637" s="194"/>
    </row>
    <row r="638">
      <c r="A638" s="86"/>
      <c r="C638" s="191"/>
      <c r="K638" s="193"/>
      <c r="M638" s="194"/>
    </row>
    <row r="639">
      <c r="A639" s="86"/>
      <c r="C639" s="191"/>
      <c r="K639" s="193"/>
      <c r="M639" s="194"/>
    </row>
    <row r="640">
      <c r="A640" s="86"/>
      <c r="C640" s="191"/>
      <c r="K640" s="193"/>
      <c r="M640" s="194"/>
    </row>
    <row r="641">
      <c r="A641" s="86"/>
      <c r="C641" s="191"/>
      <c r="K641" s="193"/>
      <c r="M641" s="194"/>
    </row>
    <row r="642">
      <c r="A642" s="86"/>
      <c r="C642" s="191"/>
      <c r="K642" s="193"/>
      <c r="M642" s="194"/>
    </row>
    <row r="643">
      <c r="A643" s="86"/>
      <c r="C643" s="191"/>
      <c r="K643" s="193"/>
      <c r="M643" s="194"/>
    </row>
    <row r="644">
      <c r="A644" s="86"/>
      <c r="C644" s="191"/>
      <c r="K644" s="193"/>
      <c r="M644" s="194"/>
    </row>
    <row r="645">
      <c r="A645" s="86"/>
      <c r="C645" s="191"/>
      <c r="K645" s="193"/>
      <c r="M645" s="194"/>
    </row>
    <row r="646">
      <c r="A646" s="86"/>
      <c r="C646" s="191"/>
      <c r="K646" s="193"/>
      <c r="M646" s="194"/>
    </row>
    <row r="647">
      <c r="A647" s="86"/>
      <c r="C647" s="191"/>
      <c r="K647" s="193"/>
      <c r="M647" s="194"/>
    </row>
    <row r="648">
      <c r="A648" s="86"/>
      <c r="C648" s="191"/>
      <c r="K648" s="193"/>
      <c r="M648" s="194"/>
    </row>
    <row r="649">
      <c r="A649" s="86"/>
      <c r="C649" s="191"/>
      <c r="K649" s="193"/>
      <c r="M649" s="194"/>
    </row>
    <row r="650">
      <c r="A650" s="86"/>
      <c r="C650" s="191"/>
      <c r="K650" s="193"/>
      <c r="M650" s="194"/>
    </row>
    <row r="651">
      <c r="A651" s="86"/>
      <c r="C651" s="191"/>
      <c r="K651" s="193"/>
      <c r="M651" s="194"/>
    </row>
    <row r="652">
      <c r="A652" s="86"/>
      <c r="C652" s="191"/>
      <c r="K652" s="193"/>
      <c r="M652" s="194"/>
    </row>
    <row r="653">
      <c r="A653" s="86"/>
      <c r="C653" s="191"/>
      <c r="K653" s="193"/>
      <c r="M653" s="194"/>
    </row>
    <row r="654">
      <c r="A654" s="86"/>
      <c r="C654" s="191"/>
      <c r="K654" s="193"/>
      <c r="M654" s="194"/>
    </row>
    <row r="655">
      <c r="A655" s="86"/>
      <c r="C655" s="191"/>
      <c r="K655" s="193"/>
      <c r="M655" s="194"/>
    </row>
    <row r="656">
      <c r="A656" s="86"/>
      <c r="C656" s="191"/>
      <c r="K656" s="193"/>
      <c r="M656" s="194"/>
    </row>
    <row r="657">
      <c r="A657" s="86"/>
      <c r="C657" s="191"/>
      <c r="K657" s="193"/>
      <c r="M657" s="194"/>
    </row>
    <row r="658">
      <c r="A658" s="86"/>
      <c r="C658" s="191"/>
      <c r="K658" s="193"/>
      <c r="M658" s="194"/>
    </row>
    <row r="659">
      <c r="A659" s="86"/>
      <c r="C659" s="191"/>
      <c r="K659" s="193"/>
      <c r="M659" s="194"/>
    </row>
    <row r="660">
      <c r="A660" s="86"/>
      <c r="C660" s="191"/>
      <c r="K660" s="193"/>
      <c r="M660" s="194"/>
    </row>
    <row r="661">
      <c r="A661" s="86"/>
      <c r="C661" s="191"/>
      <c r="K661" s="193"/>
      <c r="M661" s="194"/>
    </row>
    <row r="662">
      <c r="A662" s="86"/>
      <c r="C662" s="191"/>
      <c r="K662" s="193"/>
      <c r="M662" s="194"/>
    </row>
    <row r="663">
      <c r="A663" s="86"/>
      <c r="C663" s="191"/>
      <c r="K663" s="193"/>
      <c r="M663" s="194"/>
    </row>
    <row r="664">
      <c r="A664" s="86"/>
      <c r="C664" s="191"/>
      <c r="K664" s="193"/>
      <c r="M664" s="194"/>
    </row>
    <row r="665">
      <c r="A665" s="86"/>
      <c r="C665" s="191"/>
      <c r="K665" s="193"/>
      <c r="M665" s="194"/>
    </row>
    <row r="666">
      <c r="A666" s="86"/>
      <c r="C666" s="191"/>
      <c r="K666" s="193"/>
      <c r="M666" s="194"/>
    </row>
    <row r="667">
      <c r="A667" s="86"/>
      <c r="C667" s="191"/>
      <c r="K667" s="193"/>
      <c r="M667" s="194"/>
    </row>
    <row r="668">
      <c r="A668" s="86"/>
      <c r="C668" s="191"/>
      <c r="K668" s="193"/>
      <c r="M668" s="194"/>
    </row>
    <row r="669">
      <c r="A669" s="86"/>
      <c r="C669" s="191"/>
      <c r="K669" s="193"/>
      <c r="M669" s="194"/>
    </row>
    <row r="670">
      <c r="A670" s="86"/>
      <c r="C670" s="191"/>
      <c r="K670" s="193"/>
      <c r="M670" s="194"/>
    </row>
    <row r="671">
      <c r="A671" s="86"/>
      <c r="C671" s="191"/>
      <c r="K671" s="193"/>
      <c r="M671" s="194"/>
    </row>
    <row r="672">
      <c r="A672" s="86"/>
      <c r="C672" s="191"/>
      <c r="K672" s="193"/>
      <c r="M672" s="194"/>
    </row>
    <row r="673">
      <c r="A673" s="86"/>
      <c r="C673" s="191"/>
      <c r="K673" s="193"/>
      <c r="M673" s="194"/>
    </row>
    <row r="674">
      <c r="A674" s="86"/>
      <c r="C674" s="191"/>
      <c r="K674" s="193"/>
      <c r="M674" s="194"/>
    </row>
    <row r="675">
      <c r="A675" s="86"/>
      <c r="C675" s="191"/>
      <c r="K675" s="193"/>
      <c r="M675" s="194"/>
    </row>
    <row r="676">
      <c r="A676" s="86"/>
      <c r="C676" s="191"/>
      <c r="K676" s="193"/>
      <c r="M676" s="194"/>
    </row>
    <row r="677">
      <c r="A677" s="86"/>
      <c r="C677" s="191"/>
      <c r="K677" s="193"/>
      <c r="M677" s="194"/>
    </row>
    <row r="678">
      <c r="A678" s="86"/>
      <c r="C678" s="191"/>
      <c r="K678" s="193"/>
      <c r="M678" s="194"/>
    </row>
    <row r="679">
      <c r="A679" s="86"/>
      <c r="C679" s="191"/>
      <c r="K679" s="193"/>
      <c r="M679" s="194"/>
    </row>
    <row r="680">
      <c r="A680" s="86"/>
      <c r="C680" s="191"/>
      <c r="K680" s="193"/>
      <c r="M680" s="194"/>
    </row>
    <row r="681">
      <c r="A681" s="86"/>
      <c r="C681" s="191"/>
      <c r="K681" s="193"/>
      <c r="M681" s="194"/>
    </row>
    <row r="682">
      <c r="A682" s="86"/>
      <c r="C682" s="191"/>
      <c r="K682" s="193"/>
      <c r="M682" s="194"/>
    </row>
    <row r="683">
      <c r="A683" s="86"/>
      <c r="C683" s="191"/>
      <c r="K683" s="193"/>
      <c r="M683" s="194"/>
    </row>
    <row r="684">
      <c r="A684" s="86"/>
      <c r="C684" s="191"/>
      <c r="K684" s="193"/>
      <c r="M684" s="194"/>
    </row>
    <row r="685">
      <c r="A685" s="86"/>
      <c r="C685" s="191"/>
      <c r="K685" s="193"/>
      <c r="M685" s="194"/>
    </row>
    <row r="686">
      <c r="A686" s="86"/>
      <c r="C686" s="191"/>
      <c r="K686" s="193"/>
      <c r="M686" s="194"/>
    </row>
    <row r="687">
      <c r="A687" s="86"/>
      <c r="C687" s="191"/>
      <c r="K687" s="193"/>
      <c r="M687" s="194"/>
    </row>
    <row r="688">
      <c r="A688" s="86"/>
      <c r="C688" s="191"/>
      <c r="K688" s="193"/>
      <c r="M688" s="194"/>
    </row>
    <row r="689">
      <c r="A689" s="86"/>
      <c r="C689" s="191"/>
      <c r="K689" s="193"/>
      <c r="M689" s="194"/>
    </row>
    <row r="690">
      <c r="A690" s="86"/>
      <c r="C690" s="191"/>
      <c r="K690" s="193"/>
      <c r="M690" s="194"/>
    </row>
    <row r="691">
      <c r="A691" s="86"/>
      <c r="C691" s="191"/>
      <c r="K691" s="193"/>
      <c r="M691" s="194"/>
    </row>
    <row r="692">
      <c r="A692" s="86"/>
      <c r="C692" s="191"/>
      <c r="K692" s="193"/>
      <c r="M692" s="194"/>
    </row>
    <row r="693">
      <c r="A693" s="86"/>
      <c r="C693" s="191"/>
      <c r="K693" s="193"/>
      <c r="M693" s="194"/>
    </row>
    <row r="694">
      <c r="A694" s="86"/>
      <c r="C694" s="191"/>
      <c r="K694" s="193"/>
      <c r="M694" s="194"/>
    </row>
    <row r="695">
      <c r="A695" s="86"/>
      <c r="C695" s="191"/>
      <c r="K695" s="193"/>
      <c r="M695" s="194"/>
    </row>
    <row r="696">
      <c r="A696" s="86"/>
      <c r="C696" s="191"/>
      <c r="K696" s="193"/>
      <c r="M696" s="194"/>
    </row>
    <row r="697">
      <c r="A697" s="86"/>
      <c r="C697" s="191"/>
      <c r="K697" s="193"/>
      <c r="M697" s="194"/>
    </row>
    <row r="698">
      <c r="A698" s="86"/>
      <c r="C698" s="191"/>
      <c r="K698" s="193"/>
      <c r="M698" s="194"/>
    </row>
    <row r="699">
      <c r="A699" s="86"/>
      <c r="C699" s="191"/>
      <c r="K699" s="193"/>
      <c r="M699" s="194"/>
    </row>
    <row r="700">
      <c r="A700" s="86"/>
      <c r="C700" s="191"/>
      <c r="K700" s="193"/>
      <c r="M700" s="194"/>
    </row>
    <row r="701">
      <c r="A701" s="86"/>
      <c r="C701" s="191"/>
      <c r="K701" s="193"/>
      <c r="M701" s="194"/>
    </row>
    <row r="702">
      <c r="A702" s="86"/>
      <c r="C702" s="191"/>
      <c r="K702" s="193"/>
      <c r="M702" s="194"/>
    </row>
    <row r="703">
      <c r="A703" s="86"/>
      <c r="C703" s="191"/>
      <c r="K703" s="193"/>
      <c r="M703" s="194"/>
    </row>
    <row r="704">
      <c r="A704" s="86"/>
      <c r="C704" s="191"/>
      <c r="K704" s="193"/>
      <c r="M704" s="194"/>
    </row>
    <row r="705">
      <c r="A705" s="86"/>
      <c r="C705" s="191"/>
      <c r="K705" s="193"/>
      <c r="M705" s="194"/>
    </row>
    <row r="706">
      <c r="A706" s="86"/>
      <c r="C706" s="191"/>
      <c r="K706" s="193"/>
      <c r="M706" s="194"/>
    </row>
    <row r="707">
      <c r="A707" s="86"/>
      <c r="C707" s="191"/>
      <c r="K707" s="193"/>
      <c r="M707" s="194"/>
    </row>
    <row r="708">
      <c r="A708" s="86"/>
      <c r="C708" s="191"/>
      <c r="K708" s="193"/>
      <c r="M708" s="194"/>
    </row>
    <row r="709">
      <c r="A709" s="86"/>
      <c r="C709" s="191"/>
      <c r="K709" s="193"/>
      <c r="M709" s="194"/>
    </row>
    <row r="710">
      <c r="A710" s="86"/>
      <c r="C710" s="191"/>
      <c r="K710" s="193"/>
      <c r="M710" s="194"/>
    </row>
    <row r="711">
      <c r="A711" s="86"/>
      <c r="C711" s="191"/>
      <c r="K711" s="193"/>
      <c r="M711" s="194"/>
    </row>
    <row r="712">
      <c r="A712" s="86"/>
      <c r="C712" s="191"/>
      <c r="K712" s="193"/>
      <c r="M712" s="194"/>
    </row>
    <row r="713">
      <c r="A713" s="86"/>
      <c r="C713" s="191"/>
      <c r="K713" s="193"/>
      <c r="M713" s="194"/>
    </row>
    <row r="714">
      <c r="A714" s="86"/>
      <c r="C714" s="191"/>
      <c r="K714" s="193"/>
      <c r="M714" s="194"/>
    </row>
    <row r="715">
      <c r="A715" s="86"/>
      <c r="C715" s="191"/>
      <c r="K715" s="193"/>
      <c r="M715" s="194"/>
    </row>
    <row r="716">
      <c r="A716" s="86"/>
      <c r="C716" s="191"/>
      <c r="K716" s="193"/>
      <c r="M716" s="194"/>
    </row>
    <row r="717">
      <c r="A717" s="86"/>
      <c r="C717" s="191"/>
      <c r="K717" s="193"/>
      <c r="M717" s="194"/>
    </row>
    <row r="718">
      <c r="A718" s="86"/>
      <c r="C718" s="191"/>
      <c r="K718" s="193"/>
      <c r="M718" s="194"/>
    </row>
    <row r="719">
      <c r="A719" s="86"/>
      <c r="C719" s="191"/>
      <c r="K719" s="193"/>
      <c r="M719" s="194"/>
    </row>
    <row r="720">
      <c r="A720" s="86"/>
      <c r="C720" s="191"/>
      <c r="K720" s="193"/>
      <c r="M720" s="194"/>
    </row>
    <row r="721">
      <c r="A721" s="86"/>
      <c r="C721" s="191"/>
      <c r="K721" s="193"/>
      <c r="M721" s="194"/>
    </row>
    <row r="722">
      <c r="A722" s="86"/>
      <c r="C722" s="191"/>
      <c r="K722" s="193"/>
      <c r="M722" s="194"/>
    </row>
    <row r="723">
      <c r="A723" s="86"/>
      <c r="C723" s="191"/>
      <c r="K723" s="193"/>
      <c r="M723" s="194"/>
    </row>
    <row r="724">
      <c r="A724" s="86"/>
      <c r="C724" s="191"/>
      <c r="K724" s="193"/>
      <c r="M724" s="194"/>
    </row>
    <row r="725">
      <c r="A725" s="86"/>
      <c r="C725" s="191"/>
      <c r="K725" s="193"/>
      <c r="M725" s="194"/>
    </row>
    <row r="726">
      <c r="A726" s="86"/>
      <c r="C726" s="191"/>
      <c r="K726" s="193"/>
      <c r="M726" s="194"/>
    </row>
    <row r="727">
      <c r="A727" s="86"/>
      <c r="C727" s="191"/>
      <c r="K727" s="193"/>
      <c r="M727" s="194"/>
    </row>
    <row r="728">
      <c r="A728" s="86"/>
      <c r="C728" s="191"/>
      <c r="K728" s="193"/>
      <c r="M728" s="194"/>
    </row>
    <row r="729">
      <c r="A729" s="86"/>
      <c r="C729" s="191"/>
      <c r="K729" s="193"/>
      <c r="M729" s="194"/>
    </row>
    <row r="730">
      <c r="A730" s="86"/>
      <c r="C730" s="191"/>
      <c r="K730" s="193"/>
      <c r="M730" s="194"/>
    </row>
    <row r="731">
      <c r="A731" s="86"/>
      <c r="C731" s="191"/>
      <c r="K731" s="193"/>
      <c r="M731" s="194"/>
    </row>
    <row r="732">
      <c r="A732" s="86"/>
      <c r="C732" s="191"/>
      <c r="K732" s="193"/>
      <c r="M732" s="194"/>
    </row>
    <row r="733">
      <c r="A733" s="86"/>
      <c r="C733" s="191"/>
      <c r="K733" s="193"/>
      <c r="M733" s="194"/>
    </row>
    <row r="734">
      <c r="A734" s="86"/>
      <c r="C734" s="191"/>
      <c r="K734" s="193"/>
      <c r="M734" s="194"/>
    </row>
    <row r="735">
      <c r="A735" s="86"/>
      <c r="C735" s="191"/>
      <c r="K735" s="193"/>
      <c r="M735" s="194"/>
    </row>
    <row r="736">
      <c r="A736" s="86"/>
      <c r="C736" s="191"/>
      <c r="K736" s="193"/>
      <c r="M736" s="194"/>
    </row>
    <row r="737">
      <c r="A737" s="86"/>
      <c r="C737" s="191"/>
      <c r="K737" s="193"/>
      <c r="M737" s="194"/>
    </row>
    <row r="738">
      <c r="A738" s="86"/>
      <c r="C738" s="191"/>
      <c r="K738" s="193"/>
      <c r="M738" s="194"/>
    </row>
    <row r="739">
      <c r="A739" s="86"/>
      <c r="C739" s="191"/>
      <c r="K739" s="193"/>
      <c r="M739" s="194"/>
    </row>
    <row r="740">
      <c r="A740" s="86"/>
      <c r="C740" s="191"/>
      <c r="K740" s="193"/>
      <c r="M740" s="194"/>
    </row>
    <row r="741">
      <c r="A741" s="86"/>
      <c r="C741" s="191"/>
      <c r="K741" s="193"/>
      <c r="M741" s="194"/>
    </row>
    <row r="742">
      <c r="A742" s="86"/>
      <c r="C742" s="191"/>
      <c r="K742" s="193"/>
      <c r="M742" s="194"/>
    </row>
    <row r="743">
      <c r="A743" s="86"/>
      <c r="C743" s="191"/>
      <c r="K743" s="193"/>
      <c r="M743" s="194"/>
    </row>
    <row r="744">
      <c r="A744" s="86"/>
      <c r="C744" s="191"/>
      <c r="K744" s="193"/>
      <c r="M744" s="194"/>
    </row>
    <row r="745">
      <c r="A745" s="86"/>
      <c r="C745" s="191"/>
      <c r="K745" s="193"/>
      <c r="M745" s="194"/>
    </row>
    <row r="746">
      <c r="A746" s="86"/>
      <c r="C746" s="191"/>
      <c r="K746" s="193"/>
      <c r="M746" s="194"/>
    </row>
    <row r="747">
      <c r="A747" s="86"/>
      <c r="C747" s="191"/>
      <c r="K747" s="193"/>
      <c r="M747" s="194"/>
    </row>
    <row r="748">
      <c r="A748" s="86"/>
      <c r="C748" s="191"/>
      <c r="K748" s="193"/>
      <c r="M748" s="194"/>
    </row>
    <row r="749">
      <c r="A749" s="86"/>
      <c r="C749" s="191"/>
      <c r="K749" s="193"/>
      <c r="M749" s="194"/>
    </row>
    <row r="750">
      <c r="A750" s="86"/>
      <c r="C750" s="191"/>
      <c r="K750" s="193"/>
      <c r="M750" s="194"/>
    </row>
    <row r="751">
      <c r="A751" s="86"/>
      <c r="C751" s="191"/>
      <c r="K751" s="193"/>
      <c r="M751" s="194"/>
    </row>
    <row r="752">
      <c r="A752" s="86"/>
      <c r="C752" s="191"/>
      <c r="K752" s="193"/>
      <c r="M752" s="194"/>
    </row>
    <row r="753">
      <c r="A753" s="86"/>
      <c r="C753" s="191"/>
      <c r="K753" s="193"/>
      <c r="M753" s="194"/>
    </row>
    <row r="754">
      <c r="A754" s="86"/>
      <c r="C754" s="191"/>
      <c r="K754" s="193"/>
      <c r="M754" s="194"/>
    </row>
    <row r="755">
      <c r="A755" s="86"/>
      <c r="C755" s="191"/>
      <c r="K755" s="193"/>
      <c r="M755" s="194"/>
    </row>
    <row r="756">
      <c r="A756" s="86"/>
      <c r="C756" s="191"/>
      <c r="K756" s="193"/>
      <c r="M756" s="194"/>
    </row>
    <row r="757">
      <c r="A757" s="86"/>
      <c r="C757" s="191"/>
      <c r="K757" s="193"/>
      <c r="M757" s="194"/>
    </row>
    <row r="758">
      <c r="A758" s="86"/>
      <c r="C758" s="191"/>
      <c r="K758" s="193"/>
      <c r="M758" s="194"/>
    </row>
    <row r="759">
      <c r="A759" s="86"/>
      <c r="C759" s="191"/>
      <c r="K759" s="193"/>
      <c r="M759" s="194"/>
    </row>
    <row r="760">
      <c r="A760" s="86"/>
      <c r="C760" s="191"/>
      <c r="K760" s="193"/>
      <c r="M760" s="194"/>
    </row>
    <row r="761">
      <c r="A761" s="86"/>
      <c r="C761" s="191"/>
      <c r="K761" s="193"/>
      <c r="M761" s="194"/>
    </row>
    <row r="762">
      <c r="A762" s="86"/>
      <c r="C762" s="191"/>
      <c r="K762" s="193"/>
      <c r="M762" s="194"/>
    </row>
    <row r="763">
      <c r="A763" s="86"/>
      <c r="C763" s="191"/>
      <c r="K763" s="193"/>
      <c r="M763" s="194"/>
    </row>
    <row r="764">
      <c r="A764" s="86"/>
      <c r="C764" s="191"/>
      <c r="K764" s="193"/>
      <c r="M764" s="194"/>
    </row>
    <row r="765">
      <c r="A765" s="86"/>
      <c r="C765" s="191"/>
      <c r="K765" s="193"/>
      <c r="M765" s="194"/>
    </row>
    <row r="766">
      <c r="A766" s="86"/>
      <c r="C766" s="191"/>
      <c r="K766" s="193"/>
      <c r="M766" s="194"/>
    </row>
    <row r="767">
      <c r="A767" s="86"/>
      <c r="C767" s="191"/>
      <c r="K767" s="193"/>
      <c r="M767" s="194"/>
    </row>
    <row r="768">
      <c r="A768" s="86"/>
      <c r="C768" s="191"/>
      <c r="K768" s="193"/>
      <c r="M768" s="194"/>
    </row>
    <row r="769">
      <c r="A769" s="86"/>
      <c r="C769" s="191"/>
      <c r="K769" s="193"/>
      <c r="M769" s="194"/>
    </row>
    <row r="770">
      <c r="A770" s="86"/>
      <c r="C770" s="191"/>
      <c r="K770" s="193"/>
      <c r="M770" s="194"/>
    </row>
    <row r="771">
      <c r="A771" s="86"/>
      <c r="C771" s="191"/>
      <c r="K771" s="193"/>
      <c r="M771" s="194"/>
    </row>
    <row r="772">
      <c r="A772" s="86"/>
      <c r="C772" s="191"/>
      <c r="K772" s="193"/>
      <c r="M772" s="194"/>
    </row>
    <row r="773">
      <c r="A773" s="86"/>
      <c r="C773" s="191"/>
      <c r="K773" s="193"/>
      <c r="M773" s="194"/>
    </row>
    <row r="774">
      <c r="A774" s="86"/>
      <c r="C774" s="191"/>
      <c r="K774" s="193"/>
      <c r="M774" s="194"/>
    </row>
    <row r="775">
      <c r="A775" s="86"/>
      <c r="C775" s="191"/>
      <c r="K775" s="193"/>
      <c r="M775" s="194"/>
    </row>
    <row r="776">
      <c r="A776" s="86"/>
      <c r="C776" s="191"/>
      <c r="K776" s="193"/>
      <c r="M776" s="194"/>
    </row>
    <row r="777">
      <c r="A777" s="86"/>
      <c r="C777" s="191"/>
      <c r="K777" s="193"/>
      <c r="M777" s="194"/>
    </row>
    <row r="778">
      <c r="A778" s="86"/>
      <c r="C778" s="191"/>
      <c r="K778" s="193"/>
      <c r="M778" s="194"/>
    </row>
    <row r="779">
      <c r="A779" s="86"/>
      <c r="C779" s="191"/>
      <c r="K779" s="193"/>
      <c r="M779" s="194"/>
    </row>
    <row r="780">
      <c r="A780" s="86"/>
      <c r="C780" s="191"/>
      <c r="K780" s="193"/>
      <c r="M780" s="194"/>
    </row>
    <row r="781">
      <c r="A781" s="86"/>
      <c r="C781" s="191"/>
      <c r="K781" s="193"/>
      <c r="M781" s="194"/>
    </row>
    <row r="782">
      <c r="A782" s="86"/>
      <c r="C782" s="191"/>
      <c r="K782" s="193"/>
      <c r="M782" s="194"/>
    </row>
    <row r="783">
      <c r="A783" s="86"/>
      <c r="C783" s="191"/>
      <c r="K783" s="193"/>
      <c r="M783" s="194"/>
    </row>
    <row r="784">
      <c r="A784" s="86"/>
      <c r="C784" s="191"/>
      <c r="K784" s="193"/>
      <c r="M784" s="194"/>
    </row>
    <row r="785">
      <c r="A785" s="86"/>
      <c r="C785" s="191"/>
      <c r="K785" s="193"/>
      <c r="M785" s="194"/>
    </row>
    <row r="786">
      <c r="A786" s="86"/>
      <c r="C786" s="191"/>
      <c r="K786" s="193"/>
      <c r="M786" s="194"/>
    </row>
    <row r="787">
      <c r="A787" s="86"/>
      <c r="C787" s="191"/>
      <c r="K787" s="193"/>
      <c r="M787" s="194"/>
    </row>
    <row r="788">
      <c r="A788" s="86"/>
      <c r="C788" s="191"/>
      <c r="K788" s="193"/>
      <c r="M788" s="194"/>
    </row>
    <row r="789">
      <c r="A789" s="86"/>
      <c r="C789" s="191"/>
      <c r="K789" s="193"/>
      <c r="M789" s="194"/>
    </row>
    <row r="790">
      <c r="A790" s="86"/>
      <c r="C790" s="191"/>
      <c r="K790" s="193"/>
      <c r="M790" s="194"/>
    </row>
    <row r="791">
      <c r="A791" s="86"/>
      <c r="C791" s="191"/>
      <c r="K791" s="193"/>
      <c r="M791" s="194"/>
    </row>
    <row r="792">
      <c r="A792" s="86"/>
      <c r="C792" s="191"/>
      <c r="K792" s="193"/>
      <c r="M792" s="194"/>
    </row>
    <row r="793">
      <c r="A793" s="86"/>
      <c r="C793" s="191"/>
      <c r="K793" s="193"/>
      <c r="M793" s="194"/>
    </row>
    <row r="794">
      <c r="A794" s="86"/>
      <c r="C794" s="191"/>
      <c r="K794" s="193"/>
      <c r="M794" s="194"/>
    </row>
    <row r="795">
      <c r="A795" s="86"/>
      <c r="C795" s="191"/>
      <c r="K795" s="193"/>
      <c r="M795" s="194"/>
    </row>
    <row r="796">
      <c r="A796" s="86"/>
      <c r="C796" s="191"/>
      <c r="K796" s="193"/>
      <c r="M796" s="194"/>
    </row>
    <row r="797">
      <c r="A797" s="86"/>
      <c r="C797" s="191"/>
      <c r="K797" s="193"/>
      <c r="M797" s="194"/>
    </row>
    <row r="798">
      <c r="A798" s="86"/>
      <c r="C798" s="191"/>
      <c r="K798" s="193"/>
      <c r="M798" s="194"/>
    </row>
    <row r="799">
      <c r="A799" s="86"/>
      <c r="C799" s="191"/>
      <c r="K799" s="193"/>
      <c r="M799" s="194"/>
    </row>
    <row r="800">
      <c r="A800" s="86"/>
      <c r="C800" s="191"/>
      <c r="K800" s="193"/>
      <c r="M800" s="194"/>
    </row>
    <row r="801">
      <c r="A801" s="86"/>
      <c r="C801" s="191"/>
      <c r="K801" s="193"/>
      <c r="M801" s="194"/>
    </row>
    <row r="802">
      <c r="A802" s="86"/>
      <c r="C802" s="191"/>
      <c r="K802" s="193"/>
      <c r="M802" s="194"/>
    </row>
    <row r="803">
      <c r="A803" s="86"/>
      <c r="C803" s="191"/>
      <c r="K803" s="193"/>
      <c r="M803" s="194"/>
    </row>
    <row r="804">
      <c r="A804" s="86"/>
      <c r="C804" s="191"/>
      <c r="K804" s="193"/>
      <c r="M804" s="194"/>
    </row>
    <row r="805">
      <c r="A805" s="86"/>
      <c r="C805" s="191"/>
      <c r="K805" s="193"/>
      <c r="M805" s="194"/>
    </row>
    <row r="806">
      <c r="A806" s="86"/>
      <c r="C806" s="191"/>
      <c r="K806" s="193"/>
      <c r="M806" s="194"/>
    </row>
    <row r="807">
      <c r="A807" s="86"/>
      <c r="C807" s="191"/>
      <c r="K807" s="193"/>
      <c r="M807" s="194"/>
    </row>
    <row r="808">
      <c r="A808" s="86"/>
      <c r="C808" s="191"/>
      <c r="K808" s="193"/>
      <c r="M808" s="194"/>
    </row>
    <row r="809">
      <c r="A809" s="86"/>
      <c r="C809" s="191"/>
      <c r="K809" s="193"/>
      <c r="M809" s="194"/>
    </row>
    <row r="810">
      <c r="A810" s="86"/>
      <c r="C810" s="191"/>
      <c r="K810" s="193"/>
      <c r="M810" s="194"/>
    </row>
    <row r="811">
      <c r="A811" s="86"/>
      <c r="C811" s="191"/>
      <c r="K811" s="193"/>
      <c r="M811" s="194"/>
    </row>
    <row r="812">
      <c r="A812" s="86"/>
      <c r="C812" s="191"/>
      <c r="K812" s="193"/>
      <c r="M812" s="194"/>
    </row>
    <row r="813">
      <c r="A813" s="86"/>
      <c r="C813" s="191"/>
      <c r="K813" s="193"/>
      <c r="M813" s="194"/>
    </row>
    <row r="814">
      <c r="A814" s="86"/>
      <c r="C814" s="191"/>
      <c r="K814" s="193"/>
      <c r="M814" s="194"/>
    </row>
    <row r="815">
      <c r="A815" s="86"/>
      <c r="C815" s="191"/>
      <c r="K815" s="193"/>
      <c r="M815" s="194"/>
    </row>
    <row r="816">
      <c r="A816" s="86"/>
      <c r="C816" s="191"/>
      <c r="K816" s="193"/>
      <c r="M816" s="194"/>
    </row>
    <row r="817">
      <c r="A817" s="86"/>
      <c r="C817" s="191"/>
      <c r="K817" s="193"/>
      <c r="M817" s="194"/>
    </row>
    <row r="818">
      <c r="A818" s="86"/>
      <c r="C818" s="191"/>
      <c r="K818" s="193"/>
      <c r="M818" s="194"/>
    </row>
    <row r="819">
      <c r="A819" s="86"/>
      <c r="C819" s="191"/>
      <c r="K819" s="193"/>
      <c r="M819" s="194"/>
    </row>
    <row r="820">
      <c r="A820" s="86"/>
      <c r="C820" s="191"/>
      <c r="K820" s="193"/>
      <c r="M820" s="194"/>
    </row>
    <row r="821">
      <c r="A821" s="86"/>
      <c r="C821" s="191"/>
      <c r="K821" s="193"/>
      <c r="M821" s="194"/>
    </row>
    <row r="822">
      <c r="A822" s="86"/>
      <c r="C822" s="191"/>
      <c r="K822" s="193"/>
      <c r="M822" s="194"/>
    </row>
    <row r="823">
      <c r="A823" s="86"/>
      <c r="C823" s="191"/>
      <c r="K823" s="193"/>
      <c r="M823" s="194"/>
    </row>
    <row r="824">
      <c r="A824" s="86"/>
      <c r="C824" s="191"/>
      <c r="K824" s="193"/>
      <c r="M824" s="194"/>
    </row>
    <row r="825">
      <c r="A825" s="86"/>
      <c r="C825" s="191"/>
      <c r="K825" s="193"/>
      <c r="M825" s="194"/>
    </row>
    <row r="826">
      <c r="A826" s="86"/>
      <c r="C826" s="191"/>
      <c r="K826" s="193"/>
      <c r="M826" s="194"/>
    </row>
    <row r="827">
      <c r="A827" s="86"/>
      <c r="C827" s="191"/>
      <c r="K827" s="193"/>
      <c r="M827" s="194"/>
    </row>
    <row r="828">
      <c r="A828" s="86"/>
      <c r="C828" s="191"/>
      <c r="K828" s="193"/>
      <c r="M828" s="194"/>
    </row>
    <row r="829">
      <c r="A829" s="86"/>
      <c r="C829" s="191"/>
      <c r="K829" s="193"/>
      <c r="M829" s="194"/>
    </row>
    <row r="830">
      <c r="A830" s="86"/>
      <c r="C830" s="191"/>
      <c r="K830" s="193"/>
      <c r="M830" s="194"/>
    </row>
    <row r="831">
      <c r="A831" s="86"/>
      <c r="C831" s="191"/>
      <c r="K831" s="193"/>
      <c r="M831" s="194"/>
    </row>
    <row r="832">
      <c r="A832" s="86"/>
      <c r="C832" s="191"/>
      <c r="K832" s="193"/>
      <c r="M832" s="194"/>
    </row>
    <row r="833">
      <c r="A833" s="86"/>
      <c r="C833" s="191"/>
      <c r="K833" s="193"/>
      <c r="M833" s="194"/>
    </row>
    <row r="834">
      <c r="A834" s="86"/>
      <c r="C834" s="191"/>
      <c r="K834" s="193"/>
      <c r="M834" s="194"/>
    </row>
    <row r="835">
      <c r="A835" s="86"/>
      <c r="C835" s="191"/>
      <c r="K835" s="193"/>
      <c r="M835" s="194"/>
    </row>
    <row r="836">
      <c r="A836" s="86"/>
      <c r="C836" s="191"/>
      <c r="K836" s="193"/>
      <c r="M836" s="194"/>
    </row>
    <row r="837">
      <c r="A837" s="86"/>
      <c r="C837" s="191"/>
      <c r="K837" s="193"/>
      <c r="M837" s="194"/>
    </row>
    <row r="838">
      <c r="A838" s="86"/>
      <c r="C838" s="191"/>
      <c r="K838" s="193"/>
      <c r="M838" s="194"/>
    </row>
    <row r="839">
      <c r="A839" s="86"/>
      <c r="C839" s="191"/>
      <c r="K839" s="193"/>
      <c r="M839" s="194"/>
    </row>
    <row r="840">
      <c r="A840" s="86"/>
      <c r="C840" s="191"/>
      <c r="K840" s="193"/>
      <c r="M840" s="194"/>
    </row>
    <row r="841">
      <c r="A841" s="86"/>
      <c r="C841" s="191"/>
      <c r="K841" s="193"/>
      <c r="M841" s="194"/>
    </row>
    <row r="842">
      <c r="A842" s="86"/>
      <c r="C842" s="191"/>
      <c r="K842" s="193"/>
      <c r="M842" s="194"/>
    </row>
    <row r="843">
      <c r="A843" s="86"/>
      <c r="C843" s="191"/>
      <c r="K843" s="193"/>
      <c r="M843" s="194"/>
    </row>
    <row r="844">
      <c r="A844" s="86"/>
      <c r="C844" s="191"/>
      <c r="K844" s="193"/>
      <c r="M844" s="194"/>
    </row>
    <row r="845">
      <c r="A845" s="86"/>
      <c r="C845" s="191"/>
      <c r="K845" s="193"/>
      <c r="M845" s="194"/>
    </row>
    <row r="846">
      <c r="A846" s="86"/>
      <c r="C846" s="191"/>
      <c r="K846" s="193"/>
      <c r="M846" s="194"/>
    </row>
    <row r="847">
      <c r="A847" s="86"/>
      <c r="C847" s="191"/>
      <c r="K847" s="193"/>
      <c r="M847" s="194"/>
    </row>
    <row r="848">
      <c r="A848" s="86"/>
      <c r="C848" s="191"/>
      <c r="K848" s="193"/>
      <c r="M848" s="194"/>
    </row>
    <row r="849">
      <c r="A849" s="86"/>
      <c r="C849" s="191"/>
      <c r="K849" s="193"/>
      <c r="M849" s="194"/>
    </row>
    <row r="850">
      <c r="A850" s="86"/>
      <c r="C850" s="191"/>
      <c r="K850" s="193"/>
      <c r="M850" s="194"/>
    </row>
    <row r="851">
      <c r="A851" s="86"/>
      <c r="C851" s="191"/>
      <c r="K851" s="193"/>
      <c r="M851" s="194"/>
    </row>
    <row r="852">
      <c r="A852" s="86"/>
      <c r="C852" s="191"/>
      <c r="K852" s="193"/>
      <c r="M852" s="194"/>
    </row>
    <row r="853">
      <c r="A853" s="86"/>
      <c r="C853" s="191"/>
      <c r="K853" s="193"/>
      <c r="M853" s="194"/>
    </row>
    <row r="854">
      <c r="A854" s="86"/>
      <c r="C854" s="191"/>
      <c r="K854" s="193"/>
      <c r="M854" s="194"/>
    </row>
    <row r="855">
      <c r="A855" s="86"/>
      <c r="C855" s="191"/>
      <c r="K855" s="193"/>
      <c r="M855" s="194"/>
    </row>
    <row r="856">
      <c r="A856" s="86"/>
      <c r="C856" s="191"/>
      <c r="K856" s="193"/>
      <c r="M856" s="194"/>
    </row>
    <row r="857">
      <c r="A857" s="86"/>
      <c r="C857" s="191"/>
      <c r="K857" s="193"/>
      <c r="M857" s="194"/>
    </row>
    <row r="858">
      <c r="A858" s="86"/>
      <c r="C858" s="191"/>
      <c r="K858" s="193"/>
      <c r="M858" s="194"/>
    </row>
    <row r="859">
      <c r="A859" s="86"/>
      <c r="C859" s="191"/>
      <c r="K859" s="193"/>
      <c r="M859" s="194"/>
    </row>
    <row r="860">
      <c r="A860" s="86"/>
      <c r="C860" s="191"/>
      <c r="K860" s="193"/>
      <c r="M860" s="194"/>
    </row>
    <row r="861">
      <c r="A861" s="86"/>
      <c r="C861" s="191"/>
      <c r="K861" s="193"/>
      <c r="M861" s="194"/>
    </row>
    <row r="862">
      <c r="A862" s="86"/>
      <c r="C862" s="191"/>
      <c r="K862" s="193"/>
      <c r="M862" s="194"/>
    </row>
    <row r="863">
      <c r="A863" s="86"/>
      <c r="C863" s="191"/>
      <c r="K863" s="193"/>
      <c r="M863" s="194"/>
    </row>
    <row r="864">
      <c r="A864" s="86"/>
      <c r="C864" s="191"/>
      <c r="K864" s="193"/>
      <c r="M864" s="194"/>
    </row>
    <row r="865">
      <c r="A865" s="86"/>
      <c r="C865" s="191"/>
      <c r="K865" s="193"/>
      <c r="M865" s="194"/>
    </row>
    <row r="866">
      <c r="A866" s="86"/>
      <c r="C866" s="191"/>
      <c r="K866" s="193"/>
      <c r="M866" s="194"/>
    </row>
    <row r="867">
      <c r="A867" s="86"/>
      <c r="C867" s="191"/>
      <c r="K867" s="193"/>
      <c r="M867" s="194"/>
    </row>
    <row r="868">
      <c r="A868" s="86"/>
      <c r="C868" s="191"/>
      <c r="K868" s="193"/>
      <c r="M868" s="194"/>
    </row>
    <row r="869">
      <c r="A869" s="86"/>
      <c r="C869" s="191"/>
      <c r="K869" s="193"/>
      <c r="M869" s="194"/>
    </row>
    <row r="870">
      <c r="A870" s="86"/>
      <c r="C870" s="191"/>
      <c r="K870" s="193"/>
      <c r="M870" s="194"/>
    </row>
    <row r="871">
      <c r="A871" s="86"/>
      <c r="C871" s="191"/>
      <c r="K871" s="193"/>
      <c r="M871" s="194"/>
    </row>
    <row r="872">
      <c r="A872" s="86"/>
      <c r="C872" s="191"/>
      <c r="K872" s="193"/>
      <c r="M872" s="194"/>
    </row>
    <row r="873">
      <c r="A873" s="86"/>
      <c r="C873" s="191"/>
      <c r="K873" s="193"/>
      <c r="M873" s="194"/>
    </row>
    <row r="874">
      <c r="A874" s="86"/>
      <c r="C874" s="191"/>
      <c r="K874" s="193"/>
      <c r="M874" s="194"/>
    </row>
    <row r="875">
      <c r="A875" s="86"/>
      <c r="C875" s="191"/>
      <c r="K875" s="193"/>
      <c r="M875" s="194"/>
    </row>
    <row r="876">
      <c r="A876" s="86"/>
      <c r="C876" s="191"/>
      <c r="K876" s="193"/>
      <c r="M876" s="194"/>
    </row>
    <row r="877">
      <c r="A877" s="86"/>
      <c r="C877" s="191"/>
      <c r="K877" s="193"/>
      <c r="M877" s="194"/>
    </row>
    <row r="878">
      <c r="A878" s="86"/>
      <c r="C878" s="191"/>
      <c r="K878" s="193"/>
      <c r="M878" s="194"/>
    </row>
    <row r="879">
      <c r="A879" s="86"/>
      <c r="C879" s="191"/>
      <c r="K879" s="193"/>
      <c r="M879" s="194"/>
    </row>
    <row r="880">
      <c r="A880" s="86"/>
      <c r="C880" s="191"/>
      <c r="K880" s="193"/>
      <c r="M880" s="194"/>
    </row>
    <row r="881">
      <c r="A881" s="86"/>
      <c r="C881" s="191"/>
      <c r="K881" s="193"/>
      <c r="M881" s="194"/>
    </row>
    <row r="882">
      <c r="A882" s="86"/>
      <c r="C882" s="191"/>
      <c r="K882" s="193"/>
      <c r="M882" s="194"/>
    </row>
    <row r="883">
      <c r="A883" s="86"/>
      <c r="C883" s="191"/>
      <c r="K883" s="193"/>
      <c r="M883" s="194"/>
    </row>
    <row r="884">
      <c r="A884" s="86"/>
      <c r="C884" s="191"/>
      <c r="K884" s="193"/>
      <c r="M884" s="194"/>
    </row>
    <row r="885">
      <c r="A885" s="86"/>
      <c r="C885" s="191"/>
      <c r="K885" s="193"/>
      <c r="M885" s="194"/>
    </row>
    <row r="886">
      <c r="A886" s="86"/>
      <c r="C886" s="191"/>
      <c r="K886" s="193"/>
      <c r="M886" s="194"/>
    </row>
    <row r="887">
      <c r="A887" s="86"/>
      <c r="C887" s="191"/>
      <c r="K887" s="193"/>
      <c r="M887" s="194"/>
    </row>
    <row r="888">
      <c r="A888" s="86"/>
      <c r="C888" s="191"/>
      <c r="K888" s="193"/>
      <c r="M888" s="194"/>
    </row>
    <row r="889">
      <c r="A889" s="86"/>
      <c r="C889" s="191"/>
      <c r="K889" s="193"/>
      <c r="M889" s="194"/>
    </row>
    <row r="890">
      <c r="A890" s="86"/>
      <c r="C890" s="191"/>
      <c r="K890" s="193"/>
      <c r="M890" s="194"/>
    </row>
    <row r="891">
      <c r="A891" s="86"/>
      <c r="C891" s="191"/>
      <c r="K891" s="193"/>
      <c r="M891" s="194"/>
    </row>
    <row r="892">
      <c r="A892" s="86"/>
      <c r="C892" s="191"/>
      <c r="K892" s="193"/>
      <c r="M892" s="194"/>
    </row>
    <row r="893">
      <c r="A893" s="86"/>
      <c r="C893" s="191"/>
      <c r="K893" s="193"/>
      <c r="M893" s="194"/>
    </row>
    <row r="894">
      <c r="A894" s="86"/>
      <c r="C894" s="191"/>
      <c r="K894" s="193"/>
      <c r="M894" s="194"/>
    </row>
    <row r="895">
      <c r="A895" s="86"/>
      <c r="C895" s="191"/>
      <c r="K895" s="193"/>
      <c r="M895" s="194"/>
    </row>
    <row r="896">
      <c r="A896" s="86"/>
      <c r="C896" s="191"/>
      <c r="K896" s="193"/>
      <c r="M896" s="194"/>
    </row>
    <row r="897">
      <c r="A897" s="86"/>
      <c r="C897" s="191"/>
      <c r="K897" s="193"/>
      <c r="M897" s="194"/>
    </row>
    <row r="898">
      <c r="A898" s="86"/>
      <c r="C898" s="191"/>
      <c r="K898" s="193"/>
      <c r="M898" s="194"/>
    </row>
    <row r="899">
      <c r="A899" s="86"/>
      <c r="C899" s="191"/>
      <c r="K899" s="193"/>
      <c r="M899" s="194"/>
    </row>
    <row r="900">
      <c r="A900" s="86"/>
      <c r="C900" s="191"/>
      <c r="K900" s="193"/>
      <c r="M900" s="194"/>
    </row>
    <row r="901">
      <c r="A901" s="86"/>
      <c r="C901" s="191"/>
      <c r="K901" s="193"/>
      <c r="M901" s="194"/>
    </row>
    <row r="902">
      <c r="A902" s="86"/>
      <c r="C902" s="191"/>
      <c r="K902" s="193"/>
      <c r="M902" s="194"/>
    </row>
    <row r="903">
      <c r="A903" s="86"/>
      <c r="C903" s="191"/>
      <c r="K903" s="193"/>
      <c r="M903" s="194"/>
    </row>
    <row r="904">
      <c r="A904" s="86"/>
      <c r="C904" s="191"/>
      <c r="K904" s="193"/>
      <c r="M904" s="194"/>
    </row>
    <row r="905">
      <c r="A905" s="86"/>
      <c r="C905" s="191"/>
      <c r="K905" s="193"/>
      <c r="M905" s="194"/>
    </row>
    <row r="906">
      <c r="A906" s="86"/>
      <c r="C906" s="191"/>
      <c r="K906" s="193"/>
      <c r="M906" s="194"/>
    </row>
    <row r="907">
      <c r="A907" s="86"/>
      <c r="C907" s="191"/>
      <c r="K907" s="193"/>
      <c r="M907" s="194"/>
    </row>
    <row r="908">
      <c r="A908" s="86"/>
      <c r="C908" s="191"/>
      <c r="K908" s="193"/>
      <c r="M908" s="194"/>
    </row>
    <row r="909">
      <c r="A909" s="86"/>
      <c r="C909" s="191"/>
      <c r="K909" s="193"/>
      <c r="M909" s="194"/>
    </row>
    <row r="910">
      <c r="A910" s="86"/>
      <c r="C910" s="191"/>
      <c r="K910" s="193"/>
      <c r="M910" s="194"/>
    </row>
    <row r="911">
      <c r="A911" s="86"/>
      <c r="C911" s="191"/>
      <c r="K911" s="193"/>
      <c r="M911" s="194"/>
    </row>
    <row r="912">
      <c r="A912" s="86"/>
      <c r="C912" s="191"/>
      <c r="K912" s="193"/>
      <c r="M912" s="194"/>
    </row>
    <row r="913">
      <c r="A913" s="86"/>
      <c r="C913" s="191"/>
      <c r="K913" s="193"/>
      <c r="M913" s="194"/>
    </row>
    <row r="914">
      <c r="A914" s="86"/>
      <c r="C914" s="191"/>
      <c r="K914" s="193"/>
      <c r="M914" s="194"/>
    </row>
    <row r="915">
      <c r="A915" s="86"/>
      <c r="C915" s="191"/>
      <c r="K915" s="193"/>
      <c r="M915" s="194"/>
    </row>
    <row r="916">
      <c r="A916" s="86"/>
      <c r="C916" s="191"/>
      <c r="K916" s="193"/>
      <c r="M916" s="194"/>
    </row>
    <row r="917">
      <c r="A917" s="86"/>
      <c r="C917" s="191"/>
      <c r="K917" s="193"/>
      <c r="M917" s="194"/>
    </row>
    <row r="918">
      <c r="A918" s="86"/>
      <c r="C918" s="191"/>
      <c r="K918" s="193"/>
      <c r="M918" s="194"/>
    </row>
    <row r="919">
      <c r="A919" s="86"/>
      <c r="C919" s="191"/>
      <c r="K919" s="193"/>
      <c r="M919" s="194"/>
    </row>
    <row r="920">
      <c r="A920" s="86"/>
      <c r="C920" s="191"/>
      <c r="K920" s="193"/>
      <c r="M920" s="194"/>
    </row>
    <row r="921">
      <c r="A921" s="86"/>
      <c r="C921" s="191"/>
      <c r="K921" s="193"/>
      <c r="M921" s="194"/>
    </row>
    <row r="922">
      <c r="A922" s="86"/>
      <c r="C922" s="191"/>
      <c r="K922" s="193"/>
      <c r="M922" s="194"/>
    </row>
    <row r="923">
      <c r="A923" s="86"/>
      <c r="C923" s="191"/>
      <c r="K923" s="193"/>
      <c r="M923" s="194"/>
    </row>
    <row r="924">
      <c r="A924" s="86"/>
      <c r="C924" s="191"/>
      <c r="K924" s="193"/>
      <c r="M924" s="194"/>
    </row>
    <row r="925">
      <c r="A925" s="86"/>
      <c r="C925" s="191"/>
      <c r="K925" s="193"/>
      <c r="M925" s="194"/>
    </row>
    <row r="926">
      <c r="A926" s="86"/>
      <c r="C926" s="191"/>
      <c r="K926" s="193"/>
      <c r="M926" s="194"/>
    </row>
    <row r="927">
      <c r="A927" s="86"/>
      <c r="C927" s="191"/>
      <c r="K927" s="193"/>
      <c r="M927" s="194"/>
    </row>
    <row r="928">
      <c r="A928" s="86"/>
      <c r="C928" s="191"/>
      <c r="K928" s="193"/>
      <c r="M928" s="194"/>
    </row>
    <row r="929">
      <c r="A929" s="86"/>
      <c r="C929" s="191"/>
      <c r="K929" s="193"/>
      <c r="M929" s="194"/>
    </row>
    <row r="930">
      <c r="A930" s="86"/>
      <c r="C930" s="191"/>
      <c r="K930" s="193"/>
      <c r="M930" s="194"/>
    </row>
    <row r="931">
      <c r="A931" s="86"/>
      <c r="C931" s="191"/>
      <c r="K931" s="193"/>
      <c r="M931" s="194"/>
    </row>
    <row r="932">
      <c r="A932" s="86"/>
      <c r="C932" s="191"/>
      <c r="K932" s="193"/>
      <c r="M932" s="194"/>
    </row>
    <row r="933">
      <c r="A933" s="86"/>
      <c r="C933" s="191"/>
      <c r="K933" s="193"/>
      <c r="M933" s="194"/>
    </row>
    <row r="934">
      <c r="A934" s="86"/>
      <c r="C934" s="191"/>
      <c r="K934" s="193"/>
      <c r="M934" s="194"/>
    </row>
    <row r="935">
      <c r="A935" s="86"/>
      <c r="C935" s="191"/>
      <c r="K935" s="193"/>
      <c r="M935" s="194"/>
    </row>
    <row r="936">
      <c r="A936" s="86"/>
      <c r="C936" s="191"/>
      <c r="K936" s="193"/>
      <c r="M936" s="194"/>
    </row>
    <row r="937">
      <c r="A937" s="86"/>
      <c r="C937" s="191"/>
      <c r="K937" s="193"/>
      <c r="M937" s="194"/>
    </row>
    <row r="938">
      <c r="A938" s="86"/>
      <c r="C938" s="191"/>
      <c r="K938" s="193"/>
      <c r="M938" s="194"/>
    </row>
    <row r="939">
      <c r="A939" s="86"/>
      <c r="C939" s="191"/>
      <c r="K939" s="193"/>
      <c r="M939" s="194"/>
    </row>
    <row r="940">
      <c r="A940" s="86"/>
      <c r="C940" s="191"/>
      <c r="K940" s="193"/>
      <c r="M940" s="194"/>
    </row>
    <row r="941">
      <c r="A941" s="86"/>
      <c r="C941" s="191"/>
      <c r="K941" s="193"/>
      <c r="M941" s="194"/>
    </row>
    <row r="942">
      <c r="A942" s="86"/>
      <c r="C942" s="191"/>
      <c r="K942" s="193"/>
      <c r="M942" s="194"/>
    </row>
    <row r="943">
      <c r="A943" s="86"/>
      <c r="C943" s="191"/>
      <c r="K943" s="193"/>
      <c r="M943" s="194"/>
    </row>
    <row r="944">
      <c r="A944" s="86"/>
      <c r="C944" s="191"/>
      <c r="K944" s="193"/>
      <c r="M944" s="194"/>
    </row>
    <row r="945">
      <c r="A945" s="86"/>
      <c r="C945" s="191"/>
      <c r="K945" s="193"/>
      <c r="M945" s="194"/>
    </row>
    <row r="946">
      <c r="A946" s="86"/>
      <c r="C946" s="191"/>
      <c r="K946" s="193"/>
      <c r="M946" s="194"/>
    </row>
    <row r="947">
      <c r="A947" s="86"/>
      <c r="C947" s="191"/>
      <c r="K947" s="193"/>
      <c r="M947" s="194"/>
    </row>
    <row r="948">
      <c r="A948" s="86"/>
      <c r="C948" s="191"/>
      <c r="K948" s="193"/>
      <c r="M948" s="194"/>
    </row>
    <row r="949">
      <c r="A949" s="86"/>
      <c r="C949" s="191"/>
      <c r="K949" s="193"/>
      <c r="M949" s="194"/>
    </row>
    <row r="950">
      <c r="A950" s="86"/>
      <c r="C950" s="191"/>
      <c r="K950" s="193"/>
      <c r="M950" s="194"/>
    </row>
    <row r="951">
      <c r="A951" s="86"/>
      <c r="C951" s="191"/>
      <c r="K951" s="193"/>
      <c r="M951" s="194"/>
    </row>
    <row r="952">
      <c r="A952" s="86"/>
      <c r="C952" s="191"/>
      <c r="K952" s="193"/>
      <c r="M952" s="194"/>
    </row>
    <row r="953">
      <c r="A953" s="86"/>
      <c r="C953" s="191"/>
      <c r="K953" s="193"/>
      <c r="M953" s="194"/>
    </row>
    <row r="954">
      <c r="A954" s="86"/>
      <c r="C954" s="191"/>
      <c r="K954" s="193"/>
      <c r="M954" s="194"/>
    </row>
    <row r="955">
      <c r="A955" s="86"/>
      <c r="C955" s="191"/>
      <c r="K955" s="193"/>
      <c r="M955" s="194"/>
    </row>
    <row r="956">
      <c r="A956" s="86"/>
      <c r="C956" s="191"/>
      <c r="K956" s="193"/>
      <c r="M956" s="194"/>
    </row>
    <row r="957">
      <c r="A957" s="86"/>
      <c r="C957" s="191"/>
      <c r="K957" s="193"/>
      <c r="M957" s="194"/>
    </row>
    <row r="958">
      <c r="A958" s="86"/>
      <c r="C958" s="191"/>
      <c r="K958" s="193"/>
      <c r="M958" s="194"/>
    </row>
    <row r="959">
      <c r="A959" s="86"/>
      <c r="C959" s="191"/>
      <c r="K959" s="193"/>
      <c r="M959" s="194"/>
    </row>
    <row r="960">
      <c r="A960" s="86"/>
      <c r="C960" s="191"/>
      <c r="K960" s="193"/>
      <c r="M960" s="194"/>
    </row>
    <row r="961">
      <c r="A961" s="86"/>
      <c r="C961" s="191"/>
      <c r="K961" s="193"/>
      <c r="M961" s="194"/>
    </row>
    <row r="962">
      <c r="A962" s="86"/>
      <c r="C962" s="191"/>
      <c r="K962" s="193"/>
      <c r="M962" s="194"/>
    </row>
    <row r="963">
      <c r="A963" s="86"/>
      <c r="C963" s="191"/>
      <c r="K963" s="193"/>
      <c r="M963" s="194"/>
    </row>
    <row r="964">
      <c r="A964" s="86"/>
      <c r="C964" s="191"/>
      <c r="K964" s="193"/>
      <c r="M964" s="194"/>
    </row>
    <row r="965">
      <c r="A965" s="86"/>
      <c r="C965" s="191"/>
      <c r="K965" s="193"/>
      <c r="M965" s="194"/>
    </row>
    <row r="966">
      <c r="A966" s="86"/>
      <c r="C966" s="191"/>
      <c r="K966" s="193"/>
      <c r="M966" s="194"/>
    </row>
    <row r="967">
      <c r="A967" s="86"/>
      <c r="C967" s="191"/>
      <c r="K967" s="193"/>
      <c r="M967" s="194"/>
    </row>
    <row r="968">
      <c r="A968" s="86"/>
      <c r="C968" s="191"/>
      <c r="K968" s="193"/>
      <c r="M968" s="194"/>
    </row>
    <row r="969">
      <c r="A969" s="86"/>
      <c r="C969" s="191"/>
      <c r="K969" s="193"/>
      <c r="M969" s="194"/>
    </row>
    <row r="970">
      <c r="A970" s="86"/>
      <c r="C970" s="191"/>
      <c r="K970" s="193"/>
      <c r="M970" s="194"/>
    </row>
    <row r="971">
      <c r="A971" s="86"/>
      <c r="C971" s="191"/>
      <c r="K971" s="193"/>
      <c r="M971" s="194"/>
    </row>
    <row r="972">
      <c r="A972" s="86"/>
      <c r="C972" s="191"/>
      <c r="K972" s="193"/>
      <c r="M972" s="194"/>
    </row>
    <row r="973">
      <c r="A973" s="86"/>
      <c r="C973" s="191"/>
      <c r="K973" s="193"/>
      <c r="M973" s="194"/>
    </row>
    <row r="974">
      <c r="A974" s="86"/>
      <c r="C974" s="191"/>
      <c r="K974" s="193"/>
      <c r="M974" s="194"/>
    </row>
    <row r="975">
      <c r="A975" s="86"/>
      <c r="C975" s="191"/>
      <c r="K975" s="193"/>
      <c r="M975" s="194"/>
    </row>
    <row r="976">
      <c r="A976" s="86"/>
      <c r="C976" s="191"/>
      <c r="K976" s="193"/>
      <c r="M976" s="194"/>
    </row>
    <row r="977">
      <c r="A977" s="86"/>
      <c r="C977" s="191"/>
      <c r="K977" s="193"/>
      <c r="M977" s="194"/>
    </row>
    <row r="978">
      <c r="A978" s="86"/>
      <c r="C978" s="191"/>
      <c r="K978" s="193"/>
      <c r="M978" s="194"/>
    </row>
    <row r="979">
      <c r="A979" s="86"/>
      <c r="C979" s="191"/>
      <c r="K979" s="193"/>
      <c r="M979" s="194"/>
    </row>
    <row r="980">
      <c r="A980" s="86"/>
      <c r="C980" s="191"/>
      <c r="K980" s="193"/>
      <c r="M980" s="194"/>
    </row>
    <row r="981">
      <c r="A981" s="86"/>
      <c r="C981" s="191"/>
      <c r="K981" s="193"/>
      <c r="M981" s="194"/>
    </row>
    <row r="982">
      <c r="A982" s="86"/>
      <c r="C982" s="191"/>
      <c r="K982" s="193"/>
      <c r="M982" s="194"/>
    </row>
    <row r="983">
      <c r="A983" s="86"/>
      <c r="C983" s="191"/>
      <c r="K983" s="193"/>
      <c r="M983" s="194"/>
    </row>
    <row r="984">
      <c r="A984" s="86"/>
      <c r="C984" s="191"/>
      <c r="K984" s="193"/>
      <c r="M984" s="194"/>
    </row>
    <row r="985">
      <c r="A985" s="86"/>
      <c r="C985" s="191"/>
      <c r="K985" s="193"/>
      <c r="M985" s="194"/>
    </row>
    <row r="986">
      <c r="A986" s="86"/>
      <c r="C986" s="191"/>
      <c r="K986" s="193"/>
      <c r="M986" s="194"/>
    </row>
    <row r="987">
      <c r="A987" s="86"/>
      <c r="C987" s="191"/>
      <c r="K987" s="193"/>
      <c r="M987" s="194"/>
    </row>
    <row r="988">
      <c r="A988" s="86"/>
      <c r="C988" s="191"/>
      <c r="K988" s="193"/>
      <c r="M988" s="194"/>
    </row>
    <row r="989">
      <c r="A989" s="86"/>
      <c r="C989" s="191"/>
      <c r="K989" s="193"/>
      <c r="M989" s="194"/>
    </row>
    <row r="990">
      <c r="A990" s="86"/>
      <c r="C990" s="191"/>
      <c r="K990" s="193"/>
      <c r="M990" s="194"/>
    </row>
    <row r="991">
      <c r="A991" s="86"/>
      <c r="C991" s="191"/>
      <c r="K991" s="193"/>
      <c r="M991" s="194"/>
    </row>
    <row r="992">
      <c r="A992" s="86"/>
      <c r="C992" s="191"/>
      <c r="K992" s="193"/>
      <c r="M992" s="194"/>
    </row>
    <row r="993">
      <c r="A993" s="86"/>
      <c r="C993" s="191"/>
      <c r="K993" s="193"/>
      <c r="M993" s="194"/>
    </row>
    <row r="994">
      <c r="A994" s="86"/>
      <c r="C994" s="191"/>
      <c r="K994" s="193"/>
      <c r="M994" s="194"/>
    </row>
    <row r="995">
      <c r="A995" s="86"/>
      <c r="C995" s="191"/>
      <c r="K995" s="193"/>
      <c r="M995" s="194"/>
    </row>
    <row r="996">
      <c r="A996" s="86"/>
      <c r="C996" s="191"/>
      <c r="K996" s="193"/>
      <c r="M996" s="194"/>
    </row>
    <row r="997">
      <c r="A997" s="86"/>
      <c r="C997" s="191"/>
      <c r="K997" s="193"/>
      <c r="M997" s="194"/>
    </row>
    <row r="998">
      <c r="A998" s="86"/>
      <c r="C998" s="191"/>
      <c r="K998" s="193"/>
      <c r="M998" s="194"/>
    </row>
    <row r="999">
      <c r="A999" s="86"/>
      <c r="C999" s="191"/>
      <c r="K999" s="193"/>
      <c r="M999" s="194"/>
    </row>
    <row r="1000">
      <c r="A1000" s="86"/>
      <c r="C1000" s="191"/>
      <c r="K1000" s="193"/>
      <c r="M1000" s="194"/>
    </row>
    <row r="1001">
      <c r="A1001" s="86"/>
      <c r="C1001" s="191"/>
      <c r="K1001" s="193"/>
      <c r="M1001" s="194"/>
    </row>
    <row r="1002">
      <c r="A1002" s="86"/>
      <c r="C1002" s="191"/>
      <c r="K1002" s="193"/>
      <c r="M1002" s="194"/>
    </row>
    <row r="1003">
      <c r="A1003" s="86"/>
      <c r="C1003" s="191"/>
      <c r="K1003" s="193"/>
      <c r="M1003" s="194"/>
    </row>
    <row r="1004">
      <c r="A1004" s="86"/>
      <c r="C1004" s="191"/>
      <c r="K1004" s="193"/>
      <c r="M1004" s="194"/>
    </row>
    <row r="1005">
      <c r="A1005" s="86"/>
      <c r="C1005" s="191"/>
      <c r="K1005" s="193"/>
      <c r="M1005" s="194"/>
    </row>
    <row r="1006">
      <c r="A1006" s="86"/>
      <c r="C1006" s="191"/>
      <c r="K1006" s="193"/>
      <c r="M1006" s="194"/>
    </row>
    <row r="1007">
      <c r="A1007" s="86"/>
      <c r="C1007" s="191"/>
      <c r="K1007" s="193"/>
      <c r="M1007" s="194"/>
    </row>
    <row r="1008">
      <c r="A1008" s="86"/>
      <c r="C1008" s="191"/>
      <c r="K1008" s="193"/>
      <c r="M1008" s="194"/>
    </row>
    <row r="1009">
      <c r="A1009" s="86"/>
      <c r="C1009" s="191"/>
      <c r="K1009" s="193"/>
      <c r="M1009" s="194"/>
    </row>
    <row r="1010">
      <c r="A1010" s="86"/>
      <c r="C1010" s="191"/>
      <c r="K1010" s="193"/>
      <c r="M1010" s="194"/>
    </row>
    <row r="1011">
      <c r="A1011" s="86"/>
      <c r="C1011" s="191"/>
      <c r="K1011" s="193"/>
      <c r="M1011" s="194"/>
    </row>
    <row r="1012">
      <c r="A1012" s="86"/>
      <c r="C1012" s="191"/>
      <c r="K1012" s="193"/>
      <c r="M1012" s="224"/>
    </row>
    <row r="1013">
      <c r="A1013" s="86"/>
      <c r="C1013" s="191"/>
      <c r="K1013" s="193"/>
    </row>
  </sheetData>
  <mergeCells count="8">
    <mergeCell ref="K1:K2"/>
    <mergeCell ref="C1:J1"/>
    <mergeCell ref="L1:L2"/>
    <mergeCell ref="M1:M2"/>
    <mergeCell ref="A72:B72"/>
    <mergeCell ref="A73:B73"/>
    <mergeCell ref="A71:B71"/>
    <mergeCell ref="A74:B7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38.0"/>
    <col customWidth="1" min="9" max="9" width="38.0"/>
    <col customWidth="1" min="16" max="27" width="13.86"/>
  </cols>
  <sheetData>
    <row r="1">
      <c r="A1" s="2" t="s">
        <v>97</v>
      </c>
      <c r="B1" s="239"/>
      <c r="C1" s="28" t="s">
        <v>98</v>
      </c>
      <c r="H1" s="30"/>
      <c r="I1" s="240"/>
      <c r="J1" s="30" t="s">
        <v>99</v>
      </c>
      <c r="N1" s="3"/>
    </row>
    <row r="2">
      <c r="A2" s="241" t="s">
        <v>0</v>
      </c>
      <c r="B2" s="242" t="s">
        <v>5</v>
      </c>
      <c r="C2" s="243">
        <v>43115.0</v>
      </c>
      <c r="D2" s="244">
        <v>43122.0</v>
      </c>
      <c r="E2" s="244">
        <v>43129.0</v>
      </c>
      <c r="F2" s="244">
        <v>43136.0</v>
      </c>
      <c r="G2" s="245">
        <v>43143.0</v>
      </c>
      <c r="H2" s="246"/>
      <c r="I2" s="14" t="s">
        <v>5</v>
      </c>
      <c r="J2" s="247" t="s">
        <v>100</v>
      </c>
      <c r="K2" s="247" t="s">
        <v>101</v>
      </c>
      <c r="L2" s="247" t="s">
        <v>102</v>
      </c>
      <c r="M2" s="247" t="s">
        <v>103</v>
      </c>
      <c r="N2" s="248" t="s">
        <v>104</v>
      </c>
    </row>
    <row r="3">
      <c r="A3" s="249">
        <v>1.0</v>
      </c>
      <c r="B3" s="250" t="s">
        <v>14</v>
      </c>
      <c r="C3" s="251">
        <f>'WK2 1501'!K3</f>
        <v>16</v>
      </c>
      <c r="D3" s="252">
        <f>'WK3 2201'!K3</f>
        <v>22.5</v>
      </c>
      <c r="E3" s="252">
        <f>'WK4 2901'!K3</f>
        <v>16.5</v>
      </c>
      <c r="F3" s="252">
        <f>'WK5 0502'!K3</f>
        <v>16.5</v>
      </c>
      <c r="G3" s="253">
        <f>'WK6 1202'!K3</f>
        <v>19.25</v>
      </c>
      <c r="H3" s="254"/>
      <c r="I3" s="255" t="s">
        <v>14</v>
      </c>
      <c r="J3" s="252">
        <f>'WK2 1501'!L3</f>
        <v>8</v>
      </c>
      <c r="K3" s="252">
        <f>'WK3 2201'!L3</f>
        <v>8</v>
      </c>
      <c r="L3" s="252">
        <f>'WK4 2901'!L4</f>
        <v>8</v>
      </c>
      <c r="M3" s="252">
        <f>'WK5 0502'!L4</f>
        <v>8</v>
      </c>
      <c r="N3" s="253">
        <f>'WK6 1202'!L4</f>
        <v>8</v>
      </c>
    </row>
    <row r="4">
      <c r="A4" s="2">
        <v>1.1</v>
      </c>
      <c r="B4" s="26" t="s">
        <v>14</v>
      </c>
      <c r="C4" s="256">
        <f>'WK2 1501'!K4</f>
        <v>16</v>
      </c>
      <c r="D4" s="87">
        <f>'WK3 2201'!K4</f>
        <v>21.5</v>
      </c>
      <c r="E4" s="87">
        <f>'WK4 2901'!K4</f>
        <v>16</v>
      </c>
      <c r="F4" s="87">
        <f>'WK5 0502'!K4</f>
        <v>15</v>
      </c>
      <c r="G4" s="88">
        <f>'WK6 1202'!K4</f>
        <v>19.25</v>
      </c>
      <c r="I4" s="42" t="s">
        <v>14</v>
      </c>
      <c r="J4" s="87">
        <f>'WK2 1501'!L4</f>
        <v>8</v>
      </c>
      <c r="K4" s="87">
        <f>'WK3 2201'!L4</f>
        <v>8</v>
      </c>
      <c r="L4" s="87">
        <f>'WK4 2901'!L4</f>
        <v>8</v>
      </c>
      <c r="M4" s="87">
        <f>'WK5 0502'!L4</f>
        <v>8</v>
      </c>
      <c r="N4" s="88">
        <f>'WK6 1202'!L4</f>
        <v>8</v>
      </c>
    </row>
    <row r="5">
      <c r="A5" s="40" t="s">
        <v>15</v>
      </c>
      <c r="B5" s="41" t="s">
        <v>16</v>
      </c>
      <c r="C5" s="256" t="str">
        <f>'WK2 1501'!K5</f>
        <v>-</v>
      </c>
      <c r="D5" s="87">
        <f>'WK3 2201'!K5</f>
        <v>1</v>
      </c>
      <c r="E5" s="87">
        <f>'WK4 2901'!K5</f>
        <v>0.5</v>
      </c>
      <c r="F5" s="87">
        <f>'WK5 0502'!K5</f>
        <v>0.5</v>
      </c>
      <c r="G5" s="88" t="str">
        <f>'WK6 1202'!K5</f>
        <v>-</v>
      </c>
      <c r="I5" s="57" t="s">
        <v>16</v>
      </c>
      <c r="J5" s="87" t="str">
        <f>'WK2 1501'!L5</f>
        <v>-</v>
      </c>
      <c r="K5" s="87" t="str">
        <f>'WK3 2201'!L5</f>
        <v>-</v>
      </c>
      <c r="L5" s="87" t="str">
        <f>'WK4 2901'!L5</f>
        <v>-</v>
      </c>
      <c r="M5" s="87" t="str">
        <f>'WK5 0502'!L5</f>
        <v>-</v>
      </c>
      <c r="N5" s="88" t="str">
        <f>'WK6 1202'!L5</f>
        <v>-</v>
      </c>
    </row>
    <row r="6">
      <c r="A6" s="121">
        <v>1.2</v>
      </c>
      <c r="B6" s="257" t="s">
        <v>18</v>
      </c>
      <c r="C6" s="256" t="str">
        <f>'WK2 1501'!K6</f>
        <v/>
      </c>
      <c r="D6" s="87" t="str">
        <f>'WK3 2201'!K6</f>
        <v/>
      </c>
      <c r="E6" s="87" t="str">
        <f>'WK4 2901'!K6</f>
        <v/>
      </c>
      <c r="F6" s="87">
        <f>'WK5 0502'!K6</f>
        <v>1</v>
      </c>
      <c r="G6" s="88" t="str">
        <f>'WK6 1202'!K6</f>
        <v>-</v>
      </c>
      <c r="I6" s="122" t="s">
        <v>18</v>
      </c>
      <c r="J6" s="87">
        <f>'WK2 1501'!L7</f>
        <v>73.75</v>
      </c>
      <c r="K6" s="87">
        <f>'WK3 2201'!L7</f>
        <v>18.5</v>
      </c>
      <c r="L6" s="87"/>
      <c r="M6" s="87" t="str">
        <f>'WK5 0502'!L6</f>
        <v>-</v>
      </c>
      <c r="N6" s="88" t="str">
        <f>'WK6 1202'!L6</f>
        <v>-</v>
      </c>
    </row>
    <row r="7">
      <c r="A7" s="258">
        <v>2.0</v>
      </c>
      <c r="B7" s="259" t="s">
        <v>19</v>
      </c>
      <c r="C7" s="260">
        <f>'WK2 1501'!K7</f>
        <v>4.5</v>
      </c>
      <c r="D7" s="261">
        <f>'WK3 2201'!K7</f>
        <v>19.5</v>
      </c>
      <c r="E7" s="261">
        <f>'WK4 2901'!K7</f>
        <v>49</v>
      </c>
      <c r="F7" s="261">
        <f>'WK5 0502'!K7</f>
        <v>9</v>
      </c>
      <c r="G7" s="262">
        <f>'WK6 1202'!K7</f>
        <v>44.5</v>
      </c>
      <c r="H7" s="263"/>
      <c r="I7" s="264" t="s">
        <v>19</v>
      </c>
      <c r="J7" s="261">
        <f>'WK2 1501'!L7</f>
        <v>73.75</v>
      </c>
      <c r="K7" s="261">
        <f>'WK3 2201'!L7</f>
        <v>18.5</v>
      </c>
      <c r="L7" s="261">
        <f>'WK4 2901'!L7</f>
        <v>26.75</v>
      </c>
      <c r="M7" s="261">
        <f>'WK5 0502'!L7</f>
        <v>28</v>
      </c>
      <c r="N7" s="262">
        <f>'WK6 1202'!L7</f>
        <v>25.25</v>
      </c>
    </row>
    <row r="8">
      <c r="A8" s="76">
        <v>2.1</v>
      </c>
      <c r="B8" s="89" t="s">
        <v>20</v>
      </c>
      <c r="C8" s="265">
        <f>'WK2 1501'!K8</f>
        <v>4.5</v>
      </c>
      <c r="D8" s="80">
        <f>'WK3 2201'!K8</f>
        <v>11</v>
      </c>
      <c r="E8" s="80">
        <f>'WK4 2901'!K8</f>
        <v>28.5</v>
      </c>
      <c r="F8" s="80">
        <f>'WK5 0502'!K8</f>
        <v>0</v>
      </c>
      <c r="G8" s="81">
        <f>'WK6 1202'!K8</f>
        <v>0</v>
      </c>
      <c r="H8" s="85"/>
      <c r="I8" s="79" t="s">
        <v>20</v>
      </c>
      <c r="J8" s="80">
        <f>'WK2 1501'!L8</f>
        <v>55</v>
      </c>
      <c r="K8" s="80" t="str">
        <f>'WK3 2201'!L8</f>
        <v>-</v>
      </c>
      <c r="L8" s="80" t="str">
        <f>'WK4 2901'!L8</f>
        <v>-</v>
      </c>
      <c r="M8" s="80" t="str">
        <f>'WK5 0502'!L8</f>
        <v>-</v>
      </c>
      <c r="N8" s="81" t="str">
        <f>'WK6 1202'!L8</f>
        <v>-</v>
      </c>
    </row>
    <row r="9">
      <c r="A9" s="2" t="s">
        <v>21</v>
      </c>
      <c r="B9" s="26" t="s">
        <v>22</v>
      </c>
      <c r="C9" s="256">
        <f>'WK2 1501'!K9</f>
        <v>4.5</v>
      </c>
      <c r="D9" s="87">
        <f>'WK3 2201'!K9</f>
        <v>6</v>
      </c>
      <c r="E9" s="87">
        <f>'WK4 2901'!K9</f>
        <v>18</v>
      </c>
      <c r="F9" s="87" t="str">
        <f>'WK5 0502'!K9</f>
        <v>-</v>
      </c>
      <c r="G9" s="88" t="str">
        <f>'WK6 1202'!K9</f>
        <v>-</v>
      </c>
      <c r="I9" s="42" t="s">
        <v>22</v>
      </c>
      <c r="J9" s="87">
        <f>'WK2 1501'!L9</f>
        <v>34</v>
      </c>
      <c r="K9" s="87" t="str">
        <f>'WK3 2201'!L9</f>
        <v>-</v>
      </c>
      <c r="L9" s="87" t="str">
        <f>'WK4 2901'!L9</f>
        <v>-</v>
      </c>
      <c r="M9" s="87" t="str">
        <f>'WK5 0502'!L9</f>
        <v>-</v>
      </c>
      <c r="N9" s="88" t="str">
        <f>'WK6 1202'!L9</f>
        <v>-</v>
      </c>
    </row>
    <row r="10">
      <c r="A10" s="2" t="s">
        <v>23</v>
      </c>
      <c r="B10" s="26" t="s">
        <v>24</v>
      </c>
      <c r="C10" s="256">
        <f>'WK2 1501'!K10</f>
        <v>0</v>
      </c>
      <c r="D10" s="87">
        <f>'WK3 2201'!K10</f>
        <v>5</v>
      </c>
      <c r="E10" s="87">
        <f>'WK4 2901'!K10</f>
        <v>1.5</v>
      </c>
      <c r="F10" s="87" t="str">
        <f>'WK5 0502'!K10</f>
        <v>-</v>
      </c>
      <c r="G10" s="88" t="str">
        <f>'WK6 1202'!K10</f>
        <v>-</v>
      </c>
      <c r="I10" s="42" t="s">
        <v>24</v>
      </c>
      <c r="J10" s="87">
        <f>'WK2 1501'!L10</f>
        <v>12</v>
      </c>
      <c r="K10" s="87" t="str">
        <f>'WK3 2201'!L10</f>
        <v>-</v>
      </c>
      <c r="L10" s="87" t="str">
        <f>'WK4 2901'!L10</f>
        <v>-</v>
      </c>
      <c r="M10" s="87" t="str">
        <f>'WK5 0502'!L10</f>
        <v>-</v>
      </c>
      <c r="N10" s="88" t="str">
        <f>'WK6 1202'!L10</f>
        <v>-</v>
      </c>
    </row>
    <row r="11">
      <c r="A11" s="2" t="s">
        <v>25</v>
      </c>
      <c r="B11" s="26" t="s">
        <v>26</v>
      </c>
      <c r="C11" s="256">
        <f>'WK2 1501'!K11</f>
        <v>0</v>
      </c>
      <c r="D11" s="87" t="str">
        <f>'WK3 2201'!K11</f>
        <v>-</v>
      </c>
      <c r="E11" s="87">
        <f>'WK4 2901'!K11</f>
        <v>9</v>
      </c>
      <c r="F11" s="87" t="str">
        <f>'WK5 0502'!K11</f>
        <v>-</v>
      </c>
      <c r="G11" s="88" t="str">
        <f>'WK6 1202'!K11</f>
        <v>-</v>
      </c>
      <c r="I11" s="42" t="s">
        <v>26</v>
      </c>
      <c r="J11" s="87">
        <f>'WK2 1501'!L11</f>
        <v>9</v>
      </c>
      <c r="K11" s="87" t="str">
        <f>'WK3 2201'!L11</f>
        <v>-</v>
      </c>
      <c r="L11" s="87" t="str">
        <f>'WK4 2901'!L11</f>
        <v>-</v>
      </c>
      <c r="M11" s="87" t="str">
        <f>'WK5 0502'!L11</f>
        <v>-</v>
      </c>
      <c r="N11" s="88" t="str">
        <f>'WK6 1202'!L11</f>
        <v>-</v>
      </c>
    </row>
    <row r="12">
      <c r="A12" s="86"/>
      <c r="C12" s="256" t="str">
        <f>'WK2 1501'!K12</f>
        <v/>
      </c>
      <c r="D12" s="87" t="str">
        <f>'WK3 2201'!K12</f>
        <v/>
      </c>
      <c r="E12" s="87" t="str">
        <f>'WK4 2901'!K12</f>
        <v/>
      </c>
      <c r="F12" s="87" t="str">
        <f>'WK5 0502'!K12</f>
        <v/>
      </c>
      <c r="G12" s="88" t="str">
        <f>'WK6 1202'!K12</f>
        <v/>
      </c>
      <c r="I12" s="3"/>
      <c r="J12" s="87" t="str">
        <f>'WK2 1501'!L12</f>
        <v/>
      </c>
      <c r="K12" s="87" t="str">
        <f>'WK3 2201'!L12</f>
        <v/>
      </c>
      <c r="L12" s="87" t="str">
        <f>'WK4 2901'!L12</f>
        <v/>
      </c>
      <c r="M12" s="87" t="str">
        <f>'WK5 0502'!L12</f>
        <v/>
      </c>
      <c r="N12" s="88" t="str">
        <f>'WK6 1202'!L12</f>
        <v/>
      </c>
    </row>
    <row r="13">
      <c r="A13" s="76">
        <v>2.2</v>
      </c>
      <c r="B13" s="89" t="s">
        <v>27</v>
      </c>
      <c r="C13" s="265">
        <f>'WK2 1501'!K13</f>
        <v>0</v>
      </c>
      <c r="D13" s="80">
        <f>'WK3 2201'!K13</f>
        <v>8.5</v>
      </c>
      <c r="E13" s="80">
        <f>'WK4 2901'!K13</f>
        <v>20.5</v>
      </c>
      <c r="F13" s="80">
        <f>'WK5 0502'!K13</f>
        <v>0</v>
      </c>
      <c r="G13" s="81">
        <f>'WK6 1202'!K13</f>
        <v>0</v>
      </c>
      <c r="H13" s="85"/>
      <c r="I13" s="79" t="s">
        <v>27</v>
      </c>
      <c r="J13" s="80">
        <f>'WK2 1501'!L13</f>
        <v>18</v>
      </c>
      <c r="K13" s="80">
        <f>'WK3 2201'!L13</f>
        <v>17</v>
      </c>
      <c r="L13" s="80" t="str">
        <f>'WK4 2901'!L13</f>
        <v>-</v>
      </c>
      <c r="M13" s="80" t="str">
        <f>'WK5 0502'!L13</f>
        <v>-</v>
      </c>
      <c r="N13" s="81" t="str">
        <f>'WK6 1202'!L13</f>
        <v>-</v>
      </c>
    </row>
    <row r="14">
      <c r="A14" s="2" t="s">
        <v>28</v>
      </c>
      <c r="B14" s="26" t="s">
        <v>29</v>
      </c>
      <c r="C14" s="256">
        <f>'WK2 1501'!K14</f>
        <v>0</v>
      </c>
      <c r="D14" s="87">
        <f>'WK3 2201'!K14</f>
        <v>8.5</v>
      </c>
      <c r="E14" s="87">
        <f>'WK4 2901'!K14</f>
        <v>13</v>
      </c>
      <c r="F14" s="87" t="str">
        <f>'WK5 0502'!K14</f>
        <v>-</v>
      </c>
      <c r="G14" s="88" t="str">
        <f>'WK6 1202'!K14</f>
        <v>-</v>
      </c>
      <c r="I14" s="42" t="s">
        <v>29</v>
      </c>
      <c r="J14" s="87">
        <f>'WK2 1501'!L14</f>
        <v>18</v>
      </c>
      <c r="K14" s="87">
        <f>'WK3 2201'!L14</f>
        <v>2</v>
      </c>
      <c r="L14" s="87" t="str">
        <f>'WK4 2901'!L14</f>
        <v>-</v>
      </c>
      <c r="M14" s="87" t="str">
        <f>'WK5 0502'!L14</f>
        <v>-</v>
      </c>
      <c r="N14" s="88" t="str">
        <f>'WK6 1202'!L14</f>
        <v>-</v>
      </c>
    </row>
    <row r="15">
      <c r="A15" s="2" t="s">
        <v>30</v>
      </c>
      <c r="B15" s="26" t="s">
        <v>31</v>
      </c>
      <c r="C15" s="256" t="str">
        <f>'WK2 1501'!K15</f>
        <v>-</v>
      </c>
      <c r="D15" s="87">
        <f>'WK3 2201'!K15</f>
        <v>0</v>
      </c>
      <c r="E15" s="87">
        <f>'WK4 2901'!K15</f>
        <v>7.5</v>
      </c>
      <c r="F15" s="87" t="str">
        <f>'WK5 0502'!K15</f>
        <v>-</v>
      </c>
      <c r="G15" s="88" t="str">
        <f>'WK6 1202'!K15</f>
        <v>-</v>
      </c>
      <c r="I15" s="42" t="s">
        <v>31</v>
      </c>
      <c r="J15" s="87" t="str">
        <f>'WK2 1501'!L15</f>
        <v>-</v>
      </c>
      <c r="K15" s="87">
        <f>'WK3 2201'!L15</f>
        <v>15</v>
      </c>
      <c r="L15" s="87" t="str">
        <f>'WK4 2901'!L15</f>
        <v>-</v>
      </c>
      <c r="M15" s="87" t="str">
        <f>'WK5 0502'!L15</f>
        <v>-</v>
      </c>
      <c r="N15" s="88" t="str">
        <f>'WK6 1202'!L15</f>
        <v>-</v>
      </c>
    </row>
    <row r="16">
      <c r="A16" s="86"/>
      <c r="C16" s="256" t="str">
        <f>'WK2 1501'!K16</f>
        <v/>
      </c>
      <c r="D16" s="87" t="str">
        <f>'WK3 2201'!K16</f>
        <v/>
      </c>
      <c r="E16" s="87" t="str">
        <f>'WK4 2901'!K16</f>
        <v/>
      </c>
      <c r="F16" s="87" t="str">
        <f>'WK5 0502'!K16</f>
        <v/>
      </c>
      <c r="G16" s="88" t="str">
        <f>'WK6 1202'!K16</f>
        <v/>
      </c>
      <c r="I16" s="3"/>
      <c r="J16" s="87" t="str">
        <f>'WK2 1501'!L16</f>
        <v/>
      </c>
      <c r="K16" s="87" t="str">
        <f>'WK3 2201'!L16</f>
        <v/>
      </c>
      <c r="L16" s="87" t="str">
        <f>'WK4 2901'!L16</f>
        <v>-</v>
      </c>
      <c r="M16" s="87" t="str">
        <f>'WK5 0502'!L16</f>
        <v/>
      </c>
      <c r="N16" s="88" t="str">
        <f>'WK6 1202'!L16</f>
        <v/>
      </c>
    </row>
    <row r="17">
      <c r="A17" s="2">
        <v>2.3</v>
      </c>
      <c r="B17" s="26" t="s">
        <v>32</v>
      </c>
      <c r="C17" s="256" t="str">
        <f>'WK2 1501'!K17</f>
        <v>-</v>
      </c>
      <c r="D17" s="87">
        <f>'WK3 2201'!K17</f>
        <v>0</v>
      </c>
      <c r="E17" s="87">
        <f>'WK4 2901'!K17</f>
        <v>0</v>
      </c>
      <c r="F17" s="87">
        <f>'WK5 0502'!K17</f>
        <v>3.75</v>
      </c>
      <c r="G17" s="88">
        <f>'WK6 1202'!K17</f>
        <v>11</v>
      </c>
      <c r="I17" s="42" t="s">
        <v>32</v>
      </c>
      <c r="J17" s="87" t="str">
        <f>'WK2 1501'!L17</f>
        <v>-</v>
      </c>
      <c r="K17" s="87">
        <f>'WK3 2201'!L17</f>
        <v>0.75</v>
      </c>
      <c r="L17" s="87">
        <f>'WK4 2901'!L17</f>
        <v>8.5</v>
      </c>
      <c r="M17" s="87">
        <f>'WK5 0502'!L17</f>
        <v>6.75</v>
      </c>
      <c r="N17" s="88" t="str">
        <f>'WK6 1202'!L17</f>
        <v>-</v>
      </c>
    </row>
    <row r="18">
      <c r="A18" s="2">
        <v>2.4</v>
      </c>
      <c r="B18" s="26" t="s">
        <v>33</v>
      </c>
      <c r="C18" s="256" t="str">
        <f>'WK2 1501'!K18</f>
        <v>-</v>
      </c>
      <c r="D18" s="87">
        <f>'WK3 2201'!K18</f>
        <v>0</v>
      </c>
      <c r="E18" s="87" t="str">
        <f>'WK4 2901'!K18</f>
        <v>-</v>
      </c>
      <c r="F18" s="87" t="str">
        <f>'WK5 0502'!K18</f>
        <v>-</v>
      </c>
      <c r="G18" s="88">
        <f>'WK6 1202'!K18</f>
        <v>0</v>
      </c>
      <c r="I18" s="42" t="s">
        <v>33</v>
      </c>
      <c r="J18" s="87" t="str">
        <f>'WK2 1501'!L18</f>
        <v>-</v>
      </c>
      <c r="K18" s="87">
        <f>'WK3 2201'!L18</f>
        <v>0.75</v>
      </c>
      <c r="L18" s="87" t="str">
        <f>'WK4 2901'!L18</f>
        <v>-</v>
      </c>
      <c r="M18" s="87" t="str">
        <f>'WK5 0502'!L18</f>
        <v>-</v>
      </c>
      <c r="N18" s="88">
        <f>'WK6 1202'!L18</f>
        <v>8</v>
      </c>
    </row>
    <row r="19">
      <c r="A19" s="2">
        <v>2.5</v>
      </c>
      <c r="B19" s="26" t="s">
        <v>34</v>
      </c>
      <c r="C19" s="256" t="str">
        <f>'WK2 1501'!K19</f>
        <v>-</v>
      </c>
      <c r="D19" s="87" t="str">
        <f>'WK3 2201'!K19</f>
        <v>-</v>
      </c>
      <c r="E19" s="87">
        <f>'WK4 2901'!K19</f>
        <v>0</v>
      </c>
      <c r="F19" s="87" t="str">
        <f>'WK5 0502'!K19</f>
        <v>-</v>
      </c>
      <c r="G19" s="88">
        <f>'WK6 1202'!K19</f>
        <v>0</v>
      </c>
      <c r="I19" s="42" t="s">
        <v>34</v>
      </c>
      <c r="J19" s="87" t="str">
        <f>'WK2 1501'!L19</f>
        <v>-</v>
      </c>
      <c r="K19" s="87" t="str">
        <f>'WK3 2201'!L19</f>
        <v>-</v>
      </c>
      <c r="L19" s="87">
        <f>'WK4 2901'!L19</f>
        <v>0.75</v>
      </c>
      <c r="M19" s="87" t="str">
        <f>'WK5 0502'!L19</f>
        <v>-</v>
      </c>
      <c r="N19" s="88">
        <f>'WK6 1202'!L19</f>
        <v>0.5</v>
      </c>
    </row>
    <row r="20">
      <c r="A20" s="2">
        <v>2.6</v>
      </c>
      <c r="B20" s="26" t="s">
        <v>35</v>
      </c>
      <c r="C20" s="256">
        <f>'WK2 1501'!K20</f>
        <v>0</v>
      </c>
      <c r="D20" s="87" t="str">
        <f>'WK3 2201'!K20</f>
        <v>-</v>
      </c>
      <c r="E20" s="87">
        <f>'WK4 2901'!K20</f>
        <v>0</v>
      </c>
      <c r="F20" s="87">
        <f>'WK5 0502'!K20</f>
        <v>5.25</v>
      </c>
      <c r="G20" s="88">
        <f>'WK6 1202'!K20</f>
        <v>33.5</v>
      </c>
      <c r="I20" s="42" t="s">
        <v>35</v>
      </c>
      <c r="J20" s="87">
        <f>'WK2 1501'!L20</f>
        <v>0.75</v>
      </c>
      <c r="K20" s="87" t="str">
        <f>'WK3 2201'!L20</f>
        <v>-</v>
      </c>
      <c r="L20" s="87">
        <f>'WK4 2901'!L20</f>
        <v>18</v>
      </c>
      <c r="M20" s="87">
        <f>'WK5 0502'!L20</f>
        <v>0.75</v>
      </c>
      <c r="N20" s="88">
        <f>'WK6 1202'!L20</f>
        <v>16.75</v>
      </c>
    </row>
    <row r="21">
      <c r="A21" s="2">
        <v>2.7</v>
      </c>
      <c r="B21" s="26" t="s">
        <v>36</v>
      </c>
      <c r="C21" s="256" t="str">
        <f>'WK2 1501'!K21</f>
        <v>-</v>
      </c>
      <c r="D21" s="87" t="str">
        <f>'WK3 2201'!K21</f>
        <v>-</v>
      </c>
      <c r="E21" s="87" t="str">
        <f>'WK4 2901'!K21</f>
        <v>-</v>
      </c>
      <c r="F21" s="87">
        <f>'WK5 0502'!K21</f>
        <v>0</v>
      </c>
      <c r="G21" s="88" t="str">
        <f>'WK6 1202'!K21</f>
        <v>-</v>
      </c>
      <c r="I21" s="42" t="s">
        <v>36</v>
      </c>
      <c r="J21" s="87" t="str">
        <f>'WK2 1501'!L21</f>
        <v>-</v>
      </c>
      <c r="K21" s="87" t="str">
        <f>'WK3 2201'!L21</f>
        <v>-</v>
      </c>
      <c r="L21" s="87" t="str">
        <f>'WK4 2901'!L21</f>
        <v>-</v>
      </c>
      <c r="M21" s="87">
        <f>'WK5 0502'!L21</f>
        <v>20.75</v>
      </c>
      <c r="N21" s="88" t="str">
        <f>'WK6 1202'!L21</f>
        <v>-</v>
      </c>
    </row>
    <row r="22">
      <c r="A22" s="2">
        <v>2.8</v>
      </c>
      <c r="B22" s="26" t="s">
        <v>37</v>
      </c>
      <c r="C22" s="256" t="str">
        <f>'WK2 1501'!K22</f>
        <v>-</v>
      </c>
      <c r="D22" s="87" t="str">
        <f>'WK3 2201'!K22</f>
        <v>-</v>
      </c>
      <c r="E22" s="87" t="str">
        <f>'WK4 2901'!K22</f>
        <v>-</v>
      </c>
      <c r="F22" s="87" t="str">
        <f>'WK5 0502'!K22</f>
        <v>-</v>
      </c>
      <c r="G22" s="88" t="str">
        <f>'WK6 1202'!K22</f>
        <v>-</v>
      </c>
      <c r="I22" s="42" t="s">
        <v>37</v>
      </c>
      <c r="J22" s="87" t="str">
        <f>'WK2 1501'!L22</f>
        <v>-</v>
      </c>
      <c r="K22" s="87" t="str">
        <f>'WK3 2201'!L22</f>
        <v>-</v>
      </c>
      <c r="L22" s="87" t="str">
        <f>'WK4 2901'!L22</f>
        <v>-</v>
      </c>
      <c r="M22" s="87" t="str">
        <f>'WK5 0502'!L22</f>
        <v>-</v>
      </c>
      <c r="N22" s="88" t="str">
        <f>'WK6 1202'!L22</f>
        <v>-</v>
      </c>
    </row>
    <row r="23">
      <c r="A23" s="2">
        <v>2.9</v>
      </c>
      <c r="B23" s="26" t="s">
        <v>38</v>
      </c>
      <c r="C23" s="256" t="str">
        <f>'WK2 1501'!K23</f>
        <v>-</v>
      </c>
      <c r="D23" s="87" t="str">
        <f>'WK3 2201'!K23</f>
        <v>-</v>
      </c>
      <c r="E23" s="87" t="str">
        <f>'WK4 2901'!K23</f>
        <v>-</v>
      </c>
      <c r="F23" s="87" t="str">
        <f>'WK5 0502'!K23</f>
        <v>-</v>
      </c>
      <c r="G23" s="88" t="str">
        <f>'WK6 1202'!K23</f>
        <v>-</v>
      </c>
      <c r="I23" s="42" t="s">
        <v>38</v>
      </c>
      <c r="J23" s="87" t="str">
        <f>'WK2 1501'!L23</f>
        <v>-</v>
      </c>
      <c r="K23" s="87" t="str">
        <f>'WK3 2201'!L23</f>
        <v>-</v>
      </c>
      <c r="L23" s="87" t="str">
        <f>'WK4 2901'!L23</f>
        <v>-</v>
      </c>
      <c r="M23" s="87" t="str">
        <f>'WK5 0502'!L23</f>
        <v>-</v>
      </c>
      <c r="N23" s="88" t="str">
        <f>'WK6 1202'!L23</f>
        <v>-</v>
      </c>
    </row>
    <row r="24">
      <c r="A24" s="86"/>
      <c r="C24" s="256" t="str">
        <f>'WK2 1501'!K24</f>
        <v/>
      </c>
      <c r="D24" s="87" t="str">
        <f>'WK3 2201'!K24</f>
        <v/>
      </c>
      <c r="E24" s="87" t="str">
        <f>'WK4 2901'!K24</f>
        <v/>
      </c>
      <c r="F24" s="87" t="str">
        <f>'WK5 0502'!K24</f>
        <v/>
      </c>
      <c r="G24" s="88" t="str">
        <f>'WK6 1202'!K24</f>
        <v/>
      </c>
      <c r="I24" s="3"/>
      <c r="J24" s="87" t="str">
        <f>'WK2 1501'!L24</f>
        <v/>
      </c>
      <c r="K24" s="87" t="str">
        <f>'WK3 2201'!L24</f>
        <v/>
      </c>
      <c r="L24" s="87" t="str">
        <f>'WK4 2901'!L24</f>
        <v/>
      </c>
      <c r="M24" s="87" t="str">
        <f>'WK5 0502'!L24</f>
        <v/>
      </c>
      <c r="N24" s="88" t="str">
        <f>'WK6 1202'!L24</f>
        <v/>
      </c>
    </row>
    <row r="25">
      <c r="A25" s="266">
        <v>3.0</v>
      </c>
      <c r="B25" s="267" t="s">
        <v>39</v>
      </c>
      <c r="C25" s="268">
        <f>'WK2 1501'!K25</f>
        <v>1</v>
      </c>
      <c r="D25" s="269">
        <f>'WK3 2201'!K25</f>
        <v>3.5</v>
      </c>
      <c r="E25" s="269">
        <f>'WK4 2901'!K25</f>
        <v>18</v>
      </c>
      <c r="F25" s="269">
        <f>'WK5 0502'!K25</f>
        <v>23.75</v>
      </c>
      <c r="G25" s="270">
        <f>'WK6 1202'!K25</f>
        <v>14.75</v>
      </c>
      <c r="H25" s="271"/>
      <c r="I25" s="272" t="s">
        <v>39</v>
      </c>
      <c r="J25" s="269" t="str">
        <f>'WK2 1501'!L25</f>
        <v>-</v>
      </c>
      <c r="K25" s="269">
        <f>'WK3 2201'!L25</f>
        <v>22.5</v>
      </c>
      <c r="L25" s="269">
        <f>'WK4 2901'!L25</f>
        <v>22.5</v>
      </c>
      <c r="M25" s="269">
        <f>'WK5 0502'!L25</f>
        <v>18.75</v>
      </c>
      <c r="N25" s="270">
        <f>'WK6 1202'!L25</f>
        <v>18.75</v>
      </c>
    </row>
    <row r="26">
      <c r="A26" s="2">
        <v>3.1</v>
      </c>
      <c r="B26" s="26" t="s">
        <v>40</v>
      </c>
      <c r="C26" s="256">
        <f>'WK2 1501'!K26</f>
        <v>1</v>
      </c>
      <c r="D26" s="87">
        <f>'WK3 2201'!K26</f>
        <v>3.5</v>
      </c>
      <c r="E26" s="87">
        <f>'WK4 2901'!K26</f>
        <v>18</v>
      </c>
      <c r="F26" s="87">
        <f>'WK5 0502'!K26</f>
        <v>18</v>
      </c>
      <c r="G26" s="88">
        <f>'WK6 1202'!K26</f>
        <v>8.5</v>
      </c>
      <c r="I26" s="42" t="s">
        <v>40</v>
      </c>
      <c r="J26" s="87" t="str">
        <f>'WK2 1501'!L26</f>
        <v>-</v>
      </c>
      <c r="K26" s="87">
        <f>'WK3 2201'!L26</f>
        <v>22.5</v>
      </c>
      <c r="L26" s="87">
        <f>'WK4 2901'!L26</f>
        <v>22.5</v>
      </c>
      <c r="M26" s="87">
        <f>'WK5 0502'!L26</f>
        <v>15</v>
      </c>
      <c r="N26" s="88" t="str">
        <f>'WK6 1202'!L26</f>
        <v>-</v>
      </c>
    </row>
    <row r="27">
      <c r="A27" s="2">
        <v>3.2</v>
      </c>
      <c r="B27" s="26" t="s">
        <v>41</v>
      </c>
      <c r="C27" s="256" t="str">
        <f>'WK2 1501'!K27</f>
        <v>-</v>
      </c>
      <c r="D27" s="87" t="str">
        <f>'WK3 2201'!K27</f>
        <v>-</v>
      </c>
      <c r="E27" s="87" t="str">
        <f>'WK4 2901'!K27</f>
        <v>-</v>
      </c>
      <c r="F27" s="87">
        <f>'WK5 0502'!K27</f>
        <v>5.75</v>
      </c>
      <c r="G27" s="88">
        <f>'WK6 1202'!K27</f>
        <v>6.25</v>
      </c>
      <c r="I27" s="42" t="s">
        <v>41</v>
      </c>
      <c r="J27" s="87" t="str">
        <f>'WK2 1501'!L27</f>
        <v>-</v>
      </c>
      <c r="K27" s="87" t="str">
        <f>'WK3 2201'!L27</f>
        <v>-</v>
      </c>
      <c r="L27" s="87" t="str">
        <f>'WK4 2901'!L27</f>
        <v>-</v>
      </c>
      <c r="M27" s="87">
        <f>'WK5 0502'!L27</f>
        <v>3.75</v>
      </c>
      <c r="N27" s="88">
        <f>'WK6 1202'!L27</f>
        <v>18.75</v>
      </c>
    </row>
    <row r="28">
      <c r="A28" s="2">
        <v>3.3</v>
      </c>
      <c r="B28" s="26" t="s">
        <v>42</v>
      </c>
      <c r="C28" s="256" t="str">
        <f>'WK2 1501'!K28</f>
        <v>-</v>
      </c>
      <c r="D28" s="87" t="str">
        <f>'WK3 2201'!K28</f>
        <v>-</v>
      </c>
      <c r="E28" s="87" t="str">
        <f>'WK4 2901'!K28</f>
        <v>-</v>
      </c>
      <c r="F28" s="87" t="str">
        <f>'WK5 0502'!K28</f>
        <v>-</v>
      </c>
      <c r="G28" s="88" t="str">
        <f>'WK6 1202'!K28</f>
        <v>-</v>
      </c>
      <c r="I28" s="42" t="s">
        <v>42</v>
      </c>
      <c r="J28" s="87" t="str">
        <f>'WK2 1501'!L28</f>
        <v>-</v>
      </c>
      <c r="K28" s="87" t="str">
        <f>'WK3 2201'!L28</f>
        <v>-</v>
      </c>
      <c r="L28" s="87" t="str">
        <f>'WK4 2901'!L28</f>
        <v>-</v>
      </c>
      <c r="M28" s="87" t="str">
        <f>'WK5 0502'!L28</f>
        <v>-</v>
      </c>
      <c r="N28" s="88" t="str">
        <f>'WK6 1202'!L28</f>
        <v>-</v>
      </c>
    </row>
    <row r="29">
      <c r="A29" s="2">
        <v>3.4</v>
      </c>
      <c r="B29" s="26" t="s">
        <v>43</v>
      </c>
      <c r="C29" s="256" t="str">
        <f>'WK2 1501'!K29</f>
        <v>-</v>
      </c>
      <c r="D29" s="87" t="str">
        <f>'WK3 2201'!K29</f>
        <v>-</v>
      </c>
      <c r="E29" s="87" t="str">
        <f>'WK4 2901'!K29</f>
        <v>-</v>
      </c>
      <c r="F29" s="87" t="str">
        <f>'WK5 0502'!K29</f>
        <v>-</v>
      </c>
      <c r="G29" s="88" t="str">
        <f>'WK6 1202'!K29</f>
        <v>-</v>
      </c>
      <c r="I29" s="42" t="s">
        <v>43</v>
      </c>
      <c r="J29" s="87" t="str">
        <f>'WK2 1501'!L29</f>
        <v>-</v>
      </c>
      <c r="K29" s="87" t="str">
        <f>'WK3 2201'!L29</f>
        <v>-</v>
      </c>
      <c r="L29" s="87" t="str">
        <f>'WK4 2901'!L29</f>
        <v>-</v>
      </c>
      <c r="M29" s="87" t="str">
        <f>'WK5 0502'!L29</f>
        <v>-</v>
      </c>
      <c r="N29" s="88" t="str">
        <f>'WK6 1202'!L29</f>
        <v>-</v>
      </c>
    </row>
    <row r="30">
      <c r="A30" s="2">
        <v>3.5</v>
      </c>
      <c r="B30" s="26" t="s">
        <v>44</v>
      </c>
      <c r="C30" s="256" t="str">
        <f>'WK2 1501'!K30</f>
        <v>-</v>
      </c>
      <c r="D30" s="87" t="str">
        <f>'WK3 2201'!K30</f>
        <v>-</v>
      </c>
      <c r="E30" s="87" t="str">
        <f>'WK4 2901'!K30</f>
        <v>-</v>
      </c>
      <c r="F30" s="87" t="str">
        <f>'WK5 0502'!K30</f>
        <v>-</v>
      </c>
      <c r="G30" s="88" t="str">
        <f>'WK6 1202'!K30</f>
        <v>-</v>
      </c>
      <c r="I30" s="42" t="s">
        <v>44</v>
      </c>
      <c r="J30" s="87" t="str">
        <f>'WK2 1501'!L30</f>
        <v>-</v>
      </c>
      <c r="K30" s="87" t="str">
        <f>'WK3 2201'!L30</f>
        <v>-</v>
      </c>
      <c r="L30" s="87" t="str">
        <f>'WK4 2901'!L30</f>
        <v>-</v>
      </c>
      <c r="M30" s="87" t="str">
        <f>'WK5 0502'!L30</f>
        <v>-</v>
      </c>
      <c r="N30" s="88" t="str">
        <f>'WK6 1202'!L30</f>
        <v>-</v>
      </c>
    </row>
    <row r="31">
      <c r="A31" s="2"/>
      <c r="B31" s="26"/>
      <c r="C31" s="256" t="str">
        <f>'WK2 1501'!K31</f>
        <v/>
      </c>
      <c r="D31" s="87" t="str">
        <f>'WK3 2201'!K31</f>
        <v/>
      </c>
      <c r="E31" s="87" t="str">
        <f>'WK4 2901'!K31</f>
        <v/>
      </c>
      <c r="F31" s="87" t="str">
        <f>'WK5 0502'!K31</f>
        <v/>
      </c>
      <c r="G31" s="88" t="str">
        <f>'WK6 1202'!K31</f>
        <v/>
      </c>
      <c r="I31" s="42"/>
      <c r="J31" s="87" t="str">
        <f>'WK2 1501'!L31</f>
        <v/>
      </c>
      <c r="K31" s="87" t="str">
        <f>'WK3 2201'!L31</f>
        <v/>
      </c>
      <c r="L31" s="87" t="str">
        <f>'WK4 2901'!L31</f>
        <v/>
      </c>
      <c r="M31" s="87" t="str">
        <f>'WK5 0502'!L31</f>
        <v/>
      </c>
      <c r="N31" s="88" t="str">
        <f>'WK6 1202'!L31</f>
        <v/>
      </c>
    </row>
    <row r="32">
      <c r="A32" s="275">
        <v>4.0</v>
      </c>
      <c r="B32" s="276" t="s">
        <v>45</v>
      </c>
      <c r="C32" s="277">
        <f>'WK2 1501'!K32</f>
        <v>5</v>
      </c>
      <c r="D32" s="278">
        <f>'WK3 2201'!K32</f>
        <v>24</v>
      </c>
      <c r="E32" s="278">
        <f>'WK4 2901'!K32</f>
        <v>7.25</v>
      </c>
      <c r="F32" s="278">
        <f>'WK5 0502'!K32</f>
        <v>6.5</v>
      </c>
      <c r="G32" s="278">
        <f>'WK6 1202'!K32</f>
        <v>10</v>
      </c>
      <c r="H32" s="279"/>
      <c r="I32" s="280" t="s">
        <v>45</v>
      </c>
      <c r="J32" s="278">
        <f>'WK2 1501'!L32</f>
        <v>28</v>
      </c>
      <c r="K32" s="278">
        <f>'WK3 2201'!L32</f>
        <v>38.75</v>
      </c>
      <c r="L32" s="278">
        <f>'WK4 2901'!L32</f>
        <v>37.45</v>
      </c>
      <c r="M32" s="278" t="str">
        <f>'WK5 0502'!L32</f>
        <v/>
      </c>
      <c r="N32" s="281" t="str">
        <f>'WK6 1202'!L32</f>
        <v>-</v>
      </c>
    </row>
    <row r="33">
      <c r="A33" s="2">
        <v>4.1</v>
      </c>
      <c r="B33" s="26" t="s">
        <v>46</v>
      </c>
      <c r="C33" s="256">
        <f>'WK2 1501'!K33</f>
        <v>3</v>
      </c>
      <c r="D33" s="87">
        <f>'WK3 2201'!K33</f>
        <v>4.75</v>
      </c>
      <c r="E33" s="87">
        <f>'WK4 2901'!K33</f>
        <v>2.5</v>
      </c>
      <c r="F33" s="87" t="str">
        <f>'WK5 0502'!K33</f>
        <v>-</v>
      </c>
      <c r="G33" s="88">
        <f>'WK6 1202'!K33</f>
        <v>5</v>
      </c>
      <c r="I33" s="42" t="s">
        <v>46</v>
      </c>
      <c r="J33" s="87">
        <f>'WK2 1501'!L33</f>
        <v>7.5</v>
      </c>
      <c r="K33" s="87">
        <f>'WK3 2201'!L33</f>
        <v>7.5</v>
      </c>
      <c r="L33" s="87">
        <f>'WK4 2901'!L33</f>
        <v>5</v>
      </c>
      <c r="M33" s="87" t="str">
        <f>'WK5 0502'!L33</f>
        <v>-</v>
      </c>
      <c r="N33" s="88" t="str">
        <f>'WK6 1202'!L33</f>
        <v>-</v>
      </c>
    </row>
    <row r="34">
      <c r="A34" s="2">
        <v>4.2</v>
      </c>
      <c r="B34" s="26" t="s">
        <v>47</v>
      </c>
      <c r="C34" s="256">
        <f>'WK2 1501'!K34</f>
        <v>2</v>
      </c>
      <c r="D34" s="87">
        <f>'WK3 2201'!K34</f>
        <v>5.75</v>
      </c>
      <c r="E34" s="87">
        <f>'WK4 2901'!K34</f>
        <v>0</v>
      </c>
      <c r="F34" s="87" t="str">
        <f>'WK5 0502'!K34</f>
        <v>-</v>
      </c>
      <c r="G34" s="88" t="str">
        <f>'WK6 1202'!K34</f>
        <v>-</v>
      </c>
      <c r="I34" s="42" t="s">
        <v>47</v>
      </c>
      <c r="J34" s="87">
        <f>'WK2 1501'!L34</f>
        <v>3</v>
      </c>
      <c r="K34" s="87">
        <f>'WK3 2201'!L34</f>
        <v>3</v>
      </c>
      <c r="L34" s="87">
        <f>'WK4 2901'!L34</f>
        <v>2</v>
      </c>
      <c r="M34" s="87" t="str">
        <f>'WK5 0502'!L34</f>
        <v>-</v>
      </c>
      <c r="N34" s="88" t="str">
        <f>'WK6 1202'!L34</f>
        <v>-</v>
      </c>
    </row>
    <row r="35">
      <c r="A35" s="2">
        <v>4.3</v>
      </c>
      <c r="B35" s="26" t="s">
        <v>48</v>
      </c>
      <c r="C35" s="256" t="str">
        <f>'WK2 1501'!K35</f>
        <v>-</v>
      </c>
      <c r="D35" s="87">
        <f>'WK3 2201'!K35</f>
        <v>0</v>
      </c>
      <c r="E35" s="87">
        <f>'WK4 2901'!K35</f>
        <v>0</v>
      </c>
      <c r="F35" s="87" t="str">
        <f>'WK5 0502'!K35</f>
        <v>-</v>
      </c>
      <c r="G35" s="88" t="str">
        <f>'WK6 1202'!K35</f>
        <v>-</v>
      </c>
      <c r="I35" s="42" t="s">
        <v>48</v>
      </c>
      <c r="J35" s="87" t="str">
        <f>'WK2 1501'!L35</f>
        <v>-</v>
      </c>
      <c r="K35" s="87">
        <f>'WK3 2201'!L35</f>
        <v>8</v>
      </c>
      <c r="L35" s="87">
        <f>'WK4 2901'!L35</f>
        <v>12</v>
      </c>
      <c r="M35" s="87" t="str">
        <f>'WK5 0502'!L35</f>
        <v>-</v>
      </c>
      <c r="N35" s="88" t="str">
        <f>'WK6 1202'!L35</f>
        <v>-</v>
      </c>
    </row>
    <row r="36">
      <c r="A36" s="101">
        <v>4.4</v>
      </c>
      <c r="B36" s="111" t="s">
        <v>49</v>
      </c>
      <c r="C36" s="256">
        <f>'WK2 1501'!K36</f>
        <v>0</v>
      </c>
      <c r="D36" s="87">
        <f>'WK3 2201'!K36</f>
        <v>13.5</v>
      </c>
      <c r="E36" s="87">
        <f>'WK4 2901'!K36</f>
        <v>4.75</v>
      </c>
      <c r="F36" s="80">
        <f>'WK5 0502'!K36</f>
        <v>6.5</v>
      </c>
      <c r="G36" s="81">
        <f>'WK6 1202'!K36</f>
        <v>5</v>
      </c>
      <c r="H36" s="85"/>
      <c r="I36" s="102" t="s">
        <v>49</v>
      </c>
      <c r="J36" s="80">
        <f>'WK2 1501'!L36</f>
        <v>17.5</v>
      </c>
      <c r="K36" s="80">
        <f>'WK3 2201'!L36</f>
        <v>20.25</v>
      </c>
      <c r="L36" s="80">
        <f>'WK4 2901'!L36</f>
        <v>18.5</v>
      </c>
      <c r="M36" s="80" t="str">
        <f>'WK5 0502'!L36</f>
        <v>-</v>
      </c>
      <c r="N36" s="81" t="str">
        <f>'WK6 1202'!L36</f>
        <v/>
      </c>
    </row>
    <row r="37">
      <c r="A37" s="2" t="s">
        <v>50</v>
      </c>
      <c r="B37" s="26" t="s">
        <v>51</v>
      </c>
      <c r="C37" s="256">
        <f>'WK2 1501'!K37</f>
        <v>0</v>
      </c>
      <c r="D37" s="87">
        <f>'WK3 2201'!K37</f>
        <v>13.5</v>
      </c>
      <c r="E37" s="87">
        <f>'WK4 2901'!K37</f>
        <v>4.75</v>
      </c>
      <c r="F37" s="87">
        <f>'WK5 0502'!K37</f>
        <v>6.5</v>
      </c>
      <c r="G37" s="88">
        <f>'WK6 1202'!K37</f>
        <v>5</v>
      </c>
      <c r="I37" s="42" t="s">
        <v>51</v>
      </c>
      <c r="J37" s="87">
        <f>'WK2 1501'!L37</f>
        <v>11.75</v>
      </c>
      <c r="K37" s="87">
        <f>'WK3 2201'!L37</f>
        <v>11.75</v>
      </c>
      <c r="L37" s="87">
        <f>'WK4 2901'!L37</f>
        <v>11.75</v>
      </c>
      <c r="M37" s="87" t="str">
        <f>'WK5 0502'!L37</f>
        <v>-</v>
      </c>
      <c r="N37" s="88" t="str">
        <f>'WK6 1202'!L37</f>
        <v>-</v>
      </c>
    </row>
    <row r="38">
      <c r="A38" s="2" t="s">
        <v>52</v>
      </c>
      <c r="B38" s="26" t="s">
        <v>53</v>
      </c>
      <c r="C38" s="256">
        <f>'WK2 1501'!K38</f>
        <v>0</v>
      </c>
      <c r="D38" s="87">
        <f>'WK3 2201'!K38</f>
        <v>0</v>
      </c>
      <c r="E38" s="87">
        <f>'WK4 2901'!K38</f>
        <v>0</v>
      </c>
      <c r="F38" s="87" t="str">
        <f>'WK5 0502'!K38</f>
        <v>-</v>
      </c>
      <c r="G38" s="88" t="str">
        <f>'WK6 1202'!K38</f>
        <v>-</v>
      </c>
      <c r="I38" s="42" t="s">
        <v>53</v>
      </c>
      <c r="J38" s="87">
        <f>'WK2 1501'!L38</f>
        <v>1.75</v>
      </c>
      <c r="K38" s="87">
        <f>'WK3 2201'!L38</f>
        <v>2</v>
      </c>
      <c r="L38" s="87">
        <f>'WK4 2901'!L38</f>
        <v>1.5</v>
      </c>
      <c r="M38" s="87" t="str">
        <f>'WK5 0502'!L38</f>
        <v>-</v>
      </c>
      <c r="N38" s="88" t="str">
        <f>'WK6 1202'!L38</f>
        <v>-</v>
      </c>
    </row>
    <row r="39">
      <c r="A39" s="2" t="s">
        <v>54</v>
      </c>
      <c r="B39" s="26" t="s">
        <v>55</v>
      </c>
      <c r="C39" s="256">
        <f>'WK2 1501'!K39</f>
        <v>0</v>
      </c>
      <c r="D39" s="87">
        <f>'WK3 2201'!K39</f>
        <v>0</v>
      </c>
      <c r="E39" s="87">
        <f>'WK4 2901'!K39</f>
        <v>0</v>
      </c>
      <c r="F39" s="87" t="str">
        <f>'WK5 0502'!K39</f>
        <v>-</v>
      </c>
      <c r="G39" s="88" t="str">
        <f>'WK6 1202'!K39</f>
        <v>-</v>
      </c>
      <c r="I39" s="42" t="s">
        <v>55</v>
      </c>
      <c r="J39" s="87">
        <f>'WK2 1501'!L39</f>
        <v>4</v>
      </c>
      <c r="K39" s="87">
        <f>'WK3 2201'!L39</f>
        <v>6.75</v>
      </c>
      <c r="L39" s="87">
        <f>'WK4 2901'!L39</f>
        <v>5.5</v>
      </c>
      <c r="M39" s="87" t="str">
        <f>'WK5 0502'!L39</f>
        <v>-</v>
      </c>
      <c r="N39" s="88" t="str">
        <f>'WK6 1202'!L39</f>
        <v>-</v>
      </c>
    </row>
    <row r="40">
      <c r="A40" s="86"/>
      <c r="C40" s="256" t="str">
        <f>'WK2 1501'!K40</f>
        <v/>
      </c>
      <c r="D40" s="87" t="str">
        <f>'WK3 2201'!K40</f>
        <v/>
      </c>
      <c r="E40" s="87" t="str">
        <f>'WK4 2901'!K40</f>
        <v/>
      </c>
      <c r="F40" s="87" t="str">
        <f>'WK5 0502'!K40</f>
        <v/>
      </c>
      <c r="G40" s="88" t="str">
        <f>'WK6 1202'!K40</f>
        <v/>
      </c>
      <c r="I40" s="3"/>
      <c r="J40" s="87" t="str">
        <f>'WK2 1501'!L40</f>
        <v/>
      </c>
      <c r="K40" s="87" t="str">
        <f>'WK3 2201'!L40</f>
        <v/>
      </c>
      <c r="L40" s="87" t="str">
        <f>'WK4 2901'!L40</f>
        <v/>
      </c>
      <c r="M40" s="87" t="str">
        <f>'WK5 0502'!L40</f>
        <v/>
      </c>
      <c r="N40" s="88" t="str">
        <f>'WK6 1202'!L40</f>
        <v/>
      </c>
    </row>
    <row r="41">
      <c r="A41" s="282">
        <v>5.0</v>
      </c>
      <c r="B41" s="283" t="s">
        <v>56</v>
      </c>
      <c r="C41" s="284">
        <f>'WK2 1501'!K41</f>
        <v>0</v>
      </c>
      <c r="D41" s="285">
        <f>'WK3 2201'!K41</f>
        <v>1.5</v>
      </c>
      <c r="E41" s="285">
        <f>'WK4 2901'!K41</f>
        <v>8</v>
      </c>
      <c r="F41" s="285">
        <f>'WK5 0502'!K41</f>
        <v>16.5</v>
      </c>
      <c r="G41" s="286">
        <f>'WK6 1202'!K41</f>
        <v>22.25</v>
      </c>
      <c r="H41" s="287"/>
      <c r="I41" s="288" t="s">
        <v>56</v>
      </c>
      <c r="J41" s="285" t="str">
        <f>'WK2 1501'!L41</f>
        <v>-</v>
      </c>
      <c r="K41" s="285" t="str">
        <f>'WK3 2201'!L41</f>
        <v/>
      </c>
      <c r="L41" s="285">
        <f>'WK4 2901'!L41</f>
        <v>13.5</v>
      </c>
      <c r="M41" s="285">
        <f>'WK5 0502'!L41</f>
        <v>101</v>
      </c>
      <c r="N41" s="286">
        <f>'WK6 1202'!L41</f>
        <v>101</v>
      </c>
    </row>
    <row r="42">
      <c r="A42" s="2">
        <v>5.1</v>
      </c>
      <c r="B42" s="26" t="s">
        <v>57</v>
      </c>
      <c r="C42" s="256" t="str">
        <f>'WK2 1501'!K42</f>
        <v>-</v>
      </c>
      <c r="D42" s="87" t="str">
        <f>'WK3 2201'!K42</f>
        <v>-</v>
      </c>
      <c r="E42" s="87">
        <f>'WK4 2901'!K42</f>
        <v>0</v>
      </c>
      <c r="F42" s="87">
        <f>'WK5 0502'!K42</f>
        <v>1.5</v>
      </c>
      <c r="G42" s="88">
        <f>'WK6 1202'!K42</f>
        <v>0</v>
      </c>
      <c r="I42" s="42" t="s">
        <v>57</v>
      </c>
      <c r="J42" s="87" t="str">
        <f>'WK2 1501'!L42</f>
        <v>-</v>
      </c>
      <c r="K42" s="87" t="str">
        <f>'WK3 2201'!L42</f>
        <v>-</v>
      </c>
      <c r="L42" s="87">
        <f>'WK4 2901'!L42</f>
        <v>1</v>
      </c>
      <c r="M42" s="87">
        <f>'WK5 0502'!L42</f>
        <v>4.5</v>
      </c>
      <c r="N42" s="88">
        <f>'WK6 1202'!L42</f>
        <v>4.5</v>
      </c>
    </row>
    <row r="43">
      <c r="A43" s="2">
        <v>5.2</v>
      </c>
      <c r="B43" s="26" t="s">
        <v>58</v>
      </c>
      <c r="C43" s="256" t="str">
        <f>'WK2 1501'!K43</f>
        <v>-</v>
      </c>
      <c r="D43" s="87" t="str">
        <f>'WK3 2201'!K43</f>
        <v>-</v>
      </c>
      <c r="E43" s="87">
        <f>'WK4 2901'!K43</f>
        <v>8</v>
      </c>
      <c r="F43" s="87">
        <f>'WK5 0502'!K43</f>
        <v>0</v>
      </c>
      <c r="G43" s="88">
        <f>'WK6 1202'!K43</f>
        <v>2</v>
      </c>
      <c r="I43" s="42" t="s">
        <v>58</v>
      </c>
      <c r="J43" s="87" t="str">
        <f>'WK2 1501'!L43</f>
        <v>-</v>
      </c>
      <c r="K43" s="87" t="str">
        <f>'WK3 2201'!L43</f>
        <v>-</v>
      </c>
      <c r="L43" s="87">
        <f>'WK4 2901'!L43</f>
        <v>0.75</v>
      </c>
      <c r="M43" s="87">
        <f>'WK5 0502'!L43</f>
        <v>3.75</v>
      </c>
      <c r="N43" s="88">
        <f>'WK6 1202'!L43</f>
        <v>3.75</v>
      </c>
    </row>
    <row r="44">
      <c r="A44" s="104">
        <v>5.3</v>
      </c>
      <c r="B44" s="117" t="s">
        <v>59</v>
      </c>
      <c r="C44" s="289">
        <f>'WK2 1501'!K44</f>
        <v>0</v>
      </c>
      <c r="D44" s="290">
        <f>'WK3 2201'!K44</f>
        <v>1.5</v>
      </c>
      <c r="E44" s="290">
        <f>'WK4 2901'!K44</f>
        <v>0</v>
      </c>
      <c r="F44" s="290">
        <f>'WK5 0502'!K44</f>
        <v>15</v>
      </c>
      <c r="G44" s="291">
        <f>'WK6 1202'!K44</f>
        <v>20.25</v>
      </c>
      <c r="H44" s="292"/>
      <c r="I44" s="105" t="s">
        <v>59</v>
      </c>
      <c r="J44" s="290" t="str">
        <f>'WK2 1501'!L44</f>
        <v>-</v>
      </c>
      <c r="K44" s="290" t="str">
        <f>'WK3 2201'!L44</f>
        <v>-</v>
      </c>
      <c r="L44" s="290">
        <f>'WK4 2901'!L44</f>
        <v>11.75</v>
      </c>
      <c r="M44" s="290">
        <f>'WK5 0502'!L44</f>
        <v>92.75</v>
      </c>
      <c r="N44" s="291">
        <f>'WK6 1202'!L44</f>
        <v>92.75</v>
      </c>
    </row>
    <row r="45">
      <c r="A45" s="76" t="s">
        <v>60</v>
      </c>
      <c r="B45" s="89" t="s">
        <v>61</v>
      </c>
      <c r="C45" s="265">
        <f>'WK2 1501'!K45</f>
        <v>0</v>
      </c>
      <c r="D45" s="80">
        <f>'WK3 2201'!K45</f>
        <v>0</v>
      </c>
      <c r="E45" s="80">
        <f>'WK4 2901'!K45</f>
        <v>0</v>
      </c>
      <c r="F45" s="80">
        <f>'WK5 0502'!K45</f>
        <v>0</v>
      </c>
      <c r="G45" s="81">
        <f>'WK6 1202'!K45</f>
        <v>2.5</v>
      </c>
      <c r="H45" s="85"/>
      <c r="I45" s="79" t="s">
        <v>61</v>
      </c>
      <c r="J45" s="80" t="str">
        <f>'WK2 1501'!L45</f>
        <v>-</v>
      </c>
      <c r="K45" s="80" t="str">
        <f>'WK3 2201'!L45</f>
        <v>-</v>
      </c>
      <c r="L45" s="80">
        <f>'WK4 2901'!L45</f>
        <v>2.75</v>
      </c>
      <c r="M45" s="80">
        <f>'WK5 0502'!L45</f>
        <v>39</v>
      </c>
      <c r="N45" s="81">
        <f>'WK6 1202'!L45</f>
        <v>39</v>
      </c>
    </row>
    <row r="46">
      <c r="A46" s="2" t="s">
        <v>62</v>
      </c>
      <c r="B46" s="26" t="s">
        <v>63</v>
      </c>
      <c r="C46" s="256" t="str">
        <f>'WK2 1501'!K46</f>
        <v>-</v>
      </c>
      <c r="D46" s="87" t="str">
        <f>'WK3 2201'!K46</f>
        <v>-</v>
      </c>
      <c r="E46" s="87">
        <f>'WK4 2901'!K46</f>
        <v>0</v>
      </c>
      <c r="F46" s="87">
        <f>'WK5 0502'!K46</f>
        <v>0</v>
      </c>
      <c r="G46" s="88">
        <f>'WK6 1202'!K46</f>
        <v>2.5</v>
      </c>
      <c r="I46" s="42" t="s">
        <v>63</v>
      </c>
      <c r="J46" s="87" t="str">
        <f>'WK2 1501'!L46</f>
        <v>-</v>
      </c>
      <c r="K46" s="87" t="str">
        <f>'WK3 2201'!L46</f>
        <v>-</v>
      </c>
      <c r="L46" s="87">
        <f>'WK4 2901'!L46</f>
        <v>2.75</v>
      </c>
      <c r="M46" s="87">
        <f>'WK5 0502'!L46</f>
        <v>39</v>
      </c>
      <c r="N46" s="88">
        <f>'WK6 1202'!L46</f>
        <v>39</v>
      </c>
    </row>
    <row r="47">
      <c r="A47" s="2" t="s">
        <v>64</v>
      </c>
      <c r="B47" s="26" t="s">
        <v>65</v>
      </c>
      <c r="C47" s="256" t="str">
        <f>'WK2 1501'!K47</f>
        <v>-</v>
      </c>
      <c r="D47" s="87" t="str">
        <f>'WK3 2201'!K47</f>
        <v>-</v>
      </c>
      <c r="E47" s="87" t="str">
        <f>'WK4 2901'!K47</f>
        <v>-</v>
      </c>
      <c r="F47" s="87" t="str">
        <f>'WK5 0502'!K47</f>
        <v>-</v>
      </c>
      <c r="G47" s="88" t="str">
        <f>'WK6 1202'!K47</f>
        <v>-</v>
      </c>
      <c r="I47" s="42" t="s">
        <v>65</v>
      </c>
      <c r="J47" s="87" t="str">
        <f>'WK2 1501'!L47</f>
        <v>-</v>
      </c>
      <c r="K47" s="87" t="str">
        <f>'WK3 2201'!L47</f>
        <v>-</v>
      </c>
      <c r="L47" s="87" t="str">
        <f>'WK4 2901'!L47</f>
        <v>-</v>
      </c>
      <c r="M47" s="87" t="str">
        <f>'WK5 0502'!L47</f>
        <v>-</v>
      </c>
      <c r="N47" s="88" t="str">
        <f>'WK6 1202'!L47</f>
        <v>-</v>
      </c>
    </row>
    <row r="48">
      <c r="A48" s="76" t="s">
        <v>66</v>
      </c>
      <c r="B48" s="89" t="s">
        <v>67</v>
      </c>
      <c r="C48" s="265">
        <f>'WK2 1501'!K48</f>
        <v>0</v>
      </c>
      <c r="D48" s="80">
        <f>'WK3 2201'!K48</f>
        <v>1.5</v>
      </c>
      <c r="E48" s="80">
        <f>'WK4 2901'!K48</f>
        <v>0</v>
      </c>
      <c r="F48" s="80">
        <f>'WK5 0502'!K48</f>
        <v>15</v>
      </c>
      <c r="G48" s="81">
        <f>'WK6 1202'!K48</f>
        <v>17.75</v>
      </c>
      <c r="H48" s="85"/>
      <c r="I48" s="79" t="s">
        <v>67</v>
      </c>
      <c r="J48" s="80" t="str">
        <f>'WK2 1501'!L48</f>
        <v>-</v>
      </c>
      <c r="K48" s="80" t="str">
        <f>'WK3 2201'!L48</f>
        <v>-</v>
      </c>
      <c r="L48" s="80">
        <f>'WK4 2901'!L48</f>
        <v>9</v>
      </c>
      <c r="M48" s="80">
        <f>'WK5 0502'!L48</f>
        <v>53.75</v>
      </c>
      <c r="N48" s="81">
        <f>'WK6 1202'!L48</f>
        <v>53.75</v>
      </c>
    </row>
    <row r="49">
      <c r="A49" s="2" t="s">
        <v>68</v>
      </c>
      <c r="B49" s="26" t="s">
        <v>69</v>
      </c>
      <c r="C49" s="256" t="str">
        <f>'WK2 1501'!K49</f>
        <v>-</v>
      </c>
      <c r="D49" s="87">
        <f>'WK3 2201'!K49</f>
        <v>1.5</v>
      </c>
      <c r="E49" s="87">
        <f>'WK4 2901'!K49</f>
        <v>0</v>
      </c>
      <c r="F49" s="87">
        <f>'WK5 0502'!K49</f>
        <v>15</v>
      </c>
      <c r="G49" s="88">
        <f>'WK6 1202'!K49</f>
        <v>17.75</v>
      </c>
      <c r="I49" s="42" t="s">
        <v>69</v>
      </c>
      <c r="J49" s="87" t="str">
        <f>'WK2 1501'!L49</f>
        <v>-</v>
      </c>
      <c r="K49" s="87" t="str">
        <f>'WK3 2201'!L49</f>
        <v>-</v>
      </c>
      <c r="L49" s="87">
        <f>'WK4 2901'!L49</f>
        <v>9</v>
      </c>
      <c r="M49" s="87">
        <f>'WK5 0502'!L49</f>
        <v>53.75</v>
      </c>
      <c r="N49" s="88">
        <f>'WK6 1202'!L49</f>
        <v>53.75</v>
      </c>
    </row>
    <row r="50">
      <c r="A50" s="2" t="s">
        <v>70</v>
      </c>
      <c r="B50" s="26" t="s">
        <v>71</v>
      </c>
      <c r="C50" s="256" t="str">
        <f>'WK2 1501'!K50</f>
        <v>-</v>
      </c>
      <c r="D50" s="87" t="str">
        <f>'WK3 2201'!K50</f>
        <v>-</v>
      </c>
      <c r="E50" s="87" t="str">
        <f>'WK4 2901'!K50</f>
        <v>-</v>
      </c>
      <c r="F50" s="87" t="str">
        <f>'WK5 0502'!K50</f>
        <v>-</v>
      </c>
      <c r="G50" s="88" t="str">
        <f>'WK6 1202'!K50</f>
        <v>-</v>
      </c>
      <c r="I50" s="42" t="s">
        <v>71</v>
      </c>
      <c r="J50" s="87" t="str">
        <f>'WK2 1501'!L50</f>
        <v>-</v>
      </c>
      <c r="K50" s="87" t="str">
        <f>'WK3 2201'!L50</f>
        <v>-</v>
      </c>
      <c r="L50" s="87" t="str">
        <f>'WK4 2901'!L50</f>
        <v>-</v>
      </c>
      <c r="M50" s="87" t="str">
        <f>'WK5 0502'!L50</f>
        <v>-</v>
      </c>
      <c r="N50" s="88" t="str">
        <f>'WK6 1202'!L50</f>
        <v>-</v>
      </c>
    </row>
    <row r="51">
      <c r="A51" s="104">
        <v>5.4</v>
      </c>
      <c r="B51" s="117" t="s">
        <v>72</v>
      </c>
      <c r="C51" s="289">
        <f>'WK2 1501'!K51</f>
        <v>0</v>
      </c>
      <c r="D51" s="290">
        <f>'WK3 2201'!K51</f>
        <v>0</v>
      </c>
      <c r="E51" s="290">
        <f>'WK4 2901'!K51</f>
        <v>0</v>
      </c>
      <c r="F51" s="290">
        <f>'WK5 0502'!K51</f>
        <v>0</v>
      </c>
      <c r="G51" s="291">
        <f>'WK6 1202'!K51</f>
        <v>0</v>
      </c>
      <c r="H51" s="292"/>
      <c r="I51" s="105" t="s">
        <v>72</v>
      </c>
      <c r="J51" s="290" t="str">
        <f>'WK2 1501'!L51</f>
        <v>-</v>
      </c>
      <c r="K51" s="290" t="str">
        <f>'WK3 2201'!L51</f>
        <v>-</v>
      </c>
      <c r="L51" s="290" t="str">
        <f>'WK4 2901'!L51</f>
        <v>-</v>
      </c>
      <c r="M51" s="290" t="str">
        <f>'WK5 0502'!L51</f>
        <v>-</v>
      </c>
      <c r="N51" s="291" t="str">
        <f>'WK6 1202'!L51</f>
        <v>-</v>
      </c>
    </row>
    <row r="52">
      <c r="A52" s="2" t="s">
        <v>73</v>
      </c>
      <c r="B52" s="26" t="s">
        <v>74</v>
      </c>
      <c r="C52" s="256" t="str">
        <f>'WK2 1501'!K52</f>
        <v>-</v>
      </c>
      <c r="D52" s="87" t="str">
        <f>'WK3 2201'!K52</f>
        <v>-</v>
      </c>
      <c r="E52" s="87" t="str">
        <f>'WK4 2901'!K52</f>
        <v>-</v>
      </c>
      <c r="F52" s="87" t="str">
        <f>'WK5 0502'!K52</f>
        <v>-</v>
      </c>
      <c r="G52" s="88" t="str">
        <f>'WK6 1202'!K52</f>
        <v>-</v>
      </c>
      <c r="I52" s="42" t="s">
        <v>74</v>
      </c>
      <c r="J52" s="87" t="str">
        <f>'WK2 1501'!L52</f>
        <v>-</v>
      </c>
      <c r="K52" s="87" t="str">
        <f>'WK3 2201'!L52</f>
        <v>-</v>
      </c>
      <c r="L52" s="87" t="str">
        <f>'WK4 2901'!L52</f>
        <v>-</v>
      </c>
      <c r="M52" s="87" t="str">
        <f>'WK5 0502'!L52</f>
        <v>-</v>
      </c>
      <c r="N52" s="88" t="str">
        <f>'WK6 1202'!L52</f>
        <v>-</v>
      </c>
    </row>
    <row r="53">
      <c r="A53" s="2" t="s">
        <v>75</v>
      </c>
      <c r="B53" s="133" t="s">
        <v>76</v>
      </c>
      <c r="C53" s="256" t="str">
        <f>'WK2 1501'!K53</f>
        <v>-</v>
      </c>
      <c r="D53" s="87" t="str">
        <f>'WK3 2201'!K53</f>
        <v>-</v>
      </c>
      <c r="E53" s="87" t="str">
        <f>'WK4 2901'!K53</f>
        <v>-</v>
      </c>
      <c r="F53" s="87" t="str">
        <f>'WK5 0502'!K53</f>
        <v>-</v>
      </c>
      <c r="G53" s="88" t="str">
        <f>'WK6 1202'!K53</f>
        <v>-</v>
      </c>
      <c r="I53" s="116" t="s">
        <v>76</v>
      </c>
      <c r="J53" s="87" t="str">
        <f>'WK2 1501'!L53</f>
        <v>-</v>
      </c>
      <c r="K53" s="87" t="str">
        <f>'WK3 2201'!L53</f>
        <v>-</v>
      </c>
      <c r="L53" s="87" t="str">
        <f>'WK4 2901'!L53</f>
        <v>-</v>
      </c>
      <c r="M53" s="87" t="str">
        <f>'WK5 0502'!L53</f>
        <v>-</v>
      </c>
      <c r="N53" s="88" t="str">
        <f>'WK6 1202'!L53</f>
        <v>-</v>
      </c>
    </row>
    <row r="54">
      <c r="A54" s="2" t="s">
        <v>77</v>
      </c>
      <c r="B54" s="26" t="s">
        <v>78</v>
      </c>
      <c r="C54" s="256" t="str">
        <f>'WK2 1501'!K54</f>
        <v>-</v>
      </c>
      <c r="D54" s="87" t="str">
        <f>'WK3 2201'!K54</f>
        <v>-</v>
      </c>
      <c r="E54" s="87" t="str">
        <f>'WK4 2901'!K54</f>
        <v>-</v>
      </c>
      <c r="F54" s="87" t="str">
        <f>'WK5 0502'!K54</f>
        <v>-</v>
      </c>
      <c r="G54" s="88" t="str">
        <f>'WK6 1202'!K54</f>
        <v>-</v>
      </c>
      <c r="I54" s="42" t="s">
        <v>78</v>
      </c>
      <c r="J54" s="87" t="str">
        <f>'WK2 1501'!L54</f>
        <v>-</v>
      </c>
      <c r="K54" s="87" t="str">
        <f>'WK3 2201'!L54</f>
        <v>-</v>
      </c>
      <c r="L54" s="87" t="str">
        <f>'WK4 2901'!L54</f>
        <v>-</v>
      </c>
      <c r="M54" s="87" t="str">
        <f>'WK5 0502'!L54</f>
        <v>-</v>
      </c>
      <c r="N54" s="88" t="str">
        <f>'WK6 1202'!L54</f>
        <v>-</v>
      </c>
    </row>
    <row r="55">
      <c r="A55" s="2"/>
      <c r="C55" s="256" t="str">
        <f>'WK2 1501'!K55</f>
        <v>-</v>
      </c>
      <c r="D55" s="87" t="str">
        <f>'WK3 2201'!K55</f>
        <v/>
      </c>
      <c r="E55" s="87" t="str">
        <f>'WK4 2901'!K55</f>
        <v/>
      </c>
      <c r="F55" s="87" t="str">
        <f>'WK5 0502'!K55</f>
        <v/>
      </c>
      <c r="G55" s="88" t="str">
        <f>'WK6 1202'!K55</f>
        <v/>
      </c>
      <c r="I55" s="3"/>
      <c r="J55" s="87" t="str">
        <f>'WK2 1501'!L55</f>
        <v>-</v>
      </c>
      <c r="K55" s="87" t="str">
        <f>'WK3 2201'!L55</f>
        <v/>
      </c>
      <c r="L55" s="87" t="str">
        <f>'WK4 2901'!L55</f>
        <v/>
      </c>
      <c r="M55" s="87" t="str">
        <f>'WK5 0502'!L55</f>
        <v/>
      </c>
      <c r="N55" s="88" t="str">
        <f>'WK6 1202'!L55</f>
        <v/>
      </c>
    </row>
    <row r="56">
      <c r="A56" s="31">
        <v>6.0</v>
      </c>
      <c r="B56" s="59" t="s">
        <v>79</v>
      </c>
      <c r="C56" s="293">
        <f>'WK2 1501'!K56</f>
        <v>0</v>
      </c>
      <c r="D56" s="38">
        <f>'WK3 2201'!K56</f>
        <v>0</v>
      </c>
      <c r="E56" s="38">
        <f>'WK4 2901'!K56</f>
        <v>0</v>
      </c>
      <c r="F56" s="38">
        <f>'WK5 0502'!K56</f>
        <v>0</v>
      </c>
      <c r="G56" s="44">
        <f>'WK6 1202'!K56</f>
        <v>4</v>
      </c>
      <c r="H56" s="99"/>
      <c r="I56" s="37" t="s">
        <v>79</v>
      </c>
      <c r="J56" s="38" t="str">
        <f>'WK2 1501'!L56</f>
        <v>-</v>
      </c>
      <c r="K56" s="38" t="str">
        <f>'WK3 2201'!L56</f>
        <v>-</v>
      </c>
      <c r="L56" s="38" t="str">
        <f>'WK4 2901'!L56</f>
        <v>-</v>
      </c>
      <c r="M56" s="38" t="str">
        <f>'WK5 0502'!L56</f>
        <v>-</v>
      </c>
      <c r="N56" s="44" t="str">
        <f>'WK6 1202'!L56</f>
        <v>-</v>
      </c>
    </row>
    <row r="57">
      <c r="A57" s="2">
        <v>6.1</v>
      </c>
      <c r="B57" s="26" t="s">
        <v>80</v>
      </c>
      <c r="C57" s="256" t="str">
        <f>'WK2 1501'!K57</f>
        <v>-</v>
      </c>
      <c r="D57" s="87" t="str">
        <f>'WK3 2201'!K57</f>
        <v>-</v>
      </c>
      <c r="E57" s="87" t="str">
        <f>'WK4 2901'!K57</f>
        <v>-</v>
      </c>
      <c r="F57" s="87" t="str">
        <f>'WK5 0502'!K57</f>
        <v>-</v>
      </c>
      <c r="G57" s="88" t="str">
        <f>'WK6 1202'!K57</f>
        <v>-</v>
      </c>
      <c r="I57" s="42" t="s">
        <v>80</v>
      </c>
      <c r="J57" s="87" t="str">
        <f>'WK2 1501'!L57</f>
        <v>-</v>
      </c>
      <c r="K57" s="87" t="str">
        <f>'WK3 2201'!L57</f>
        <v>-</v>
      </c>
      <c r="L57" s="87" t="str">
        <f>'WK4 2901'!L57</f>
        <v>-</v>
      </c>
      <c r="M57" s="87" t="str">
        <f>'WK5 0502'!L57</f>
        <v>-</v>
      </c>
      <c r="N57" s="88" t="str">
        <f>'WK6 1202'!L57</f>
        <v>-</v>
      </c>
    </row>
    <row r="58">
      <c r="A58" s="2">
        <v>6.2</v>
      </c>
      <c r="B58" s="26" t="s">
        <v>81</v>
      </c>
      <c r="C58" s="256" t="str">
        <f>'WK2 1501'!K58</f>
        <v>-</v>
      </c>
      <c r="D58" s="87" t="str">
        <f>'WK3 2201'!K58</f>
        <v>-</v>
      </c>
      <c r="E58" s="87" t="str">
        <f>'WK4 2901'!K58</f>
        <v>-</v>
      </c>
      <c r="F58" s="87" t="str">
        <f>'WK5 0502'!K58</f>
        <v>-</v>
      </c>
      <c r="G58" s="88" t="str">
        <f>'WK6 1202'!K58</f>
        <v>-</v>
      </c>
      <c r="I58" s="42" t="s">
        <v>81</v>
      </c>
      <c r="J58" s="87" t="str">
        <f>'WK2 1501'!L58</f>
        <v>-</v>
      </c>
      <c r="K58" s="87" t="str">
        <f>'WK3 2201'!L58</f>
        <v>-</v>
      </c>
      <c r="L58" s="87" t="str">
        <f>'WK4 2901'!L58</f>
        <v>-</v>
      </c>
      <c r="M58" s="87" t="str">
        <f>'WK5 0502'!L58</f>
        <v>-</v>
      </c>
      <c r="N58" s="88" t="str">
        <f>'WK6 1202'!L58</f>
        <v>-</v>
      </c>
    </row>
    <row r="59">
      <c r="A59" s="2">
        <v>6.3</v>
      </c>
      <c r="B59" s="26" t="s">
        <v>82</v>
      </c>
      <c r="C59" s="256" t="str">
        <f>'WK2 1501'!K59</f>
        <v>-</v>
      </c>
      <c r="D59" s="87" t="str">
        <f>'WK3 2201'!K59</f>
        <v>-</v>
      </c>
      <c r="E59" s="87" t="str">
        <f>'WK4 2901'!K59</f>
        <v>-</v>
      </c>
      <c r="F59" s="87" t="str">
        <f>'WK5 0502'!K59</f>
        <v>-</v>
      </c>
      <c r="G59" s="88" t="str">
        <f>'WK6 1202'!K59</f>
        <v>-</v>
      </c>
      <c r="I59" s="42" t="s">
        <v>82</v>
      </c>
      <c r="J59" s="87" t="str">
        <f>'WK2 1501'!L59</f>
        <v>-</v>
      </c>
      <c r="K59" s="87" t="str">
        <f>'WK3 2201'!L59</f>
        <v>-</v>
      </c>
      <c r="L59" s="87" t="str">
        <f>'WK4 2901'!L59</f>
        <v>-</v>
      </c>
      <c r="M59" s="87" t="str">
        <f>'WK5 0502'!L59</f>
        <v>-</v>
      </c>
      <c r="N59" s="88" t="str">
        <f>'WK6 1202'!L59</f>
        <v>-</v>
      </c>
    </row>
    <row r="60">
      <c r="A60" s="2">
        <v>6.4</v>
      </c>
      <c r="B60" s="26" t="s">
        <v>83</v>
      </c>
      <c r="C60" s="256" t="str">
        <f>'WK2 1501'!K60</f>
        <v>-</v>
      </c>
      <c r="D60" s="87" t="str">
        <f>'WK3 2201'!K60</f>
        <v>-</v>
      </c>
      <c r="E60" s="87" t="str">
        <f>'WK4 2901'!K60</f>
        <v>-</v>
      </c>
      <c r="F60" s="87" t="str">
        <f>'WK5 0502'!K60</f>
        <v>-</v>
      </c>
      <c r="G60" s="88" t="str">
        <f>'WK6 1202'!K60</f>
        <v>-</v>
      </c>
      <c r="I60" s="42" t="s">
        <v>83</v>
      </c>
      <c r="J60" s="87" t="str">
        <f>'WK2 1501'!L60</f>
        <v>-</v>
      </c>
      <c r="K60" s="87" t="str">
        <f>'WK3 2201'!L60</f>
        <v>-</v>
      </c>
      <c r="L60" s="87" t="str">
        <f>'WK4 2901'!L60</f>
        <v>-</v>
      </c>
      <c r="M60" s="87" t="str">
        <f>'WK5 0502'!L60</f>
        <v>-</v>
      </c>
      <c r="N60" s="88" t="str">
        <f>'WK6 1202'!L60</f>
        <v>-</v>
      </c>
    </row>
    <row r="61">
      <c r="A61" s="2">
        <v>6.5</v>
      </c>
      <c r="B61" s="26" t="s">
        <v>84</v>
      </c>
      <c r="C61" s="256" t="str">
        <f>'WK2 1501'!K61</f>
        <v>-</v>
      </c>
      <c r="D61" s="87" t="str">
        <f>'WK3 2201'!K61</f>
        <v>-</v>
      </c>
      <c r="E61" s="87" t="str">
        <f>'WK4 2901'!K61</f>
        <v>-</v>
      </c>
      <c r="F61" s="87" t="str">
        <f>'WK5 0502'!K61</f>
        <v>-</v>
      </c>
      <c r="G61" s="88">
        <f>'WK6 1202'!K61</f>
        <v>4</v>
      </c>
      <c r="I61" s="42" t="s">
        <v>84</v>
      </c>
      <c r="J61" s="87" t="str">
        <f>'WK2 1501'!L61</f>
        <v>-</v>
      </c>
      <c r="K61" s="87" t="str">
        <f>'WK3 2201'!L61</f>
        <v>-</v>
      </c>
      <c r="L61" s="87" t="str">
        <f>'WK4 2901'!L61</f>
        <v>-</v>
      </c>
      <c r="M61" s="87" t="str">
        <f>'WK5 0502'!L61</f>
        <v>-</v>
      </c>
      <c r="N61" s="88" t="str">
        <f>'WK6 1202'!L61</f>
        <v>-</v>
      </c>
    </row>
    <row r="62">
      <c r="A62" s="2">
        <v>6.6</v>
      </c>
      <c r="B62" s="26" t="s">
        <v>85</v>
      </c>
      <c r="C62" s="256" t="str">
        <f>'WK2 1501'!K62</f>
        <v>-</v>
      </c>
      <c r="D62" s="87" t="str">
        <f>'WK3 2201'!K62</f>
        <v>-</v>
      </c>
      <c r="E62" s="87" t="str">
        <f>'WK4 2901'!K62</f>
        <v>-</v>
      </c>
      <c r="F62" s="87" t="str">
        <f>'WK5 0502'!K62</f>
        <v>-</v>
      </c>
      <c r="G62" s="88" t="str">
        <f>'WK6 1202'!K62</f>
        <v>-</v>
      </c>
      <c r="I62" s="42" t="s">
        <v>85</v>
      </c>
      <c r="J62" s="87" t="str">
        <f>'WK2 1501'!L62</f>
        <v>-</v>
      </c>
      <c r="K62" s="87" t="str">
        <f>'WK3 2201'!L62</f>
        <v>-</v>
      </c>
      <c r="L62" s="87" t="str">
        <f>'WK4 2901'!L62</f>
        <v>-</v>
      </c>
      <c r="M62" s="87" t="str">
        <f>'WK5 0502'!L62</f>
        <v>-</v>
      </c>
      <c r="N62" s="88" t="str">
        <f>'WK6 1202'!L62</f>
        <v>-</v>
      </c>
    </row>
    <row r="63">
      <c r="A63" s="2">
        <v>6.7</v>
      </c>
      <c r="B63" s="26" t="s">
        <v>86</v>
      </c>
      <c r="C63" s="256" t="str">
        <f>'WK2 1501'!K63</f>
        <v>-</v>
      </c>
      <c r="D63" s="87" t="str">
        <f>'WK3 2201'!K63</f>
        <v>-</v>
      </c>
      <c r="E63" s="87" t="str">
        <f>'WK4 2901'!K63</f>
        <v>-</v>
      </c>
      <c r="F63" s="87" t="str">
        <f>'WK5 0502'!K63</f>
        <v>-</v>
      </c>
      <c r="G63" s="88" t="str">
        <f>'WK6 1202'!K63</f>
        <v>-</v>
      </c>
      <c r="I63" s="42" t="s">
        <v>86</v>
      </c>
      <c r="J63" s="87" t="str">
        <f>'WK2 1501'!L63</f>
        <v>-</v>
      </c>
      <c r="K63" s="87" t="str">
        <f>'WK3 2201'!L63</f>
        <v>-</v>
      </c>
      <c r="L63" s="87" t="str">
        <f>'WK4 2901'!L63</f>
        <v>-</v>
      </c>
      <c r="M63" s="87" t="str">
        <f>'WK5 0502'!L63</f>
        <v>-</v>
      </c>
      <c r="N63" s="88" t="str">
        <f>'WK6 1202'!L63</f>
        <v>-</v>
      </c>
    </row>
    <row r="64">
      <c r="A64" s="2">
        <v>6.8</v>
      </c>
      <c r="B64" s="26" t="s">
        <v>87</v>
      </c>
      <c r="C64" s="256" t="str">
        <f>'WK2 1501'!K64</f>
        <v>-</v>
      </c>
      <c r="D64" s="87" t="str">
        <f>'WK3 2201'!K64</f>
        <v>-</v>
      </c>
      <c r="E64" s="87" t="str">
        <f>'WK4 2901'!K64</f>
        <v>-</v>
      </c>
      <c r="F64" s="87" t="str">
        <f>'WK5 0502'!K64</f>
        <v>-</v>
      </c>
      <c r="G64" s="88" t="str">
        <f>'WK6 1202'!K64</f>
        <v>-</v>
      </c>
      <c r="I64" s="42" t="s">
        <v>87</v>
      </c>
      <c r="J64" s="87" t="str">
        <f>'WK2 1501'!L64</f>
        <v>-</v>
      </c>
      <c r="K64" s="87" t="str">
        <f>'WK3 2201'!L64</f>
        <v>-</v>
      </c>
      <c r="L64" s="87" t="str">
        <f>'WK4 2901'!L64</f>
        <v>-</v>
      </c>
      <c r="M64" s="87" t="str">
        <f>'WK5 0502'!L64</f>
        <v>-</v>
      </c>
      <c r="N64" s="88" t="str">
        <f>'WK6 1202'!L64</f>
        <v>-</v>
      </c>
    </row>
    <row r="65">
      <c r="A65" s="2">
        <v>6.9</v>
      </c>
      <c r="B65" s="26" t="s">
        <v>88</v>
      </c>
      <c r="C65" s="256" t="str">
        <f>'WK2 1501'!K65</f>
        <v>-</v>
      </c>
      <c r="D65" s="87" t="str">
        <f>'WK3 2201'!K65</f>
        <v>-</v>
      </c>
      <c r="E65" s="87" t="str">
        <f>'WK4 2901'!K65</f>
        <v>-</v>
      </c>
      <c r="F65" s="87" t="str">
        <f>'WK5 0502'!K65</f>
        <v>-</v>
      </c>
      <c r="G65" s="88" t="str">
        <f>'WK6 1202'!K65</f>
        <v>-</v>
      </c>
      <c r="I65" s="42" t="s">
        <v>88</v>
      </c>
      <c r="J65" s="87" t="str">
        <f>'WK2 1501'!L65</f>
        <v>-</v>
      </c>
      <c r="K65" s="87" t="str">
        <f>'WK3 2201'!L65</f>
        <v>-</v>
      </c>
      <c r="L65" s="87" t="str">
        <f>'WK4 2901'!L65</f>
        <v>-</v>
      </c>
      <c r="M65" s="87" t="str">
        <f>'WK5 0502'!L65</f>
        <v>-</v>
      </c>
      <c r="N65" s="88" t="str">
        <f>'WK6 1202'!L65</f>
        <v>-</v>
      </c>
    </row>
    <row r="66">
      <c r="A66" s="2">
        <v>6.1</v>
      </c>
      <c r="B66" s="26" t="s">
        <v>89</v>
      </c>
      <c r="C66" s="256" t="str">
        <f>'WK2 1501'!K66</f>
        <v>-</v>
      </c>
      <c r="D66" s="87" t="str">
        <f>'WK3 2201'!K66</f>
        <v>-</v>
      </c>
      <c r="E66" s="87" t="str">
        <f>'WK4 2901'!K66</f>
        <v>-</v>
      </c>
      <c r="F66" s="87" t="str">
        <f>'WK5 0502'!K66</f>
        <v>-</v>
      </c>
      <c r="G66" s="88" t="str">
        <f>'WK6 1202'!K66</f>
        <v>-</v>
      </c>
      <c r="I66" s="42" t="s">
        <v>89</v>
      </c>
      <c r="J66" s="87" t="str">
        <f>'WK2 1501'!L66</f>
        <v>-</v>
      </c>
      <c r="K66" s="87" t="str">
        <f>'WK3 2201'!L66</f>
        <v>-</v>
      </c>
      <c r="L66" s="87" t="str">
        <f>'WK4 2901'!L66</f>
        <v>-</v>
      </c>
      <c r="M66" s="87" t="str">
        <f>'WK5 0502'!L66</f>
        <v>-</v>
      </c>
      <c r="N66" s="88" t="str">
        <f>'WK6 1202'!L66</f>
        <v>-</v>
      </c>
    </row>
    <row r="67">
      <c r="A67" s="2">
        <v>6.11</v>
      </c>
      <c r="B67" s="26" t="s">
        <v>90</v>
      </c>
      <c r="C67" s="256" t="str">
        <f>'WK2 1501'!K67</f>
        <v>-</v>
      </c>
      <c r="D67" s="87" t="str">
        <f>'WK3 2201'!K67</f>
        <v>-</v>
      </c>
      <c r="E67" s="87" t="str">
        <f>'WK4 2901'!K67</f>
        <v>-</v>
      </c>
      <c r="F67" s="87" t="str">
        <f>'WK5 0502'!K67</f>
        <v>-</v>
      </c>
      <c r="G67" s="88" t="str">
        <f>'WK6 1202'!K67</f>
        <v>-</v>
      </c>
      <c r="I67" s="42" t="s">
        <v>90</v>
      </c>
      <c r="J67" s="87" t="str">
        <f>'WK2 1501'!L67</f>
        <v>-</v>
      </c>
      <c r="K67" s="87" t="str">
        <f>'WK3 2201'!L67</f>
        <v>-</v>
      </c>
      <c r="L67" s="87" t="str">
        <f>'WK4 2901'!L67</f>
        <v>-</v>
      </c>
      <c r="M67" s="87" t="str">
        <f>'WK5 0502'!L67</f>
        <v>-</v>
      </c>
      <c r="N67" s="88" t="str">
        <f>'WK6 1202'!L67</f>
        <v>-</v>
      </c>
    </row>
    <row r="68">
      <c r="A68" s="2">
        <v>6.12</v>
      </c>
      <c r="B68" s="26" t="s">
        <v>91</v>
      </c>
      <c r="C68" s="256" t="str">
        <f>'WK2 1501'!K68</f>
        <v>-</v>
      </c>
      <c r="D68" s="87" t="str">
        <f>'WK3 2201'!K68</f>
        <v>-</v>
      </c>
      <c r="E68" s="87" t="str">
        <f>'WK4 2901'!K68</f>
        <v>-</v>
      </c>
      <c r="F68" s="87" t="str">
        <f>'WK5 0502'!K68</f>
        <v>-</v>
      </c>
      <c r="G68" s="88" t="str">
        <f>'WK6 1202'!K68</f>
        <v>-</v>
      </c>
      <c r="I68" s="42" t="s">
        <v>91</v>
      </c>
      <c r="J68" s="87" t="str">
        <f>'WK2 1501'!L68</f>
        <v>-</v>
      </c>
      <c r="K68" s="87" t="str">
        <f>'WK3 2201'!L68</f>
        <v>-</v>
      </c>
      <c r="L68" s="87" t="str">
        <f>'WK4 2901'!L68</f>
        <v>-</v>
      </c>
      <c r="M68" s="87" t="str">
        <f>'WK5 0502'!L68</f>
        <v>-</v>
      </c>
      <c r="N68" s="88" t="str">
        <f>'WK6 1202'!L68</f>
        <v>-</v>
      </c>
    </row>
    <row r="69">
      <c r="A69" s="2">
        <v>6.13</v>
      </c>
      <c r="B69" s="26" t="s">
        <v>92</v>
      </c>
      <c r="C69" s="256" t="str">
        <f>'WK2 1501'!K69</f>
        <v>-</v>
      </c>
      <c r="D69" s="87" t="str">
        <f>'WK3 2201'!K69</f>
        <v>-</v>
      </c>
      <c r="E69" s="87" t="str">
        <f>'WK4 2901'!K69</f>
        <v>-</v>
      </c>
      <c r="F69" s="87" t="str">
        <f>'WK5 0502'!K69</f>
        <v>-</v>
      </c>
      <c r="G69" s="88" t="str">
        <f>'WK6 1202'!K69</f>
        <v>-</v>
      </c>
      <c r="I69" s="42" t="s">
        <v>92</v>
      </c>
      <c r="J69" s="87" t="str">
        <f>'WK2 1501'!L69</f>
        <v>-</v>
      </c>
      <c r="K69" s="87" t="str">
        <f>'WK3 2201'!L69</f>
        <v>-</v>
      </c>
      <c r="L69" s="87" t="str">
        <f>'WK4 2901'!L69</f>
        <v>-</v>
      </c>
      <c r="M69" s="87" t="str">
        <f>'WK5 0502'!L69</f>
        <v>-</v>
      </c>
      <c r="N69" s="88" t="str">
        <f>'WK6 1202'!L69</f>
        <v>-</v>
      </c>
    </row>
    <row r="70">
      <c r="A70" s="2">
        <v>6.14</v>
      </c>
      <c r="B70" s="26" t="s">
        <v>93</v>
      </c>
      <c r="C70" s="256" t="str">
        <f>'WK2 1501'!K70</f>
        <v>-</v>
      </c>
      <c r="D70" s="87" t="str">
        <f>'WK3 2201'!K70</f>
        <v>-</v>
      </c>
      <c r="E70" s="87" t="str">
        <f>'WK4 2901'!K70</f>
        <v>-</v>
      </c>
      <c r="F70" s="87" t="str">
        <f>'WK5 0502'!K70</f>
        <v>-</v>
      </c>
      <c r="G70" s="88" t="str">
        <f>'WK6 1202'!K70</f>
        <v>-</v>
      </c>
      <c r="I70" s="42" t="s">
        <v>93</v>
      </c>
      <c r="J70" s="87" t="str">
        <f>'WK2 1501'!L70</f>
        <v>-</v>
      </c>
      <c r="K70" s="87" t="str">
        <f>'WK3 2201'!L70</f>
        <v>-</v>
      </c>
      <c r="L70" s="87" t="str">
        <f>'WK4 2901'!L70</f>
        <v>-</v>
      </c>
      <c r="M70" s="87" t="str">
        <f>'WK5 0502'!L70</f>
        <v>-</v>
      </c>
      <c r="N70" s="88" t="str">
        <f>'WK6 1202'!L70</f>
        <v>-</v>
      </c>
    </row>
    <row r="71">
      <c r="A71" s="86"/>
      <c r="B71" s="26"/>
      <c r="C71" s="256"/>
      <c r="D71" s="87"/>
      <c r="E71" s="87"/>
      <c r="F71" s="87"/>
      <c r="G71" s="88"/>
      <c r="I71" s="42"/>
      <c r="N71" s="3"/>
    </row>
    <row r="72">
      <c r="A72" s="86"/>
      <c r="C72" s="98"/>
      <c r="D72" s="87"/>
      <c r="E72" s="87"/>
      <c r="F72" s="87"/>
      <c r="G72" s="88"/>
      <c r="I72" s="3"/>
      <c r="N72" s="3"/>
    </row>
  </sheetData>
  <mergeCells count="2">
    <mergeCell ref="C1:G1"/>
    <mergeCell ref="J1:N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/>
    </row>
    <row r="2">
      <c r="A2" s="26" t="s">
        <v>105</v>
      </c>
      <c r="B2" s="26">
        <v>2.0</v>
      </c>
      <c r="C2" s="26">
        <v>3.0</v>
      </c>
      <c r="D2" s="26">
        <v>4.0</v>
      </c>
      <c r="E2" s="26">
        <v>5.0</v>
      </c>
      <c r="F2" s="26">
        <v>6.0</v>
      </c>
    </row>
    <row r="3">
      <c r="A3" s="26" t="s">
        <v>106</v>
      </c>
      <c r="B3" s="273">
        <v>43115.0</v>
      </c>
      <c r="C3" s="273">
        <v>43122.0</v>
      </c>
      <c r="D3" s="273">
        <v>43129.0</v>
      </c>
      <c r="E3" s="273">
        <v>43136.0</v>
      </c>
      <c r="F3" s="273">
        <v>43143.0</v>
      </c>
    </row>
    <row r="4">
      <c r="A4" s="26" t="s">
        <v>107</v>
      </c>
      <c r="B4">
        <f>'WK2 1501'!K72</f>
        <v>26.5</v>
      </c>
      <c r="C4">
        <f>'WK3 2201'!K72</f>
        <v>71</v>
      </c>
      <c r="D4">
        <f>'WK4 2901'!K72</f>
        <v>98.75</v>
      </c>
      <c r="E4">
        <f>'WK5 0502'!K72</f>
        <v>72.25</v>
      </c>
      <c r="F4">
        <f>'WK6 1202'!K72</f>
        <v>113.75</v>
      </c>
    </row>
    <row r="5">
      <c r="A5" s="26" t="s">
        <v>2</v>
      </c>
      <c r="B5" s="274">
        <f>'WK2 1501'!K73</f>
        <v>110</v>
      </c>
      <c r="C5">
        <f>'WK3 2201'!K73</f>
        <v>88</v>
      </c>
      <c r="D5">
        <f>'WK4 2901'!K73</f>
        <v>108.75</v>
      </c>
      <c r="E5">
        <f>'WK5 0502'!K73</f>
        <v>156.25</v>
      </c>
      <c r="F5">
        <f>'WK6 1202'!K73</f>
        <v>153.25</v>
      </c>
    </row>
    <row r="6">
      <c r="A6" s="26" t="s">
        <v>108</v>
      </c>
      <c r="B6" s="187">
        <f>'WK2 1501'!K74</f>
        <v>-0.7590909091</v>
      </c>
      <c r="C6" s="187">
        <f>'WK3 2201'!K74</f>
        <v>-0.1931818182</v>
      </c>
      <c r="D6" s="187">
        <f>'WK4 2901'!K74</f>
        <v>-0.09195402299</v>
      </c>
      <c r="E6" s="187">
        <f>'WK5 0502'!K74</f>
        <v>-0.5376</v>
      </c>
      <c r="F6" s="187">
        <f>'WK6 1202'!K74</f>
        <v>-0.2577487765</v>
      </c>
    </row>
  </sheetData>
  <mergeCells count="1">
    <mergeCell ref="A1:F1"/>
  </mergeCells>
  <drawing r:id="rId1"/>
</worksheet>
</file>