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K7 1902" sheetId="1" r:id="rId3"/>
    <sheet state="visible" name="WK8 2602" sheetId="2" r:id="rId4"/>
    <sheet state="visible" name="Analysis" sheetId="3" r:id="rId5"/>
    <sheet state="visible" name="Sheet3" sheetId="4" r:id="rId6"/>
  </sheets>
  <definedNames/>
  <calcPr/>
</workbook>
</file>

<file path=xl/sharedStrings.xml><?xml version="1.0" encoding="utf-8"?>
<sst xmlns="http://schemas.openxmlformats.org/spreadsheetml/2006/main" count="1133" uniqueCount="104">
  <si>
    <t>Total Hours Per Task For Entire Group</t>
  </si>
  <si>
    <t>Forecast</t>
  </si>
  <si>
    <t>WBS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</si>
  <si>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</si>
  <si>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</si>
  <si>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</si>
  <si>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</si>
  <si>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</si>
  <si>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</si>
  <si>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</si>
  <si>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</si>
  <si>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</si>
  <si>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Meetings</t>
  </si>
  <si>
    <t>N/A</t>
  </si>
  <si>
    <t>Minutes</t>
  </si>
  <si>
    <t>-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</si>
  <si>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</si>
  <si>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</si>
  <si>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</si>
  <si>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</si>
  <si>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</si>
  <si>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</si>
  <si>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</si>
  <si>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</si>
  <si>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</si>
  <si>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</si>
  <si>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</si>
  <si>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</si>
  <si>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</si>
  <si>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</si>
  <si>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</si>
  <si>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</si>
  <si>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</si>
  <si>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</si>
  <si>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</si>
  <si>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</si>
  <si>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</si>
  <si>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</si>
  <si>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</si>
  <si>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</si>
  <si>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</si>
  <si>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</si>
  <si>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</si>
  <si>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</si>
  <si>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</si>
  <si>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</si>
  <si>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</si>
  <si>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</si>
  <si>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</si>
  <si>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</si>
  <si>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</si>
  <si>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</si>
  <si>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</si>
  <si>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</si>
  <si>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</si>
  <si>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</si>
  <si>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</si>
  <si>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</si>
  <si>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</si>
  <si>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</si>
  <si>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</si>
  <si>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</si>
  <si>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</si>
  <si>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</si>
  <si>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</si>
  <si>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</si>
  <si>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</si>
  <si>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</si>
  <si>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</si>
  <si>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</si>
  <si>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</si>
  <si>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</si>
  <si>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</si>
  <si>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</si>
  <si>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</si>
  <si>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</si>
  <si>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</si>
  <si>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</si>
  <si>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</si>
  <si>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</si>
  <si>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</si>
  <si>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</si>
  <si>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</si>
  <si>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</si>
  <si>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</si>
  <si>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</si>
  <si>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</si>
  <si>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</si>
  <si>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</si>
  <si>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</si>
  <si>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</si>
  <si>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</si>
  <si>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</si>
  <si>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</si>
  <si>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</si>
  <si>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Percentage Difference</t>
  </si>
  <si>
    <t>Week No.</t>
  </si>
  <si>
    <t>Date</t>
  </si>
  <si>
    <t>Actual</t>
  </si>
  <si>
    <t>Difference (%)</t>
  </si>
  <si>
    <t>ACTUAL (hrs)</t>
  </si>
  <si>
    <t>FORECAST (hrs)</t>
  </si>
  <si>
    <t>19/02/2018</t>
  </si>
  <si>
    <t>26/02/2018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</si>
</sst>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d/MM/yyyy"/>
  </numFmts>
  <fonts count="6">
    <font>
      <sz val="10.0"/>
      <color rgb="FF000000"/>
      <name val="Arial"/>
    </font>
    <font>
      <name val="Arial"/>
    </font>
    <font/>
    <font>
      <b/>
      <name val="Arial"/>
    </font>
    <font>
      <color rgb="FF000000"/>
      <name val="Arial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</fills>
  <borders count="18">
    <border/>
    <border>
      <right style="medium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medium">
        <color rgb="FF000000"/>
      </bottom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center"/>
    </xf>
    <xf borderId="2" fillId="2" fontId="1" numFmtId="0" xfId="0" applyAlignment="1" applyBorder="1" applyFill="1" applyFont="1">
      <alignment horizontal="center" shrinkToFit="0" wrapText="1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/>
    </xf>
    <xf borderId="5" fillId="0" fontId="2" numFmtId="0" xfId="0" applyBorder="1" applyFont="1"/>
    <xf borderId="0" fillId="3" fontId="3" numFmtId="0" xfId="0" applyAlignment="1" applyFill="1" applyFont="1">
      <alignment vertical="bottom"/>
    </xf>
    <xf borderId="1" fillId="3" fontId="3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2" fontId="3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3" fillId="2" fontId="3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4" fillId="2" fontId="3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readingOrder="0" vertical="bottom"/>
    </xf>
    <xf borderId="0" fillId="4" fontId="3" numFmtId="0" xfId="0" applyAlignment="1" applyFill="1" applyFont="1">
      <alignment vertical="bottom"/>
    </xf>
    <xf borderId="1" fillId="4" fontId="3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1" fillId="4" fontId="1" numFmtId="0" xfId="0" applyAlignment="1" applyBorder="1" applyFont="1">
      <alignment vertical="bottom"/>
    </xf>
    <xf borderId="2" fillId="4" fontId="1" numFmtId="0" xfId="0" applyAlignment="1" applyBorder="1" applyFont="1">
      <alignment horizontal="center" vertical="bottom"/>
    </xf>
    <xf borderId="0" fillId="5" fontId="3" numFmtId="0" xfId="0" applyAlignment="1" applyFill="1" applyFont="1">
      <alignment vertical="bottom"/>
    </xf>
    <xf borderId="1" fillId="5" fontId="3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2" fillId="4" fontId="1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vertical="bottom"/>
    </xf>
    <xf borderId="2" fillId="5" fontId="1" numFmtId="0" xfId="0" applyAlignment="1" applyBorder="1" applyFont="1">
      <alignment horizontal="center" vertical="bottom"/>
    </xf>
    <xf borderId="2" fillId="5" fontId="1" numFmtId="0" xfId="0" applyAlignment="1" applyBorder="1" applyFont="1">
      <alignment readingOrder="0" vertical="bottom"/>
    </xf>
    <xf borderId="2" fillId="5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2" fillId="3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6" fontId="3" numFmtId="0" xfId="0" applyAlignment="1" applyFill="1" applyFont="1">
      <alignment vertical="bottom"/>
    </xf>
    <xf borderId="1" fillId="6" fontId="3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1" fillId="6" fontId="1" numFmtId="0" xfId="0" applyAlignment="1" applyBorder="1" applyFont="1">
      <alignment vertical="bottom"/>
    </xf>
    <xf borderId="2" fillId="6" fontId="1" numFmtId="0" xfId="0" applyAlignment="1" applyBorder="1" applyFont="1">
      <alignment horizontal="center" vertical="bottom"/>
    </xf>
    <xf borderId="2" fillId="6" fontId="1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2" fillId="4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1" fillId="0" fontId="2" numFmtId="0" xfId="0" applyBorder="1" applyFont="1"/>
    <xf borderId="3" fillId="5" fontId="1" numFmtId="0" xfId="0" applyBorder="1" applyFont="1"/>
    <xf borderId="4" fillId="0" fontId="2" numFmtId="0" xfId="0" applyBorder="1" applyFont="1"/>
    <xf borderId="3" fillId="5" fontId="5" numFmtId="0" xfId="0" applyAlignment="1" applyBorder="1" applyFont="1">
      <alignment horizontal="center" vertical="bottom"/>
    </xf>
    <xf borderId="4" fillId="5" fontId="5" numFmtId="0" xfId="0" applyAlignment="1" applyBorder="1" applyFont="1">
      <alignment horizontal="center" vertical="bottom"/>
    </xf>
    <xf borderId="5" fillId="5" fontId="1" numFmtId="0" xfId="0" applyAlignment="1" applyBorder="1" applyFont="1">
      <alignment horizontal="center" vertical="bottom"/>
    </xf>
    <xf borderId="5" fillId="5" fontId="1" numFmtId="0" xfId="0" applyAlignment="1" applyBorder="1" applyFont="1">
      <alignment vertical="bottom"/>
    </xf>
    <xf borderId="3" fillId="5" fontId="1" numFmtId="0" xfId="0" applyAlignment="1" applyBorder="1" applyFont="1">
      <alignment vertical="bottom"/>
    </xf>
    <xf borderId="3" fillId="5" fontId="1" numFmtId="0" xfId="0" applyAlignment="1" applyBorder="1" applyFont="1">
      <alignment horizontal="center" readingOrder="0" vertical="bottom"/>
    </xf>
    <xf borderId="4" fillId="5" fontId="1" numFmtId="0" xfId="0" applyAlignment="1" applyBorder="1" applyFont="1">
      <alignment horizontal="center" readingOrder="0" vertical="bottom"/>
    </xf>
    <xf borderId="3" fillId="5" fontId="1" numFmtId="10" xfId="0" applyAlignment="1" applyBorder="1" applyFont="1" applyNumberFormat="1">
      <alignment horizontal="center" vertical="bottom"/>
    </xf>
    <xf borderId="4" fillId="5" fontId="1" numFmtId="10" xfId="0" applyAlignment="1" applyBorder="1" applyFont="1" applyNumberFormat="1">
      <alignment horizontal="center" vertical="bottom"/>
    </xf>
    <xf borderId="5" fillId="5" fontId="1" numFmtId="10" xfId="0" applyAlignment="1" applyBorder="1" applyFont="1" applyNumberForma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9" fillId="0" fontId="2" numFmtId="0" xfId="0" applyBorder="1" applyFont="1"/>
    <xf borderId="10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readingOrder="0" vertical="bottom"/>
    </xf>
    <xf borderId="6" fillId="0" fontId="1" numFmtId="165" xfId="0" applyAlignment="1" applyBorder="1" applyFont="1" applyNumberFormat="1">
      <alignment horizontal="center" readingOrder="0"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6" fillId="0" fontId="1" numFmtId="49" xfId="0" applyAlignment="1" applyBorder="1" applyFont="1" applyNumberFormat="1">
      <alignment horizontal="center" readingOrder="0" vertical="bottom"/>
    </xf>
    <xf borderId="13" fillId="0" fontId="1" numFmtId="49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vertical="bottom"/>
    </xf>
    <xf borderId="1" fillId="7" fontId="3" numFmtId="0" xfId="0" applyAlignment="1" applyBorder="1" applyFont="1">
      <alignment vertical="bottom"/>
    </xf>
    <xf borderId="0" fillId="7" fontId="1" numFmtId="0" xfId="0" applyAlignment="1" applyFont="1">
      <alignment horizontal="right" vertical="bottom"/>
    </xf>
    <xf borderId="10" fillId="7" fontId="3" numFmtId="0" xfId="0" applyAlignment="1" applyBorder="1" applyFont="1">
      <alignment vertical="bottom"/>
    </xf>
    <xf borderId="0" fillId="7" fontId="1" numFmtId="0" xfId="0" applyAlignment="1" applyFont="1">
      <alignment horizontal="center" vertical="bottom"/>
    </xf>
    <xf borderId="9" fillId="7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right" vertical="bottom"/>
    </xf>
    <xf borderId="10" fillId="0" fontId="1" numFmtId="0" xfId="0" applyAlignment="1" applyBorder="1" applyFont="1">
      <alignment vertical="bottom"/>
    </xf>
    <xf borderId="9" fillId="0" fontId="1" numFmtId="0" xfId="0" applyAlignment="1" applyBorder="1" applyFont="1">
      <alignment horizontal="center" vertical="bottom"/>
    </xf>
    <xf borderId="10" fillId="2" fontId="1" numFmtId="0" xfId="0" applyAlignment="1" applyBorder="1" applyFont="1">
      <alignment vertical="bottom"/>
    </xf>
    <xf borderId="0" fillId="8" fontId="3" numFmtId="0" xfId="0" applyAlignment="1" applyFill="1" applyFont="1">
      <alignment vertical="bottom"/>
    </xf>
    <xf borderId="1" fillId="8" fontId="3" numFmtId="0" xfId="0" applyAlignment="1" applyBorder="1" applyFont="1">
      <alignment vertical="bottom"/>
    </xf>
    <xf borderId="0" fillId="8" fontId="1" numFmtId="0" xfId="0" applyAlignment="1" applyFont="1">
      <alignment horizontal="right" vertical="bottom"/>
    </xf>
    <xf borderId="10" fillId="8" fontId="3" numFmtId="0" xfId="0" applyAlignment="1" applyBorder="1" applyFont="1">
      <alignment vertical="bottom"/>
    </xf>
    <xf borderId="9" fillId="8" fontId="1" numFmtId="0" xfId="0" applyAlignment="1" applyBorder="1" applyFont="1">
      <alignment horizontal="center" vertical="bottom"/>
    </xf>
    <xf borderId="10" fillId="5" fontId="3" numFmtId="0" xfId="0" applyAlignment="1" applyBorder="1" applyFont="1">
      <alignment vertical="bottom"/>
    </xf>
    <xf borderId="0" fillId="5" fontId="1" numFmtId="0" xfId="0" applyAlignment="1" applyFont="1">
      <alignment horizontal="right" vertical="bottom"/>
    </xf>
    <xf borderId="9" fillId="5" fontId="1" numFmtId="0" xfId="0" applyAlignment="1" applyBorder="1" applyFont="1">
      <alignment horizontal="center" vertical="bottom"/>
    </xf>
    <xf borderId="0" fillId="9" fontId="3" numFmtId="0" xfId="0" applyAlignment="1" applyFill="1" applyFont="1">
      <alignment vertical="bottom"/>
    </xf>
    <xf borderId="1" fillId="9" fontId="3" numFmtId="0" xfId="0" applyAlignment="1" applyBorder="1" applyFont="1">
      <alignment vertical="bottom"/>
    </xf>
    <xf borderId="0" fillId="9" fontId="1" numFmtId="0" xfId="0" applyAlignment="1" applyFont="1">
      <alignment horizontal="right" vertical="bottom"/>
    </xf>
    <xf borderId="10" fillId="9" fontId="3" numFmtId="0" xfId="0" applyAlignment="1" applyBorder="1" applyFont="1">
      <alignment vertical="bottom"/>
    </xf>
    <xf borderId="9" fillId="9" fontId="1" numFmtId="0" xfId="0" applyAlignment="1" applyBorder="1" applyFont="1">
      <alignment horizontal="center" vertical="bottom"/>
    </xf>
    <xf borderId="0" fillId="10" fontId="3" numFmtId="0" xfId="0" applyAlignment="1" applyFill="1" applyFont="1">
      <alignment vertical="bottom"/>
    </xf>
    <xf borderId="1" fillId="10" fontId="3" numFmtId="0" xfId="0" applyAlignment="1" applyBorder="1" applyFont="1">
      <alignment vertical="bottom"/>
    </xf>
    <xf borderId="0" fillId="10" fontId="1" numFmtId="0" xfId="0" applyAlignment="1" applyFont="1">
      <alignment horizontal="right" vertical="bottom"/>
    </xf>
    <xf borderId="10" fillId="10" fontId="3" numFmtId="0" xfId="0" applyAlignment="1" applyBorder="1" applyFont="1">
      <alignment vertical="bottom"/>
    </xf>
    <xf borderId="9" fillId="10" fontId="1" numFmtId="0" xfId="0" applyAlignment="1" applyBorder="1" applyFont="1">
      <alignment horizontal="center" vertical="bottom"/>
    </xf>
    <xf borderId="10" fillId="5" fontId="1" numFmtId="0" xfId="0" applyAlignment="1" applyBorder="1" applyFont="1">
      <alignment vertical="bottom"/>
    </xf>
    <xf borderId="0" fillId="11" fontId="3" numFmtId="0" xfId="0" applyAlignment="1" applyFill="1" applyFont="1">
      <alignment vertical="bottom"/>
    </xf>
    <xf borderId="1" fillId="11" fontId="3" numFmtId="0" xfId="0" applyAlignment="1" applyBorder="1" applyFont="1">
      <alignment vertical="bottom"/>
    </xf>
    <xf borderId="14" fillId="11" fontId="1" numFmtId="0" xfId="0" applyAlignment="1" applyBorder="1" applyFont="1">
      <alignment horizontal="right" vertical="bottom"/>
    </xf>
    <xf borderId="15" fillId="11" fontId="3" numFmtId="0" xfId="0" applyAlignment="1" applyBorder="1" applyFont="1">
      <alignment vertical="bottom"/>
    </xf>
    <xf borderId="16" fillId="11" fontId="3" numFmtId="0" xfId="0" applyAlignment="1" applyBorder="1" applyFont="1">
      <alignment vertical="bottom"/>
    </xf>
    <xf borderId="9" fillId="11" fontId="1" numFmtId="0" xfId="0" applyAlignment="1" applyBorder="1" applyFont="1">
      <alignment horizontal="center" vertical="bottom"/>
    </xf>
    <xf borderId="0" fillId="6" fontId="1" numFmtId="0" xfId="0" applyAlignment="1" applyFont="1">
      <alignment horizontal="right" vertical="bottom"/>
    </xf>
    <xf borderId="10" fillId="6" fontId="3" numFmtId="0" xfId="0" applyAlignment="1" applyBorder="1" applyFont="1">
      <alignment vertical="bottom"/>
    </xf>
    <xf borderId="9" fillId="6" fontId="1" numFmtId="0" xfId="0" applyAlignment="1" applyBorder="1" applyFont="1">
      <alignment horizontal="center" vertical="bottom"/>
    </xf>
    <xf borderId="10" fillId="2" fontId="4" numFmtId="0" xfId="0" applyAlignment="1" applyBorder="1" applyFont="1">
      <alignment vertical="bottom"/>
    </xf>
    <xf borderId="0" fillId="4" fontId="1" numFmtId="0" xfId="0" applyAlignment="1" applyFont="1">
      <alignment horizontal="right" vertical="bottom"/>
    </xf>
    <xf borderId="10" fillId="4" fontId="3" numFmtId="0" xfId="0" applyAlignment="1" applyBorder="1" applyFont="1">
      <alignment vertical="bottom"/>
    </xf>
    <xf borderId="9" fillId="4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Actual Worked Hours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Analysis!$B$3</c:f>
            </c:strRef>
          </c:tx>
          <c:spPr>
            <a:solidFill>
              <a:srgbClr val="3366CC"/>
            </a:solidFill>
          </c:spPr>
          <c:cat>
            <c:strRef>
              <c:f>Analysis!$C$2:$D$2</c:f>
            </c:strRef>
          </c:cat>
          <c:val>
            <c:numRef>
              <c:f>Analysis!$C$3:$D$3</c:f>
            </c:numRef>
          </c:val>
        </c:ser>
        <c:ser>
          <c:idx val="1"/>
          <c:order val="1"/>
          <c:tx>
            <c:strRef>
              <c:f>Analysis!$B$7</c:f>
            </c:strRef>
          </c:tx>
          <c:spPr>
            <a:solidFill>
              <a:srgbClr val="DC3912"/>
            </a:solidFill>
          </c:spPr>
          <c:cat>
            <c:strRef>
              <c:f>Analysis!$C$2:$D$2</c:f>
            </c:strRef>
          </c:cat>
          <c:val>
            <c:numRef>
              <c:f>Analysis!$C$7:$D$7</c:f>
            </c:numRef>
          </c:val>
        </c:ser>
        <c:ser>
          <c:idx val="2"/>
          <c:order val="2"/>
          <c:tx>
            <c:strRef>
              <c:f>Analysis!$B$25</c:f>
            </c:strRef>
          </c:tx>
          <c:spPr>
            <a:solidFill>
              <a:srgbClr val="FF9900"/>
            </a:solidFill>
          </c:spPr>
          <c:cat>
            <c:strRef>
              <c:f>Analysis!$C$2:$D$2</c:f>
            </c:strRef>
          </c:cat>
          <c:val>
            <c:numRef>
              <c:f>Analysis!$C$25:$D$25</c:f>
            </c:numRef>
          </c:val>
        </c:ser>
        <c:ser>
          <c:idx val="3"/>
          <c:order val="3"/>
          <c:tx>
            <c:strRef>
              <c:f>Analysis!$B$32</c:f>
            </c:strRef>
          </c:tx>
          <c:spPr>
            <a:solidFill>
              <a:srgbClr val="109618"/>
            </a:solidFill>
          </c:spPr>
          <c:cat>
            <c:strRef>
              <c:f>Analysis!$C$2:$D$2</c:f>
            </c:strRef>
          </c:cat>
          <c:val>
            <c:numRef>
              <c:f>Analysis!$C$32:$D$32</c:f>
            </c:numRef>
          </c:val>
        </c:ser>
        <c:ser>
          <c:idx val="4"/>
          <c:order val="4"/>
          <c:tx>
            <c:strRef>
              <c:f>Analysis!$B$41</c:f>
            </c:strRef>
          </c:tx>
          <c:spPr>
            <a:solidFill>
              <a:srgbClr val="990099"/>
            </a:solidFill>
          </c:spPr>
          <c:cat>
            <c:strRef>
              <c:f>Analysis!$C$2:$D$2</c:f>
            </c:strRef>
          </c:cat>
          <c:val>
            <c:numRef>
              <c:f>Analysis!$C$41:$D$41</c:f>
            </c:numRef>
          </c:val>
        </c:ser>
        <c:overlap val="100"/>
        <c:axId val="1090128095"/>
        <c:axId val="1214335220"/>
      </c:barChart>
      <c:catAx>
        <c:axId val="109012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14335220"/>
      </c:catAx>
      <c:valAx>
        <c:axId val="1214335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Hours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012809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Forecast Hours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Analysis!$F$3</c:f>
            </c:strRef>
          </c:tx>
          <c:spPr>
            <a:solidFill>
              <a:srgbClr val="3366CC"/>
            </a:solidFill>
          </c:spPr>
          <c:cat>
            <c:strRef>
              <c:f>Analysis!$C$2:$D$2</c:f>
            </c:strRef>
          </c:cat>
          <c:val>
            <c:numRef>
              <c:f>Analysis!$G$3:$H$3</c:f>
            </c:numRef>
          </c:val>
        </c:ser>
        <c:ser>
          <c:idx val="1"/>
          <c:order val="1"/>
          <c:tx>
            <c:strRef>
              <c:f>Analysis!$F$7</c:f>
            </c:strRef>
          </c:tx>
          <c:spPr>
            <a:solidFill>
              <a:srgbClr val="DC3912"/>
            </a:solidFill>
          </c:spPr>
          <c:cat>
            <c:strRef>
              <c:f>Analysis!$C$2:$D$2</c:f>
            </c:strRef>
          </c:cat>
          <c:val>
            <c:numRef>
              <c:f>Analysis!$G$7:$H$7</c:f>
            </c:numRef>
          </c:val>
        </c:ser>
        <c:ser>
          <c:idx val="2"/>
          <c:order val="2"/>
          <c:tx>
            <c:strRef>
              <c:f>Analysis!$F$25</c:f>
            </c:strRef>
          </c:tx>
          <c:spPr>
            <a:solidFill>
              <a:srgbClr val="FF9900"/>
            </a:solidFill>
          </c:spPr>
          <c:cat>
            <c:strRef>
              <c:f>Analysis!$C$2:$D$2</c:f>
            </c:strRef>
          </c:cat>
          <c:val>
            <c:numRef>
              <c:f>Analysis!$G$25:$H$25</c:f>
            </c:numRef>
          </c:val>
        </c:ser>
        <c:ser>
          <c:idx val="3"/>
          <c:order val="3"/>
          <c:tx>
            <c:strRef>
              <c:f>Analysis!$F$32</c:f>
            </c:strRef>
          </c:tx>
          <c:spPr>
            <a:solidFill>
              <a:srgbClr val="109618"/>
            </a:solidFill>
          </c:spPr>
          <c:cat>
            <c:strRef>
              <c:f>Analysis!$C$2:$D$2</c:f>
            </c:strRef>
          </c:cat>
          <c:val>
            <c:numRef>
              <c:f>Analysis!$G$32:$H$32</c:f>
            </c:numRef>
          </c:val>
        </c:ser>
        <c:ser>
          <c:idx val="4"/>
          <c:order val="4"/>
          <c:tx>
            <c:strRef>
              <c:f>Analysis!$F$41</c:f>
            </c:strRef>
          </c:tx>
          <c:spPr>
            <a:solidFill>
              <a:srgbClr val="990099"/>
            </a:solidFill>
          </c:spPr>
          <c:cat>
            <c:strRef>
              <c:f>Analysis!$C$2:$D$2</c:f>
            </c:strRef>
          </c:cat>
          <c:val>
            <c:numRef>
              <c:f>Analysis!$G$41:$H$41</c:f>
            </c:numRef>
          </c:val>
        </c:ser>
        <c:overlap val="100"/>
        <c:axId val="604399979"/>
        <c:axId val="184908721"/>
      </c:barChart>
      <c:catAx>
        <c:axId val="604399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4908721"/>
      </c:catAx>
      <c:valAx>
        <c:axId val="184908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Hours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439997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Sheet3!$D$10</c:f>
            </c:strRef>
          </c:cat>
          <c:val>
            <c:numRef>
              <c:f>Sheet3!$D$10</c:f>
            </c:numRef>
          </c:val>
        </c:ser>
        <c:axId val="683593640"/>
        <c:axId val="349053667"/>
      </c:barChart>
      <c:catAx>
        <c:axId val="6835936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9053667"/>
      </c:catAx>
      <c:valAx>
        <c:axId val="349053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3593640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504825</xdr:colOff>
      <xdr:row>10</xdr:row>
      <xdr:rowOff>104775</xdr:rowOff>
    </xdr:from>
    <xdr:ext cx="61436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942975</xdr:colOff>
      <xdr:row>10</xdr:row>
      <xdr:rowOff>104775</xdr:rowOff>
    </xdr:from>
    <xdr:ext cx="61436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257175</xdr:colOff>
      <xdr:row>1</xdr:row>
      <xdr:rowOff>1238250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0"/>
  </cols>
  <sheetData>
    <row r="1">
      <c r="A1" s="1"/>
      <c r="B1" s="2"/>
      <c r="C1" s="3"/>
      <c r="K1" s="4" t="s">
        <v>0</v>
      </c>
      <c r="L1" s="5" t="s">
        <v>1</v>
      </c>
    </row>
    <row r="2">
      <c r="A2" s="6" t="s">
        <v>2</v>
      </c>
      <c r="B2" s="7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8" t="s">
        <v>11</v>
      </c>
      <c r="K2" s="9"/>
      <c r="L2" s="9"/>
    </row>
    <row r="3">
      <c r="A3" s="10">
        <v>1.0</v>
      </c>
      <c r="B3" s="11" t="s">
        <v>12</v>
      </c>
      <c r="C3" s="12"/>
      <c r="D3" s="12"/>
      <c r="E3" s="12"/>
      <c r="F3" s="12"/>
      <c r="G3" s="12"/>
      <c r="H3" s="12"/>
      <c r="I3" s="12"/>
      <c r="J3" s="13"/>
      <c r="K3" s="14">
        <f t="shared" ref="K3:L3" si="1">SUM(K4:K6)</f>
        <v>15</v>
      </c>
      <c r="L3" s="14">
        <f t="shared" si="1"/>
        <v>16</v>
      </c>
    </row>
    <row r="4">
      <c r="A4" s="1">
        <v>1.1</v>
      </c>
      <c r="B4" s="2" t="s">
        <v>12</v>
      </c>
      <c r="C4" s="15">
        <v>1.5</v>
      </c>
      <c r="D4" s="15">
        <v>3.5</v>
      </c>
      <c r="E4" s="15">
        <v>1.0</v>
      </c>
      <c r="F4" s="15">
        <v>1.0</v>
      </c>
      <c r="G4" s="15">
        <v>1.0</v>
      </c>
      <c r="H4" s="15">
        <v>0.75</v>
      </c>
      <c r="I4" s="15">
        <v>0.75</v>
      </c>
      <c r="J4" s="16">
        <v>2.25</v>
      </c>
      <c r="K4" s="17">
        <f t="shared" ref="K4:K6" si="2">SUM(C4:J4)</f>
        <v>11.75</v>
      </c>
      <c r="L4" s="18">
        <v>8.0</v>
      </c>
    </row>
    <row r="5">
      <c r="A5" s="19" t="s">
        <v>13</v>
      </c>
      <c r="B5" s="20" t="s">
        <v>14</v>
      </c>
      <c r="C5" s="22"/>
      <c r="D5" s="22">
        <v>1.0</v>
      </c>
      <c r="E5" s="21" t="s">
        <v>15</v>
      </c>
      <c r="F5" s="21" t="s">
        <v>15</v>
      </c>
      <c r="G5" s="21" t="s">
        <v>15</v>
      </c>
      <c r="H5" s="21" t="s">
        <v>15</v>
      </c>
      <c r="I5" s="21" t="s">
        <v>15</v>
      </c>
      <c r="J5" s="23" t="s">
        <v>15</v>
      </c>
      <c r="K5" s="17">
        <f t="shared" si="2"/>
        <v>1</v>
      </c>
      <c r="L5" s="17" t="s">
        <v>15</v>
      </c>
    </row>
    <row r="6">
      <c r="A6" s="24">
        <v>1.2</v>
      </c>
      <c r="B6" s="25" t="s">
        <v>16</v>
      </c>
      <c r="C6" s="27">
        <v>0.5</v>
      </c>
      <c r="D6" s="27">
        <v>1.0</v>
      </c>
      <c r="E6" s="26" t="s">
        <v>15</v>
      </c>
      <c r="F6" s="26" t="s">
        <v>15</v>
      </c>
      <c r="G6" s="26" t="s">
        <v>15</v>
      </c>
      <c r="H6" s="27">
        <v>0.75</v>
      </c>
      <c r="I6" s="26" t="s">
        <v>15</v>
      </c>
      <c r="J6" s="29" t="s">
        <v>15</v>
      </c>
      <c r="K6" s="17">
        <f t="shared" si="2"/>
        <v>2.25</v>
      </c>
      <c r="L6" s="30">
        <v>8.0</v>
      </c>
    </row>
    <row r="7">
      <c r="A7" s="31">
        <v>2.0</v>
      </c>
      <c r="B7" s="32" t="s">
        <v>17</v>
      </c>
      <c r="C7" s="33"/>
      <c r="D7" s="33"/>
      <c r="E7" s="33"/>
      <c r="F7" s="33"/>
      <c r="G7" s="33"/>
      <c r="H7" s="33"/>
      <c r="I7" s="33"/>
      <c r="J7" s="34"/>
      <c r="K7" s="35">
        <f>SUM(K8,K13,K17:K23)</f>
        <v>3.5</v>
      </c>
      <c r="L7" s="39">
        <v>0.0</v>
      </c>
    </row>
    <row r="8">
      <c r="A8" s="36">
        <v>2.1</v>
      </c>
      <c r="B8" s="37" t="s">
        <v>18</v>
      </c>
      <c r="C8" s="38"/>
      <c r="D8" s="38"/>
      <c r="E8" s="38"/>
      <c r="F8" s="38"/>
      <c r="G8" s="38"/>
      <c r="H8" s="38"/>
      <c r="I8" s="38"/>
      <c r="J8" s="40"/>
      <c r="K8" s="41">
        <f>SUM(K9:K12)</f>
        <v>0</v>
      </c>
      <c r="L8" s="42">
        <v>0.0</v>
      </c>
    </row>
    <row r="9">
      <c r="A9" s="1" t="s">
        <v>19</v>
      </c>
      <c r="B9" s="2" t="s">
        <v>20</v>
      </c>
      <c r="C9" s="44" t="s">
        <v>15</v>
      </c>
      <c r="D9" s="44" t="s">
        <v>15</v>
      </c>
      <c r="E9" s="44" t="s">
        <v>15</v>
      </c>
      <c r="F9" s="44" t="s">
        <v>15</v>
      </c>
      <c r="G9" s="44" t="s">
        <v>15</v>
      </c>
      <c r="H9" s="44" t="s">
        <v>15</v>
      </c>
      <c r="I9" s="44" t="s">
        <v>15</v>
      </c>
      <c r="J9" s="45" t="s">
        <v>15</v>
      </c>
      <c r="K9" s="17" t="s">
        <v>15</v>
      </c>
      <c r="L9" s="18">
        <v>0.0</v>
      </c>
    </row>
    <row r="10">
      <c r="A10" s="1" t="s">
        <v>21</v>
      </c>
      <c r="B10" s="2" t="s">
        <v>22</v>
      </c>
      <c r="C10" s="44" t="s">
        <v>15</v>
      </c>
      <c r="D10" s="44" t="s">
        <v>15</v>
      </c>
      <c r="E10" s="44" t="s">
        <v>15</v>
      </c>
      <c r="F10" s="44" t="s">
        <v>15</v>
      </c>
      <c r="G10" s="44" t="s">
        <v>15</v>
      </c>
      <c r="H10" s="44" t="s">
        <v>15</v>
      </c>
      <c r="I10" s="44" t="s">
        <v>15</v>
      </c>
      <c r="J10" s="45" t="s">
        <v>15</v>
      </c>
      <c r="K10" s="17" t="s">
        <v>15</v>
      </c>
      <c r="L10" s="18">
        <v>0.0</v>
      </c>
    </row>
    <row r="11">
      <c r="A11" s="1" t="s">
        <v>23</v>
      </c>
      <c r="B11" s="2" t="s">
        <v>24</v>
      </c>
      <c r="C11" s="44" t="s">
        <v>15</v>
      </c>
      <c r="D11" s="44" t="s">
        <v>15</v>
      </c>
      <c r="E11" s="44" t="s">
        <v>15</v>
      </c>
      <c r="F11" s="44" t="s">
        <v>15</v>
      </c>
      <c r="G11" s="44" t="s">
        <v>15</v>
      </c>
      <c r="H11" s="44" t="s">
        <v>15</v>
      </c>
      <c r="I11" s="44" t="s">
        <v>15</v>
      </c>
      <c r="J11" s="45" t="s">
        <v>15</v>
      </c>
      <c r="K11" s="17" t="s">
        <v>15</v>
      </c>
      <c r="L11" s="18">
        <v>0.0</v>
      </c>
    </row>
    <row r="12">
      <c r="A12" s="1"/>
      <c r="B12" s="2"/>
      <c r="C12" s="1"/>
      <c r="D12" s="44"/>
      <c r="E12" s="1"/>
      <c r="F12" s="1"/>
      <c r="G12" s="1"/>
      <c r="H12" s="1"/>
      <c r="I12" s="1"/>
      <c r="J12" s="2"/>
      <c r="K12" s="17"/>
      <c r="L12" s="47">
        <v>0.0</v>
      </c>
    </row>
    <row r="13">
      <c r="A13" s="36">
        <v>2.2</v>
      </c>
      <c r="B13" s="37" t="s">
        <v>25</v>
      </c>
      <c r="C13" s="38"/>
      <c r="D13" s="38"/>
      <c r="E13" s="38"/>
      <c r="F13" s="38"/>
      <c r="G13" s="38"/>
      <c r="H13" s="38"/>
      <c r="I13" s="38"/>
      <c r="J13" s="40"/>
      <c r="K13" s="41">
        <f>SUM(K14:K15)</f>
        <v>0</v>
      </c>
      <c r="L13" s="42">
        <v>0.0</v>
      </c>
    </row>
    <row r="14">
      <c r="A14" s="1" t="s">
        <v>26</v>
      </c>
      <c r="B14" s="2" t="s">
        <v>27</v>
      </c>
      <c r="C14" s="44" t="s">
        <v>15</v>
      </c>
      <c r="D14" s="44" t="s">
        <v>15</v>
      </c>
      <c r="E14" s="44" t="s">
        <v>15</v>
      </c>
      <c r="F14" s="44" t="s">
        <v>15</v>
      </c>
      <c r="G14" s="44" t="s">
        <v>15</v>
      </c>
      <c r="H14" s="44" t="s">
        <v>15</v>
      </c>
      <c r="I14" s="44" t="s">
        <v>15</v>
      </c>
      <c r="J14" s="45" t="s">
        <v>15</v>
      </c>
      <c r="K14" s="17" t="s">
        <v>15</v>
      </c>
      <c r="L14" s="18">
        <v>0.0</v>
      </c>
    </row>
    <row r="15">
      <c r="A15" s="1" t="s">
        <v>28</v>
      </c>
      <c r="B15" s="2" t="s">
        <v>29</v>
      </c>
      <c r="C15" s="44" t="s">
        <v>15</v>
      </c>
      <c r="D15" s="44" t="s">
        <v>15</v>
      </c>
      <c r="E15" s="44" t="s">
        <v>15</v>
      </c>
      <c r="F15" s="44" t="s">
        <v>15</v>
      </c>
      <c r="G15" s="44" t="s">
        <v>15</v>
      </c>
      <c r="H15" s="44" t="s">
        <v>15</v>
      </c>
      <c r="I15" s="44" t="s">
        <v>15</v>
      </c>
      <c r="J15" s="45" t="s">
        <v>15</v>
      </c>
      <c r="K15" s="17" t="s">
        <v>15</v>
      </c>
      <c r="L15" s="18">
        <v>0.0</v>
      </c>
    </row>
    <row r="16">
      <c r="A16" s="1"/>
      <c r="B16" s="2"/>
      <c r="C16" s="1"/>
      <c r="D16" s="1"/>
      <c r="E16" s="1"/>
      <c r="F16" s="1"/>
      <c r="G16" s="1"/>
      <c r="H16" s="1"/>
      <c r="I16" s="1"/>
      <c r="J16" s="2"/>
      <c r="K16" s="17"/>
      <c r="L16" s="47">
        <v>0.0</v>
      </c>
    </row>
    <row r="17">
      <c r="A17" s="1">
        <v>2.3</v>
      </c>
      <c r="B17" s="2" t="s">
        <v>30</v>
      </c>
      <c r="C17" s="44" t="s">
        <v>15</v>
      </c>
      <c r="D17" s="44" t="s">
        <v>15</v>
      </c>
      <c r="E17" s="44"/>
      <c r="F17" s="44"/>
      <c r="G17" s="44"/>
      <c r="H17" s="44"/>
      <c r="I17" s="44" t="s">
        <v>15</v>
      </c>
      <c r="J17" s="45" t="s">
        <v>15</v>
      </c>
      <c r="K17" s="17">
        <f>SUM(C17:J17)</f>
        <v>0</v>
      </c>
      <c r="L17" s="18">
        <v>0.0</v>
      </c>
    </row>
    <row r="18">
      <c r="A18" s="1">
        <v>2.4</v>
      </c>
      <c r="B18" s="2" t="s">
        <v>31</v>
      </c>
      <c r="C18" s="44" t="s">
        <v>15</v>
      </c>
      <c r="D18" s="44" t="s">
        <v>15</v>
      </c>
      <c r="E18" s="44"/>
      <c r="F18" s="44"/>
      <c r="G18" s="44"/>
      <c r="H18" s="44"/>
      <c r="I18" s="44" t="s">
        <v>15</v>
      </c>
      <c r="J18" s="45" t="s">
        <v>15</v>
      </c>
      <c r="K18" s="17">
        <v>0.0</v>
      </c>
      <c r="L18" s="18">
        <v>0.0</v>
      </c>
    </row>
    <row r="19">
      <c r="A19" s="1">
        <v>2.5</v>
      </c>
      <c r="B19" s="2" t="s">
        <v>32</v>
      </c>
      <c r="C19" s="44" t="s">
        <v>15</v>
      </c>
      <c r="D19" s="44" t="s">
        <v>15</v>
      </c>
      <c r="E19" s="49">
        <v>1.25</v>
      </c>
      <c r="F19" s="44" t="s">
        <v>15</v>
      </c>
      <c r="G19" s="44" t="s">
        <v>15</v>
      </c>
      <c r="H19" s="44" t="s">
        <v>15</v>
      </c>
      <c r="I19" s="44" t="s">
        <v>15</v>
      </c>
      <c r="J19" s="45" t="s">
        <v>15</v>
      </c>
      <c r="K19" s="17">
        <f t="shared" ref="K19:K20" si="3">SUM(C19:J19)</f>
        <v>1.25</v>
      </c>
      <c r="L19" s="18">
        <v>0.0</v>
      </c>
    </row>
    <row r="20">
      <c r="A20" s="1">
        <v>2.6</v>
      </c>
      <c r="B20" s="2" t="s">
        <v>33</v>
      </c>
      <c r="C20" s="15">
        <v>0.25</v>
      </c>
      <c r="D20" s="49"/>
      <c r="E20" s="15">
        <v>0.25</v>
      </c>
      <c r="F20" s="49">
        <v>0.75</v>
      </c>
      <c r="G20" s="1"/>
      <c r="H20" s="44"/>
      <c r="I20" s="22">
        <v>1.0</v>
      </c>
      <c r="J20" s="45"/>
      <c r="K20" s="17">
        <f t="shared" si="3"/>
        <v>2.25</v>
      </c>
      <c r="L20" s="18">
        <v>0.0</v>
      </c>
    </row>
    <row r="21">
      <c r="A21" s="1">
        <v>2.7</v>
      </c>
      <c r="B21" s="2" t="s">
        <v>34</v>
      </c>
      <c r="C21" s="44" t="s">
        <v>15</v>
      </c>
      <c r="D21" s="44" t="s">
        <v>15</v>
      </c>
      <c r="E21" s="44" t="s">
        <v>15</v>
      </c>
      <c r="F21" s="44" t="s">
        <v>15</v>
      </c>
      <c r="G21" s="44" t="s">
        <v>15</v>
      </c>
      <c r="H21" s="44" t="s">
        <v>15</v>
      </c>
      <c r="I21" s="44" t="s">
        <v>15</v>
      </c>
      <c r="J21" s="45" t="s">
        <v>15</v>
      </c>
      <c r="K21" s="17" t="s">
        <v>15</v>
      </c>
      <c r="L21" s="18">
        <v>0.0</v>
      </c>
    </row>
    <row r="22">
      <c r="A22" s="1">
        <v>2.8</v>
      </c>
      <c r="B22" s="2" t="s">
        <v>35</v>
      </c>
      <c r="C22" s="44" t="s">
        <v>15</v>
      </c>
      <c r="D22" s="44" t="s">
        <v>15</v>
      </c>
      <c r="E22" s="44" t="s">
        <v>15</v>
      </c>
      <c r="F22" s="44" t="s">
        <v>15</v>
      </c>
      <c r="G22" s="44" t="s">
        <v>15</v>
      </c>
      <c r="H22" s="44" t="s">
        <v>15</v>
      </c>
      <c r="I22" s="44" t="s">
        <v>15</v>
      </c>
      <c r="J22" s="45" t="s">
        <v>15</v>
      </c>
      <c r="K22" s="17" t="s">
        <v>15</v>
      </c>
      <c r="L22" s="18">
        <v>0.0</v>
      </c>
    </row>
    <row r="23">
      <c r="A23" s="1">
        <v>2.9</v>
      </c>
      <c r="B23" s="2" t="s">
        <v>36</v>
      </c>
      <c r="C23" s="15">
        <v>0.5</v>
      </c>
      <c r="D23" s="15">
        <v>0.5</v>
      </c>
      <c r="E23" s="15">
        <v>0.5</v>
      </c>
      <c r="F23" s="15">
        <v>0.5</v>
      </c>
      <c r="G23" s="44" t="s">
        <v>15</v>
      </c>
      <c r="H23" s="44" t="s">
        <v>15</v>
      </c>
      <c r="I23" s="15">
        <v>0.5</v>
      </c>
      <c r="J23" s="45" t="s">
        <v>15</v>
      </c>
      <c r="K23" s="17" t="s">
        <v>15</v>
      </c>
      <c r="L23" s="18">
        <v>0.0</v>
      </c>
    </row>
    <row r="24">
      <c r="A24" s="6"/>
      <c r="B24" s="7"/>
      <c r="C24" s="6"/>
      <c r="D24" s="6"/>
      <c r="E24" s="6"/>
      <c r="F24" s="6"/>
      <c r="G24" s="6"/>
      <c r="H24" s="6"/>
      <c r="I24" s="6"/>
      <c r="J24" s="7"/>
      <c r="K24" s="51"/>
      <c r="L24" s="52">
        <v>0.0</v>
      </c>
    </row>
    <row r="25">
      <c r="A25" s="10">
        <v>3.0</v>
      </c>
      <c r="B25" s="11" t="s">
        <v>37</v>
      </c>
      <c r="C25" s="12"/>
      <c r="D25" s="12"/>
      <c r="E25" s="12"/>
      <c r="F25" s="12"/>
      <c r="G25" s="12"/>
      <c r="H25" s="12"/>
      <c r="I25" s="12"/>
      <c r="J25" s="13"/>
      <c r="K25" s="14">
        <f>SUM(K26:K31)</f>
        <v>44.5</v>
      </c>
      <c r="L25" s="54">
        <v>13.75</v>
      </c>
    </row>
    <row r="26">
      <c r="A26" s="1">
        <v>3.1</v>
      </c>
      <c r="B26" s="2" t="s">
        <v>38</v>
      </c>
      <c r="C26" s="44" t="s">
        <v>15</v>
      </c>
      <c r="D26" s="44" t="s">
        <v>15</v>
      </c>
      <c r="E26" s="44" t="s">
        <v>15</v>
      </c>
      <c r="F26" s="44" t="s">
        <v>15</v>
      </c>
      <c r="G26" s="44" t="s">
        <v>15</v>
      </c>
      <c r="H26" s="15">
        <v>3.0</v>
      </c>
      <c r="I26" s="55">
        <v>13.75</v>
      </c>
      <c r="J26" s="45" t="s">
        <v>15</v>
      </c>
      <c r="K26" s="17">
        <f t="shared" ref="K26:K29" si="4">SUM(C26:J26)</f>
        <v>16.75</v>
      </c>
      <c r="L26" s="18">
        <v>0.0</v>
      </c>
    </row>
    <row r="27">
      <c r="A27" s="1">
        <v>3.2</v>
      </c>
      <c r="B27" s="2" t="s">
        <v>39</v>
      </c>
      <c r="C27" s="15">
        <v>2.0</v>
      </c>
      <c r="D27" s="15">
        <v>3.75</v>
      </c>
      <c r="E27" s="15">
        <v>4.0</v>
      </c>
      <c r="F27" s="44"/>
      <c r="G27" s="15">
        <v>2.0</v>
      </c>
      <c r="H27" s="44"/>
      <c r="I27" s="55">
        <v>12.5</v>
      </c>
      <c r="J27" s="16">
        <v>2.5</v>
      </c>
      <c r="K27" s="17">
        <f t="shared" si="4"/>
        <v>26.75</v>
      </c>
      <c r="L27" s="18">
        <v>12.5</v>
      </c>
    </row>
    <row r="28">
      <c r="A28" s="1">
        <v>3.3</v>
      </c>
      <c r="B28" s="2" t="s">
        <v>40</v>
      </c>
      <c r="C28" s="44" t="s">
        <v>15</v>
      </c>
      <c r="D28" s="44" t="s">
        <v>15</v>
      </c>
      <c r="E28" s="15">
        <v>1.0</v>
      </c>
      <c r="F28" s="44" t="s">
        <v>15</v>
      </c>
      <c r="G28" s="44" t="s">
        <v>15</v>
      </c>
      <c r="H28" s="44" t="s">
        <v>15</v>
      </c>
      <c r="I28" s="44" t="s">
        <v>15</v>
      </c>
      <c r="J28" s="45" t="s">
        <v>15</v>
      </c>
      <c r="K28" s="17">
        <f t="shared" si="4"/>
        <v>1</v>
      </c>
      <c r="L28" s="18">
        <v>1.25</v>
      </c>
    </row>
    <row r="29">
      <c r="A29" s="1">
        <v>3.4</v>
      </c>
      <c r="B29" s="2" t="s">
        <v>41</v>
      </c>
      <c r="C29" s="44" t="s">
        <v>15</v>
      </c>
      <c r="D29" s="44" t="s">
        <v>15</v>
      </c>
      <c r="E29" s="44" t="s">
        <v>15</v>
      </c>
      <c r="F29" s="44" t="s">
        <v>15</v>
      </c>
      <c r="G29" s="44" t="s">
        <v>15</v>
      </c>
      <c r="H29" s="44" t="s">
        <v>15</v>
      </c>
      <c r="I29" s="44" t="s">
        <v>15</v>
      </c>
      <c r="J29" s="45" t="s">
        <v>15</v>
      </c>
      <c r="K29" s="17">
        <f t="shared" si="4"/>
        <v>0</v>
      </c>
      <c r="L29" s="46" t="s">
        <v>15</v>
      </c>
    </row>
    <row r="30">
      <c r="A30" s="1">
        <v>3.5</v>
      </c>
      <c r="B30" s="2" t="s">
        <v>42</v>
      </c>
      <c r="C30" s="44" t="s">
        <v>15</v>
      </c>
      <c r="D30" s="44" t="s">
        <v>15</v>
      </c>
      <c r="E30" s="44" t="s">
        <v>15</v>
      </c>
      <c r="F30" s="44" t="s">
        <v>15</v>
      </c>
      <c r="G30" s="44" t="s">
        <v>15</v>
      </c>
      <c r="H30" s="44" t="s">
        <v>15</v>
      </c>
      <c r="I30" s="44" t="s">
        <v>15</v>
      </c>
      <c r="J30" s="45" t="s">
        <v>15</v>
      </c>
      <c r="K30" s="17" t="s">
        <v>15</v>
      </c>
      <c r="L30" s="46" t="s">
        <v>15</v>
      </c>
    </row>
    <row r="31">
      <c r="A31" s="6"/>
      <c r="B31" s="7"/>
      <c r="C31" s="6"/>
      <c r="D31" s="6"/>
      <c r="E31" s="6"/>
      <c r="F31" s="6"/>
      <c r="G31" s="6"/>
      <c r="H31" s="6"/>
      <c r="I31" s="6"/>
      <c r="J31" s="7"/>
      <c r="K31" s="51"/>
      <c r="L31" s="53"/>
    </row>
    <row r="32">
      <c r="A32" s="31">
        <v>4.0</v>
      </c>
      <c r="B32" s="32" t="s">
        <v>43</v>
      </c>
      <c r="C32" s="33"/>
      <c r="D32" s="33"/>
      <c r="E32" s="33"/>
      <c r="F32" s="33"/>
      <c r="G32" s="33"/>
      <c r="H32" s="33"/>
      <c r="I32" s="33"/>
      <c r="J32" s="34"/>
      <c r="K32" s="35">
        <f>SUM(K33:K35,K36)</f>
        <v>0.75</v>
      </c>
      <c r="L32" s="39">
        <v>0.0</v>
      </c>
    </row>
    <row r="33">
      <c r="A33" s="1">
        <v>4.1</v>
      </c>
      <c r="B33" s="2" t="s">
        <v>44</v>
      </c>
      <c r="C33" s="44" t="s">
        <v>15</v>
      </c>
      <c r="D33" s="44" t="s">
        <v>15</v>
      </c>
      <c r="E33" s="44" t="s">
        <v>15</v>
      </c>
      <c r="F33" s="44" t="s">
        <v>15</v>
      </c>
      <c r="G33" s="44" t="s">
        <v>15</v>
      </c>
      <c r="H33" s="44" t="s">
        <v>15</v>
      </c>
      <c r="I33" s="44" t="s">
        <v>15</v>
      </c>
      <c r="J33" s="45"/>
      <c r="K33" s="17">
        <f t="shared" ref="K33:K35" si="5">SUM(C33:J33)</f>
        <v>0</v>
      </c>
      <c r="L33" s="46" t="s">
        <v>15</v>
      </c>
    </row>
    <row r="34">
      <c r="A34" s="1">
        <v>4.2</v>
      </c>
      <c r="B34" s="2" t="s">
        <v>45</v>
      </c>
      <c r="C34" s="44" t="s">
        <v>15</v>
      </c>
      <c r="D34" s="44" t="s">
        <v>15</v>
      </c>
      <c r="E34" s="44" t="s">
        <v>15</v>
      </c>
      <c r="F34" s="44" t="s">
        <v>15</v>
      </c>
      <c r="G34" s="44" t="s">
        <v>15</v>
      </c>
      <c r="H34" s="44" t="s">
        <v>15</v>
      </c>
      <c r="I34" s="44" t="s">
        <v>15</v>
      </c>
      <c r="J34" s="45" t="s">
        <v>15</v>
      </c>
      <c r="K34" s="17">
        <f t="shared" si="5"/>
        <v>0</v>
      </c>
      <c r="L34" s="46" t="s">
        <v>15</v>
      </c>
    </row>
    <row r="35">
      <c r="A35" s="1">
        <v>4.3</v>
      </c>
      <c r="B35" s="2" t="s">
        <v>46</v>
      </c>
      <c r="C35" s="44" t="s">
        <v>15</v>
      </c>
      <c r="D35" s="44" t="s">
        <v>15</v>
      </c>
      <c r="E35" s="44" t="s">
        <v>15</v>
      </c>
      <c r="F35" s="44" t="s">
        <v>15</v>
      </c>
      <c r="G35" s="44" t="s">
        <v>15</v>
      </c>
      <c r="H35" s="44" t="s">
        <v>15</v>
      </c>
      <c r="I35" s="44" t="s">
        <v>15</v>
      </c>
      <c r="J35" s="16">
        <v>0.75</v>
      </c>
      <c r="K35" s="17">
        <f t="shared" si="5"/>
        <v>0.75</v>
      </c>
      <c r="L35" s="18">
        <v>0.0</v>
      </c>
    </row>
    <row r="36">
      <c r="A36" s="38">
        <v>4.4</v>
      </c>
      <c r="B36" s="40" t="s">
        <v>47</v>
      </c>
      <c r="C36" s="38"/>
      <c r="D36" s="38"/>
      <c r="E36" s="38"/>
      <c r="F36" s="38"/>
      <c r="G36" s="38"/>
      <c r="H36" s="38"/>
      <c r="I36" s="38"/>
      <c r="J36" s="40"/>
      <c r="K36" s="41">
        <f>SUM(K37:K39)</f>
        <v>0</v>
      </c>
      <c r="L36" s="43"/>
    </row>
    <row r="37">
      <c r="A37" s="1" t="s">
        <v>48</v>
      </c>
      <c r="B37" s="2" t="s">
        <v>49</v>
      </c>
      <c r="C37" s="44" t="s">
        <v>15</v>
      </c>
      <c r="D37" s="44" t="s">
        <v>15</v>
      </c>
      <c r="E37" s="44" t="s">
        <v>15</v>
      </c>
      <c r="F37" s="44"/>
      <c r="G37" s="44" t="s">
        <v>15</v>
      </c>
      <c r="H37" s="44" t="s">
        <v>15</v>
      </c>
      <c r="I37" s="44" t="s">
        <v>15</v>
      </c>
      <c r="J37" s="45" t="s">
        <v>15</v>
      </c>
      <c r="K37" s="17">
        <f>SUM(C37:J37)</f>
        <v>0</v>
      </c>
      <c r="L37" s="46" t="s">
        <v>15</v>
      </c>
    </row>
    <row r="38">
      <c r="A38" s="1" t="s">
        <v>50</v>
      </c>
      <c r="B38" s="2" t="s">
        <v>51</v>
      </c>
      <c r="C38" s="44" t="s">
        <v>15</v>
      </c>
      <c r="D38" s="44" t="s">
        <v>15</v>
      </c>
      <c r="E38" s="44" t="s">
        <v>15</v>
      </c>
      <c r="F38" s="44" t="s">
        <v>15</v>
      </c>
      <c r="G38" s="44" t="s">
        <v>15</v>
      </c>
      <c r="H38" s="44" t="s">
        <v>15</v>
      </c>
      <c r="I38" s="44" t="s">
        <v>15</v>
      </c>
      <c r="J38" s="45" t="s">
        <v>15</v>
      </c>
      <c r="K38" s="17" t="s">
        <v>15</v>
      </c>
      <c r="L38" s="46" t="s">
        <v>15</v>
      </c>
    </row>
    <row r="39">
      <c r="A39" s="1" t="s">
        <v>52</v>
      </c>
      <c r="B39" s="2" t="s">
        <v>53</v>
      </c>
      <c r="C39" s="44" t="s">
        <v>15</v>
      </c>
      <c r="D39" s="44" t="s">
        <v>15</v>
      </c>
      <c r="E39" s="44" t="s">
        <v>15</v>
      </c>
      <c r="F39" s="44" t="s">
        <v>15</v>
      </c>
      <c r="G39" s="44" t="s">
        <v>15</v>
      </c>
      <c r="H39" s="44" t="s">
        <v>15</v>
      </c>
      <c r="I39" s="44" t="s">
        <v>15</v>
      </c>
      <c r="J39" s="45" t="s">
        <v>15</v>
      </c>
      <c r="K39" s="17" t="s">
        <v>15</v>
      </c>
      <c r="L39" s="46" t="s">
        <v>15</v>
      </c>
    </row>
    <row r="40">
      <c r="A40" s="6"/>
      <c r="B40" s="7"/>
      <c r="C40" s="6"/>
      <c r="D40" s="6"/>
      <c r="E40" s="6"/>
      <c r="F40" s="6"/>
      <c r="G40" s="6"/>
      <c r="H40" s="6"/>
      <c r="I40" s="6"/>
      <c r="J40" s="7"/>
      <c r="K40" s="51"/>
      <c r="L40" s="53"/>
    </row>
    <row r="41">
      <c r="A41" s="31">
        <v>5.0</v>
      </c>
      <c r="B41" s="32" t="s">
        <v>54</v>
      </c>
      <c r="C41" s="33"/>
      <c r="D41" s="33"/>
      <c r="E41" s="33"/>
      <c r="F41" s="33"/>
      <c r="G41" s="33"/>
      <c r="H41" s="33"/>
      <c r="I41" s="33"/>
      <c r="J41" s="34"/>
      <c r="K41" s="35">
        <f t="shared" ref="K41:L41" si="6">SUM(K42:K43,K44,K51)</f>
        <v>55</v>
      </c>
      <c r="L41" s="39">
        <f t="shared" si="6"/>
        <v>100.59</v>
      </c>
    </row>
    <row r="42">
      <c r="A42" s="1">
        <v>5.1</v>
      </c>
      <c r="B42" s="2" t="s">
        <v>55</v>
      </c>
      <c r="C42" s="44" t="s">
        <v>15</v>
      </c>
      <c r="D42" s="44" t="s">
        <v>15</v>
      </c>
      <c r="E42" s="44" t="s">
        <v>15</v>
      </c>
      <c r="F42" s="44" t="s">
        <v>15</v>
      </c>
      <c r="G42" s="44" t="s">
        <v>15</v>
      </c>
      <c r="H42" s="44" t="s">
        <v>15</v>
      </c>
      <c r="I42" s="44" t="s">
        <v>15</v>
      </c>
      <c r="J42" s="45" t="s">
        <v>15</v>
      </c>
      <c r="K42" s="17">
        <v>0.0</v>
      </c>
      <c r="L42" s="18">
        <v>4.37</v>
      </c>
    </row>
    <row r="43">
      <c r="A43" s="1">
        <v>5.2</v>
      </c>
      <c r="B43" s="2" t="s">
        <v>56</v>
      </c>
      <c r="C43" s="44"/>
      <c r="D43" s="44" t="s">
        <v>15</v>
      </c>
      <c r="E43" s="44" t="s">
        <v>15</v>
      </c>
      <c r="F43" s="44" t="s">
        <v>15</v>
      </c>
      <c r="G43" s="44" t="s">
        <v>15</v>
      </c>
      <c r="H43" s="44" t="s">
        <v>15</v>
      </c>
      <c r="I43" s="44" t="s">
        <v>15</v>
      </c>
      <c r="J43" s="45" t="s">
        <v>15</v>
      </c>
      <c r="K43" s="17">
        <f>SUM(C43:J43)</f>
        <v>0</v>
      </c>
      <c r="L43" s="18">
        <v>3.75</v>
      </c>
    </row>
    <row r="44">
      <c r="A44" s="56">
        <v>5.3</v>
      </c>
      <c r="B44" s="57" t="s">
        <v>57</v>
      </c>
      <c r="C44" s="58"/>
      <c r="D44" s="58"/>
      <c r="E44" s="58"/>
      <c r="F44" s="58"/>
      <c r="G44" s="58"/>
      <c r="H44" s="58"/>
      <c r="I44" s="58"/>
      <c r="J44" s="59"/>
      <c r="K44" s="41">
        <f t="shared" ref="K44:L44" si="7">SUM(K45,K48)</f>
        <v>55</v>
      </c>
      <c r="L44" s="60">
        <f t="shared" si="7"/>
        <v>92.47</v>
      </c>
    </row>
    <row r="45">
      <c r="A45" s="36" t="s">
        <v>58</v>
      </c>
      <c r="B45" s="37" t="s">
        <v>59</v>
      </c>
      <c r="C45" s="38"/>
      <c r="D45" s="38"/>
      <c r="E45" s="38"/>
      <c r="F45" s="38"/>
      <c r="G45" s="38"/>
      <c r="H45" s="38"/>
      <c r="I45" s="38"/>
      <c r="J45" s="40"/>
      <c r="K45" s="41">
        <f t="shared" ref="K45:L45" si="8">SUM(K46:K47)</f>
        <v>5</v>
      </c>
      <c r="L45" s="43">
        <f t="shared" si="8"/>
        <v>38.77</v>
      </c>
    </row>
    <row r="46">
      <c r="A46" s="1" t="s">
        <v>60</v>
      </c>
      <c r="B46" s="2" t="s">
        <v>61</v>
      </c>
      <c r="C46" s="44" t="s">
        <v>15</v>
      </c>
      <c r="D46" s="44" t="s">
        <v>15</v>
      </c>
      <c r="E46" s="44" t="s">
        <v>15</v>
      </c>
      <c r="F46" s="44" t="s">
        <v>15</v>
      </c>
      <c r="G46" s="15">
        <v>5.0</v>
      </c>
      <c r="H46" s="44" t="s">
        <v>15</v>
      </c>
      <c r="I46" s="44" t="s">
        <v>15</v>
      </c>
      <c r="J46" s="45" t="s">
        <v>15</v>
      </c>
      <c r="K46" s="17">
        <f>SUM(C46:J46)</f>
        <v>5</v>
      </c>
      <c r="L46" s="18">
        <v>38.77</v>
      </c>
    </row>
    <row r="47">
      <c r="A47" s="1" t="s">
        <v>62</v>
      </c>
      <c r="B47" s="2" t="s">
        <v>63</v>
      </c>
      <c r="C47" s="44" t="s">
        <v>15</v>
      </c>
      <c r="D47" s="44" t="s">
        <v>15</v>
      </c>
      <c r="E47" s="44" t="s">
        <v>15</v>
      </c>
      <c r="F47" s="44" t="s">
        <v>15</v>
      </c>
      <c r="G47" s="44" t="s">
        <v>15</v>
      </c>
      <c r="H47" s="44" t="s">
        <v>15</v>
      </c>
      <c r="I47" s="44" t="s">
        <v>15</v>
      </c>
      <c r="J47" s="45" t="s">
        <v>15</v>
      </c>
      <c r="K47" s="17" t="s">
        <v>15</v>
      </c>
      <c r="L47" s="46" t="s">
        <v>15</v>
      </c>
    </row>
    <row r="48">
      <c r="A48" s="56" t="s">
        <v>64</v>
      </c>
      <c r="B48" s="57" t="s">
        <v>65</v>
      </c>
      <c r="C48" s="58"/>
      <c r="D48" s="58"/>
      <c r="E48" s="58"/>
      <c r="F48" s="58"/>
      <c r="G48" s="58"/>
      <c r="H48" s="58"/>
      <c r="I48" s="58"/>
      <c r="J48" s="59"/>
      <c r="K48" s="60">
        <f t="shared" ref="K48:L48" si="9">SUM(K49:K50)</f>
        <v>50</v>
      </c>
      <c r="L48" s="60">
        <f t="shared" si="9"/>
        <v>53.7</v>
      </c>
    </row>
    <row r="49">
      <c r="A49" s="1" t="s">
        <v>66</v>
      </c>
      <c r="B49" s="2" t="s">
        <v>67</v>
      </c>
      <c r="C49" s="44">
        <f>2+1</f>
        <v>3</v>
      </c>
      <c r="D49" s="44">
        <f>1.75+1+2</f>
        <v>4.75</v>
      </c>
      <c r="E49" s="50">
        <f>2+2.5+5.75+4.75+7.25+3+1.75</f>
        <v>27</v>
      </c>
      <c r="F49" s="15">
        <v>2.0</v>
      </c>
      <c r="G49" s="15"/>
      <c r="H49" s="15">
        <f>4.5+2.25+1</f>
        <v>7.75</v>
      </c>
      <c r="I49" s="44"/>
      <c r="J49" s="16">
        <v>5.5</v>
      </c>
      <c r="K49" s="17">
        <f>SUM(C49:J49)</f>
        <v>50</v>
      </c>
      <c r="L49" s="18">
        <v>53.7</v>
      </c>
    </row>
    <row r="50">
      <c r="A50" s="1" t="s">
        <v>68</v>
      </c>
      <c r="B50" s="2" t="s">
        <v>69</v>
      </c>
      <c r="C50" s="44" t="s">
        <v>15</v>
      </c>
      <c r="D50" s="44" t="s">
        <v>15</v>
      </c>
      <c r="E50" s="44" t="s">
        <v>15</v>
      </c>
      <c r="F50" s="44" t="s">
        <v>15</v>
      </c>
      <c r="G50" s="44" t="s">
        <v>15</v>
      </c>
      <c r="H50" s="44" t="s">
        <v>15</v>
      </c>
      <c r="I50" s="44" t="s">
        <v>15</v>
      </c>
      <c r="J50" s="45" t="s">
        <v>15</v>
      </c>
      <c r="K50" s="17" t="s">
        <v>15</v>
      </c>
      <c r="L50" s="46" t="s">
        <v>15</v>
      </c>
    </row>
    <row r="51">
      <c r="A51" s="56">
        <v>5.4</v>
      </c>
      <c r="B51" s="57" t="s">
        <v>70</v>
      </c>
      <c r="C51" s="58"/>
      <c r="D51" s="58"/>
      <c r="E51" s="58"/>
      <c r="F51" s="58"/>
      <c r="G51" s="58"/>
      <c r="H51" s="58"/>
      <c r="I51" s="58"/>
      <c r="J51" s="59"/>
      <c r="K51" s="60">
        <f t="shared" ref="K51:L51" si="10">SUM(K52:K54)</f>
        <v>0</v>
      </c>
      <c r="L51" s="61">
        <f t="shared" si="10"/>
        <v>0</v>
      </c>
    </row>
    <row r="52">
      <c r="A52" s="1" t="s">
        <v>71</v>
      </c>
      <c r="B52" s="2" t="s">
        <v>72</v>
      </c>
      <c r="C52" s="44" t="s">
        <v>15</v>
      </c>
      <c r="D52" s="44" t="s">
        <v>15</v>
      </c>
      <c r="E52" s="44" t="s">
        <v>15</v>
      </c>
      <c r="F52" s="44" t="s">
        <v>15</v>
      </c>
      <c r="G52" s="44" t="s">
        <v>15</v>
      </c>
      <c r="H52" s="44" t="s">
        <v>15</v>
      </c>
      <c r="I52" s="44" t="s">
        <v>15</v>
      </c>
      <c r="J52" s="45" t="s">
        <v>15</v>
      </c>
      <c r="K52" s="17" t="s">
        <v>15</v>
      </c>
      <c r="L52" s="46" t="s">
        <v>15</v>
      </c>
    </row>
    <row r="53">
      <c r="A53" s="1" t="s">
        <v>73</v>
      </c>
      <c r="B53" s="62" t="s">
        <v>74</v>
      </c>
      <c r="C53" s="44" t="s">
        <v>15</v>
      </c>
      <c r="D53" s="44" t="s">
        <v>15</v>
      </c>
      <c r="E53" s="44" t="s">
        <v>15</v>
      </c>
      <c r="F53" s="44" t="s">
        <v>15</v>
      </c>
      <c r="G53" s="44" t="s">
        <v>15</v>
      </c>
      <c r="H53" s="44" t="s">
        <v>15</v>
      </c>
      <c r="I53" s="44" t="s">
        <v>15</v>
      </c>
      <c r="J53" s="45" t="s">
        <v>15</v>
      </c>
      <c r="K53" s="17" t="s">
        <v>15</v>
      </c>
      <c r="L53" s="46" t="s">
        <v>15</v>
      </c>
    </row>
    <row r="54">
      <c r="A54" s="1" t="s">
        <v>75</v>
      </c>
      <c r="B54" s="2" t="s">
        <v>76</v>
      </c>
      <c r="C54" s="44" t="s">
        <v>15</v>
      </c>
      <c r="D54" s="44" t="s">
        <v>15</v>
      </c>
      <c r="E54" s="44" t="s">
        <v>15</v>
      </c>
      <c r="F54" s="44" t="s">
        <v>15</v>
      </c>
      <c r="G54" s="44" t="s">
        <v>15</v>
      </c>
      <c r="H54" s="44" t="s">
        <v>15</v>
      </c>
      <c r="I54" s="44" t="s">
        <v>15</v>
      </c>
      <c r="J54" s="45" t="s">
        <v>15</v>
      </c>
      <c r="K54" s="17" t="s">
        <v>15</v>
      </c>
      <c r="L54" s="46" t="s">
        <v>15</v>
      </c>
    </row>
    <row r="55">
      <c r="A55" s="1"/>
      <c r="B55" s="2"/>
      <c r="C55" s="1"/>
      <c r="D55" s="1"/>
      <c r="E55" s="1"/>
      <c r="F55" s="1"/>
      <c r="G55" s="1"/>
      <c r="H55" s="1"/>
      <c r="I55" s="1"/>
      <c r="J55" s="2"/>
      <c r="K55" s="17"/>
      <c r="L55" s="48"/>
    </row>
    <row r="56">
      <c r="A56" s="31">
        <v>6.0</v>
      </c>
      <c r="B56" s="32" t="s">
        <v>77</v>
      </c>
      <c r="C56" s="33"/>
      <c r="D56" s="33"/>
      <c r="E56" s="33"/>
      <c r="F56" s="33"/>
      <c r="G56" s="33"/>
      <c r="H56" s="33"/>
      <c r="I56" s="33"/>
      <c r="J56" s="34"/>
      <c r="K56" s="35">
        <f>SUM(K57:K70)</f>
        <v>4.25</v>
      </c>
      <c r="L56" s="63"/>
    </row>
    <row r="57">
      <c r="A57" s="1">
        <v>6.1</v>
      </c>
      <c r="B57" s="2" t="s">
        <v>78</v>
      </c>
      <c r="C57" s="44" t="s">
        <v>15</v>
      </c>
      <c r="D57" s="44" t="s">
        <v>15</v>
      </c>
      <c r="E57" s="44" t="s">
        <v>15</v>
      </c>
      <c r="F57" s="44" t="s">
        <v>15</v>
      </c>
      <c r="G57" s="44" t="s">
        <v>15</v>
      </c>
      <c r="H57" s="44" t="s">
        <v>15</v>
      </c>
      <c r="I57" s="44" t="s">
        <v>15</v>
      </c>
      <c r="J57" s="45" t="s">
        <v>15</v>
      </c>
      <c r="K57" s="17" t="s">
        <v>15</v>
      </c>
      <c r="L57" s="46" t="s">
        <v>15</v>
      </c>
    </row>
    <row r="58">
      <c r="A58" s="1">
        <v>6.2</v>
      </c>
      <c r="B58" s="2" t="s">
        <v>79</v>
      </c>
      <c r="C58" s="44" t="s">
        <v>15</v>
      </c>
      <c r="D58" s="44" t="s">
        <v>15</v>
      </c>
      <c r="E58" s="44" t="s">
        <v>15</v>
      </c>
      <c r="F58" s="44" t="s">
        <v>15</v>
      </c>
      <c r="G58" s="44" t="s">
        <v>15</v>
      </c>
      <c r="H58" s="44" t="s">
        <v>15</v>
      </c>
      <c r="I58" s="44" t="s">
        <v>15</v>
      </c>
      <c r="J58" s="45" t="s">
        <v>15</v>
      </c>
      <c r="K58" s="17" t="s">
        <v>15</v>
      </c>
      <c r="L58" s="46" t="s">
        <v>15</v>
      </c>
    </row>
    <row r="59">
      <c r="A59" s="1">
        <v>6.3</v>
      </c>
      <c r="B59" s="2" t="s">
        <v>80</v>
      </c>
      <c r="C59" s="44" t="s">
        <v>15</v>
      </c>
      <c r="D59" s="44" t="s">
        <v>15</v>
      </c>
      <c r="E59" s="44" t="s">
        <v>15</v>
      </c>
      <c r="F59" s="44" t="s">
        <v>15</v>
      </c>
      <c r="G59" s="44" t="s">
        <v>15</v>
      </c>
      <c r="H59" s="44" t="s">
        <v>15</v>
      </c>
      <c r="I59" s="44" t="s">
        <v>15</v>
      </c>
      <c r="J59" s="45" t="s">
        <v>15</v>
      </c>
      <c r="K59" s="17" t="s">
        <v>15</v>
      </c>
      <c r="L59" s="46" t="s">
        <v>15</v>
      </c>
    </row>
    <row r="60">
      <c r="A60" s="1">
        <v>6.4</v>
      </c>
      <c r="B60" s="2" t="s">
        <v>81</v>
      </c>
      <c r="C60" s="44" t="s">
        <v>15</v>
      </c>
      <c r="D60" s="44" t="s">
        <v>15</v>
      </c>
      <c r="E60" s="44" t="s">
        <v>15</v>
      </c>
      <c r="F60" s="44" t="s">
        <v>15</v>
      </c>
      <c r="G60" s="44" t="s">
        <v>15</v>
      </c>
      <c r="H60" s="44" t="s">
        <v>15</v>
      </c>
      <c r="I60" s="44" t="s">
        <v>15</v>
      </c>
      <c r="J60" s="45" t="s">
        <v>15</v>
      </c>
      <c r="K60" s="17" t="s">
        <v>15</v>
      </c>
      <c r="L60" s="46" t="s">
        <v>15</v>
      </c>
    </row>
    <row r="61">
      <c r="A61" s="1">
        <v>6.5</v>
      </c>
      <c r="B61" s="2" t="s">
        <v>82</v>
      </c>
      <c r="C61" s="15"/>
      <c r="D61" s="44"/>
      <c r="E61" s="44"/>
      <c r="F61" s="15"/>
      <c r="G61" s="44" t="s">
        <v>15</v>
      </c>
      <c r="H61" s="15">
        <v>1.5</v>
      </c>
      <c r="I61" s="15">
        <v>2.25</v>
      </c>
      <c r="J61" s="16">
        <v>0.5</v>
      </c>
      <c r="K61" s="17">
        <f>SUM(C61:J61)</f>
        <v>4.25</v>
      </c>
      <c r="L61" s="46" t="s">
        <v>15</v>
      </c>
    </row>
    <row r="62">
      <c r="A62" s="1">
        <v>6.6</v>
      </c>
      <c r="B62" s="2" t="s">
        <v>83</v>
      </c>
      <c r="C62" s="44" t="s">
        <v>15</v>
      </c>
      <c r="D62" s="44" t="s">
        <v>15</v>
      </c>
      <c r="E62" s="44" t="s">
        <v>15</v>
      </c>
      <c r="F62" s="44" t="s">
        <v>15</v>
      </c>
      <c r="G62" s="44" t="s">
        <v>15</v>
      </c>
      <c r="H62" s="44" t="s">
        <v>15</v>
      </c>
      <c r="I62" s="44" t="s">
        <v>15</v>
      </c>
      <c r="J62" s="16" t="s">
        <v>15</v>
      </c>
      <c r="K62" s="17" t="s">
        <v>15</v>
      </c>
      <c r="L62" s="46" t="s">
        <v>15</v>
      </c>
    </row>
    <row r="63">
      <c r="A63" s="1">
        <v>6.7</v>
      </c>
      <c r="B63" s="2" t="s">
        <v>84</v>
      </c>
      <c r="C63" s="44" t="s">
        <v>15</v>
      </c>
      <c r="D63" s="44" t="s">
        <v>15</v>
      </c>
      <c r="E63" s="44" t="s">
        <v>15</v>
      </c>
      <c r="F63" s="44" t="s">
        <v>15</v>
      </c>
      <c r="G63" s="44" t="s">
        <v>15</v>
      </c>
      <c r="H63" s="44" t="s">
        <v>15</v>
      </c>
      <c r="I63" s="44" t="s">
        <v>15</v>
      </c>
      <c r="J63" s="45" t="s">
        <v>15</v>
      </c>
      <c r="K63" s="17" t="s">
        <v>15</v>
      </c>
      <c r="L63" s="46" t="s">
        <v>15</v>
      </c>
    </row>
    <row r="64">
      <c r="A64" s="1">
        <v>6.8</v>
      </c>
      <c r="B64" s="2" t="s">
        <v>85</v>
      </c>
      <c r="C64" s="44" t="s">
        <v>15</v>
      </c>
      <c r="D64" s="44" t="s">
        <v>15</v>
      </c>
      <c r="E64" s="44" t="s">
        <v>15</v>
      </c>
      <c r="F64" s="44" t="s">
        <v>15</v>
      </c>
      <c r="G64" s="44" t="s">
        <v>15</v>
      </c>
      <c r="H64" s="44" t="s">
        <v>15</v>
      </c>
      <c r="I64" s="44" t="s">
        <v>15</v>
      </c>
      <c r="J64" s="45" t="s">
        <v>15</v>
      </c>
      <c r="K64" s="17" t="s">
        <v>15</v>
      </c>
      <c r="L64" s="46" t="s">
        <v>15</v>
      </c>
    </row>
    <row r="65">
      <c r="A65" s="1">
        <v>6.9</v>
      </c>
      <c r="B65" s="2" t="s">
        <v>86</v>
      </c>
      <c r="C65" s="44" t="s">
        <v>15</v>
      </c>
      <c r="D65" s="44" t="s">
        <v>15</v>
      </c>
      <c r="E65" s="44" t="s">
        <v>15</v>
      </c>
      <c r="F65" s="44" t="s">
        <v>15</v>
      </c>
      <c r="G65" s="44" t="s">
        <v>15</v>
      </c>
      <c r="H65" s="44" t="s">
        <v>15</v>
      </c>
      <c r="I65" s="44" t="s">
        <v>15</v>
      </c>
      <c r="J65" s="45" t="s">
        <v>15</v>
      </c>
      <c r="K65" s="17" t="s">
        <v>15</v>
      </c>
      <c r="L65" s="46" t="s">
        <v>15</v>
      </c>
    </row>
    <row r="66">
      <c r="A66" s="1">
        <v>6.1</v>
      </c>
      <c r="B66" s="2" t="s">
        <v>87</v>
      </c>
      <c r="C66" s="44" t="s">
        <v>15</v>
      </c>
      <c r="D66" s="44" t="s">
        <v>15</v>
      </c>
      <c r="E66" s="44" t="s">
        <v>15</v>
      </c>
      <c r="F66" s="44" t="s">
        <v>15</v>
      </c>
      <c r="G66" s="44" t="s">
        <v>15</v>
      </c>
      <c r="H66" s="44" t="s">
        <v>15</v>
      </c>
      <c r="I66" s="44" t="s">
        <v>15</v>
      </c>
      <c r="J66" s="45" t="s">
        <v>15</v>
      </c>
      <c r="K66" s="17" t="s">
        <v>15</v>
      </c>
      <c r="L66" s="46" t="s">
        <v>15</v>
      </c>
    </row>
    <row r="67">
      <c r="A67" s="1">
        <v>6.11</v>
      </c>
      <c r="B67" s="2" t="s">
        <v>88</v>
      </c>
      <c r="C67" s="44" t="s">
        <v>15</v>
      </c>
      <c r="D67" s="44" t="s">
        <v>15</v>
      </c>
      <c r="E67" s="44" t="s">
        <v>15</v>
      </c>
      <c r="F67" s="44" t="s">
        <v>15</v>
      </c>
      <c r="G67" s="44" t="s">
        <v>15</v>
      </c>
      <c r="H67" s="44" t="s">
        <v>15</v>
      </c>
      <c r="I67" s="44" t="s">
        <v>15</v>
      </c>
      <c r="J67" s="45" t="s">
        <v>15</v>
      </c>
      <c r="K67" s="17" t="s">
        <v>15</v>
      </c>
      <c r="L67" s="46" t="s">
        <v>15</v>
      </c>
    </row>
    <row r="68">
      <c r="A68" s="1">
        <v>6.12</v>
      </c>
      <c r="B68" s="2" t="s">
        <v>89</v>
      </c>
      <c r="C68" s="44" t="s">
        <v>15</v>
      </c>
      <c r="D68" s="44" t="s">
        <v>15</v>
      </c>
      <c r="E68" s="44" t="s">
        <v>15</v>
      </c>
      <c r="F68" s="44" t="s">
        <v>15</v>
      </c>
      <c r="G68" s="44" t="s">
        <v>15</v>
      </c>
      <c r="H68" s="44" t="s">
        <v>15</v>
      </c>
      <c r="I68" s="44" t="s">
        <v>15</v>
      </c>
      <c r="J68" s="45" t="s">
        <v>15</v>
      </c>
      <c r="K68" s="17" t="s">
        <v>15</v>
      </c>
      <c r="L68" s="46" t="s">
        <v>15</v>
      </c>
    </row>
    <row r="69">
      <c r="A69" s="1">
        <v>6.13</v>
      </c>
      <c r="B69" s="2" t="s">
        <v>90</v>
      </c>
      <c r="C69" s="44" t="s">
        <v>15</v>
      </c>
      <c r="D69" s="44" t="s">
        <v>15</v>
      </c>
      <c r="E69" s="44" t="s">
        <v>15</v>
      </c>
      <c r="F69" s="44" t="s">
        <v>15</v>
      </c>
      <c r="G69" s="44" t="s">
        <v>15</v>
      </c>
      <c r="H69" s="44" t="s">
        <v>15</v>
      </c>
      <c r="I69" s="44" t="s">
        <v>15</v>
      </c>
      <c r="J69" s="45" t="s">
        <v>15</v>
      </c>
      <c r="K69" s="17" t="s">
        <v>15</v>
      </c>
      <c r="L69" s="46" t="s">
        <v>15</v>
      </c>
    </row>
    <row r="70">
      <c r="A70" s="64">
        <v>6.14</v>
      </c>
      <c r="B70" s="65" t="s">
        <v>91</v>
      </c>
      <c r="C70" s="66" t="s">
        <v>15</v>
      </c>
      <c r="D70" s="66" t="s">
        <v>15</v>
      </c>
      <c r="E70" s="66" t="s">
        <v>15</v>
      </c>
      <c r="F70" s="66" t="s">
        <v>15</v>
      </c>
      <c r="G70" s="66" t="s">
        <v>15</v>
      </c>
      <c r="H70" s="66" t="s">
        <v>15</v>
      </c>
      <c r="I70" s="66" t="s">
        <v>15</v>
      </c>
      <c r="J70" s="67" t="s">
        <v>15</v>
      </c>
      <c r="K70" s="68" t="s">
        <v>15</v>
      </c>
      <c r="L70" s="69" t="s">
        <v>15</v>
      </c>
    </row>
    <row r="71">
      <c r="A71" s="38" t="s">
        <v>92</v>
      </c>
      <c r="B71" s="70"/>
      <c r="C71" s="38"/>
      <c r="D71" s="38"/>
      <c r="E71" s="38"/>
      <c r="F71" s="38"/>
      <c r="G71" s="38"/>
      <c r="H71" s="38"/>
      <c r="I71" s="38"/>
      <c r="J71" s="40"/>
      <c r="K71" s="41">
        <f>SUM(K3,K7,K25,K32,K41)</f>
        <v>118.75</v>
      </c>
      <c r="L71" s="43"/>
    </row>
    <row r="72">
      <c r="A72" s="71" t="s">
        <v>93</v>
      </c>
      <c r="B72" s="72"/>
      <c r="C72" s="73">
        <f t="shared" ref="C72:J72" si="11">sum(C4:C55)</f>
        <v>7.75</v>
      </c>
      <c r="D72" s="73">
        <f t="shared" si="11"/>
        <v>14.5</v>
      </c>
      <c r="E72" s="73">
        <f t="shared" si="11"/>
        <v>35</v>
      </c>
      <c r="F72" s="73">
        <f t="shared" si="11"/>
        <v>4.25</v>
      </c>
      <c r="G72" s="73">
        <f t="shared" si="11"/>
        <v>8</v>
      </c>
      <c r="H72" s="73">
        <f t="shared" si="11"/>
        <v>12.25</v>
      </c>
      <c r="I72" s="73">
        <f t="shared" si="11"/>
        <v>28.5</v>
      </c>
      <c r="J72" s="74">
        <f t="shared" si="11"/>
        <v>11</v>
      </c>
      <c r="K72" s="75">
        <f t="shared" ref="K72:K73" si="12">SUM(C72:J72)</f>
        <v>121.25</v>
      </c>
      <c r="L72" s="76"/>
    </row>
    <row r="73">
      <c r="A73" s="77" t="s">
        <v>94</v>
      </c>
      <c r="B73" s="72"/>
      <c r="C73" s="78">
        <v>18.2</v>
      </c>
      <c r="D73" s="78">
        <v>7.1</v>
      </c>
      <c r="E73" s="78">
        <v>27.2</v>
      </c>
      <c r="F73" s="78">
        <v>8.48</v>
      </c>
      <c r="G73" s="78">
        <v>18.0</v>
      </c>
      <c r="H73" s="78">
        <v>20.3</v>
      </c>
      <c r="I73" s="78">
        <v>22.3</v>
      </c>
      <c r="J73" s="79">
        <v>8.6</v>
      </c>
      <c r="K73" s="75">
        <f t="shared" si="12"/>
        <v>130.18</v>
      </c>
      <c r="L73" s="76"/>
    </row>
    <row r="74">
      <c r="A74" s="77" t="s">
        <v>95</v>
      </c>
      <c r="B74" s="72"/>
      <c r="C74" s="80">
        <f t="shared" ref="C74:K74" si="13">((C72-C73)/C73)</f>
        <v>-0.5741758242</v>
      </c>
      <c r="D74" s="80">
        <f t="shared" si="13"/>
        <v>1.042253521</v>
      </c>
      <c r="E74" s="80">
        <f t="shared" si="13"/>
        <v>0.2867647059</v>
      </c>
      <c r="F74" s="80">
        <f t="shared" si="13"/>
        <v>-0.4988207547</v>
      </c>
      <c r="G74" s="80">
        <f t="shared" si="13"/>
        <v>-0.5555555556</v>
      </c>
      <c r="H74" s="80">
        <f t="shared" si="13"/>
        <v>-0.3965517241</v>
      </c>
      <c r="I74" s="80">
        <f t="shared" si="13"/>
        <v>0.2780269058</v>
      </c>
      <c r="J74" s="81">
        <f t="shared" si="13"/>
        <v>0.2790697674</v>
      </c>
      <c r="K74" s="82">
        <f t="shared" si="13"/>
        <v>-0.06859732678</v>
      </c>
      <c r="L74" s="76"/>
    </row>
  </sheetData>
  <mergeCells count="7">
    <mergeCell ref="C1:J1"/>
    <mergeCell ref="K1:K2"/>
    <mergeCell ref="L1:L2"/>
    <mergeCell ref="A71:B71"/>
    <mergeCell ref="A72:B72"/>
    <mergeCell ref="A73:B73"/>
    <mergeCell ref="A74:B7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</cols>
  <sheetData>
    <row r="1">
      <c r="A1" s="1"/>
      <c r="B1" s="2"/>
      <c r="C1" s="3"/>
      <c r="K1" s="4" t="s">
        <v>0</v>
      </c>
      <c r="L1" s="5" t="s">
        <v>1</v>
      </c>
    </row>
    <row r="2">
      <c r="A2" s="6" t="s">
        <v>2</v>
      </c>
      <c r="B2" s="7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8" t="s">
        <v>11</v>
      </c>
      <c r="K2" s="9"/>
      <c r="L2" s="9"/>
    </row>
    <row r="3">
      <c r="A3" s="10">
        <v>1.0</v>
      </c>
      <c r="B3" s="11" t="s">
        <v>12</v>
      </c>
      <c r="C3" s="12"/>
      <c r="D3" s="12"/>
      <c r="E3" s="12"/>
      <c r="F3" s="12"/>
      <c r="G3" s="12"/>
      <c r="H3" s="12"/>
      <c r="I3" s="12"/>
      <c r="J3" s="13"/>
      <c r="K3" s="14">
        <f t="shared" ref="K3:L3" si="1">SUM(K4:K6)</f>
        <v>8.75</v>
      </c>
      <c r="L3" s="14">
        <f t="shared" si="1"/>
        <v>16</v>
      </c>
    </row>
    <row r="4">
      <c r="A4" s="1">
        <v>1.1</v>
      </c>
      <c r="B4" s="2" t="s">
        <v>12</v>
      </c>
      <c r="C4" s="15">
        <v>1.0</v>
      </c>
      <c r="D4" s="15">
        <f>0.25</f>
        <v>0.25</v>
      </c>
      <c r="E4" s="15">
        <v>1.0</v>
      </c>
      <c r="F4" s="15">
        <v>1.25</v>
      </c>
      <c r="G4" s="15">
        <v>1.0</v>
      </c>
      <c r="H4" s="15">
        <v>1.0</v>
      </c>
      <c r="I4" s="15">
        <v>1.5</v>
      </c>
      <c r="J4" s="16">
        <v>1.25</v>
      </c>
      <c r="K4" s="17">
        <f>SUM(C4:J4)</f>
        <v>8.25</v>
      </c>
      <c r="L4" s="18">
        <v>8.0</v>
      </c>
    </row>
    <row r="5">
      <c r="A5" s="19" t="s">
        <v>13</v>
      </c>
      <c r="B5" s="20" t="s">
        <v>14</v>
      </c>
      <c r="C5" s="21" t="s">
        <v>15</v>
      </c>
      <c r="D5" s="21" t="s">
        <v>15</v>
      </c>
      <c r="E5" s="21" t="s">
        <v>15</v>
      </c>
      <c r="F5" s="21" t="s">
        <v>15</v>
      </c>
      <c r="G5" s="21" t="s">
        <v>15</v>
      </c>
      <c r="H5" s="21" t="s">
        <v>15</v>
      </c>
      <c r="I5" s="21" t="s">
        <v>15</v>
      </c>
      <c r="J5" s="23" t="s">
        <v>15</v>
      </c>
      <c r="K5" s="17" t="s">
        <v>15</v>
      </c>
      <c r="L5" s="17" t="s">
        <v>15</v>
      </c>
    </row>
    <row r="6">
      <c r="A6" s="24">
        <v>1.2</v>
      </c>
      <c r="B6" s="25" t="s">
        <v>16</v>
      </c>
      <c r="C6" s="26" t="s">
        <v>15</v>
      </c>
      <c r="D6" s="27">
        <v>0.5</v>
      </c>
      <c r="E6" s="26" t="s">
        <v>15</v>
      </c>
      <c r="F6" s="26" t="s">
        <v>15</v>
      </c>
      <c r="G6" s="26" t="s">
        <v>15</v>
      </c>
      <c r="H6" s="28"/>
      <c r="I6" s="26" t="s">
        <v>15</v>
      </c>
      <c r="J6" s="29" t="s">
        <v>15</v>
      </c>
      <c r="K6" s="17">
        <f>SUM(C6:J6)</f>
        <v>0.5</v>
      </c>
      <c r="L6" s="30">
        <v>8.0</v>
      </c>
    </row>
    <row r="7">
      <c r="A7" s="31">
        <v>2.0</v>
      </c>
      <c r="B7" s="32" t="s">
        <v>17</v>
      </c>
      <c r="C7" s="33"/>
      <c r="D7" s="33"/>
      <c r="E7" s="33"/>
      <c r="F7" s="33"/>
      <c r="G7" s="33"/>
      <c r="H7" s="33"/>
      <c r="I7" s="33"/>
      <c r="J7" s="34"/>
      <c r="K7" s="35">
        <f t="shared" ref="K7:L7" si="2">SUM(K8,K13,K17:K23)</f>
        <v>8.75</v>
      </c>
      <c r="L7" s="35">
        <f t="shared" si="2"/>
        <v>0</v>
      </c>
    </row>
    <row r="8">
      <c r="A8" s="36">
        <v>2.1</v>
      </c>
      <c r="B8" s="37" t="s">
        <v>18</v>
      </c>
      <c r="C8" s="38"/>
      <c r="D8" s="38"/>
      <c r="E8" s="38"/>
      <c r="F8" s="38"/>
      <c r="G8" s="38"/>
      <c r="H8" s="38"/>
      <c r="I8" s="38"/>
      <c r="J8" s="40"/>
      <c r="K8" s="41">
        <f>SUM(K9:K12)</f>
        <v>0</v>
      </c>
      <c r="L8" s="43" t="s">
        <v>15</v>
      </c>
    </row>
    <row r="9">
      <c r="A9" s="1" t="s">
        <v>19</v>
      </c>
      <c r="B9" s="2" t="s">
        <v>20</v>
      </c>
      <c r="C9" s="44" t="s">
        <v>15</v>
      </c>
      <c r="D9" s="44" t="s">
        <v>15</v>
      </c>
      <c r="E9" s="44" t="s">
        <v>15</v>
      </c>
      <c r="F9" s="44" t="s">
        <v>15</v>
      </c>
      <c r="G9" s="44" t="s">
        <v>15</v>
      </c>
      <c r="H9" s="44" t="s">
        <v>15</v>
      </c>
      <c r="I9" s="44" t="s">
        <v>15</v>
      </c>
      <c r="J9" s="45" t="s">
        <v>15</v>
      </c>
      <c r="K9" s="17" t="s">
        <v>15</v>
      </c>
      <c r="L9" s="46" t="s">
        <v>15</v>
      </c>
    </row>
    <row r="10">
      <c r="A10" s="1" t="s">
        <v>21</v>
      </c>
      <c r="B10" s="2" t="s">
        <v>22</v>
      </c>
      <c r="C10" s="44" t="s">
        <v>15</v>
      </c>
      <c r="D10" s="44" t="s">
        <v>15</v>
      </c>
      <c r="E10" s="44" t="s">
        <v>15</v>
      </c>
      <c r="F10" s="44" t="s">
        <v>15</v>
      </c>
      <c r="G10" s="44" t="s">
        <v>15</v>
      </c>
      <c r="H10" s="44" t="s">
        <v>15</v>
      </c>
      <c r="I10" s="44" t="s">
        <v>15</v>
      </c>
      <c r="J10" s="45" t="s">
        <v>15</v>
      </c>
      <c r="K10" s="17" t="s">
        <v>15</v>
      </c>
      <c r="L10" s="46" t="s">
        <v>15</v>
      </c>
    </row>
    <row r="11">
      <c r="A11" s="1" t="s">
        <v>23</v>
      </c>
      <c r="B11" s="2" t="s">
        <v>24</v>
      </c>
      <c r="C11" s="44" t="s">
        <v>15</v>
      </c>
      <c r="D11" s="44" t="s">
        <v>15</v>
      </c>
      <c r="E11" s="44" t="s">
        <v>15</v>
      </c>
      <c r="F11" s="44" t="s">
        <v>15</v>
      </c>
      <c r="G11" s="44" t="s">
        <v>15</v>
      </c>
      <c r="H11" s="44" t="s">
        <v>15</v>
      </c>
      <c r="I11" s="44" t="s">
        <v>15</v>
      </c>
      <c r="J11" s="45" t="s">
        <v>15</v>
      </c>
      <c r="K11" s="17" t="s">
        <v>15</v>
      </c>
      <c r="L11" s="46" t="s">
        <v>15</v>
      </c>
    </row>
    <row r="12">
      <c r="A12" s="1"/>
      <c r="B12" s="2"/>
      <c r="C12" s="1"/>
      <c r="D12" s="44"/>
      <c r="E12" s="1"/>
      <c r="F12" s="1"/>
      <c r="G12" s="1"/>
      <c r="H12" s="1"/>
      <c r="I12" s="1"/>
      <c r="J12" s="2"/>
      <c r="K12" s="17"/>
      <c r="L12" s="48"/>
    </row>
    <row r="13">
      <c r="A13" s="36">
        <v>2.2</v>
      </c>
      <c r="B13" s="37" t="s">
        <v>25</v>
      </c>
      <c r="C13" s="38"/>
      <c r="D13" s="38"/>
      <c r="E13" s="38"/>
      <c r="F13" s="38"/>
      <c r="G13" s="38"/>
      <c r="H13" s="38"/>
      <c r="I13" s="38"/>
      <c r="J13" s="40"/>
      <c r="K13" s="41">
        <f>SUM(K14:K15, K18:K23)</f>
        <v>4.5</v>
      </c>
      <c r="L13" s="43" t="s">
        <v>15</v>
      </c>
    </row>
    <row r="14">
      <c r="A14" s="1" t="s">
        <v>26</v>
      </c>
      <c r="B14" s="2" t="s">
        <v>27</v>
      </c>
      <c r="C14" s="44" t="s">
        <v>15</v>
      </c>
      <c r="D14" s="44" t="s">
        <v>15</v>
      </c>
      <c r="E14" s="44" t="s">
        <v>15</v>
      </c>
      <c r="F14" s="44" t="s">
        <v>15</v>
      </c>
      <c r="G14" s="44" t="s">
        <v>15</v>
      </c>
      <c r="H14" s="44" t="s">
        <v>15</v>
      </c>
      <c r="I14" s="44" t="s">
        <v>15</v>
      </c>
      <c r="J14" s="16">
        <v>0.25</v>
      </c>
      <c r="K14" s="17">
        <f t="shared" ref="K14:K23" si="3">SUM(C14:J14)</f>
        <v>0.25</v>
      </c>
      <c r="L14" s="46" t="s">
        <v>15</v>
      </c>
    </row>
    <row r="15">
      <c r="A15" s="1" t="s">
        <v>28</v>
      </c>
      <c r="B15" s="2" t="s">
        <v>29</v>
      </c>
      <c r="C15" s="44" t="s">
        <v>15</v>
      </c>
      <c r="D15" s="44" t="s">
        <v>15</v>
      </c>
      <c r="E15" s="44" t="s">
        <v>15</v>
      </c>
      <c r="F15" s="44" t="s">
        <v>15</v>
      </c>
      <c r="G15" s="44" t="s">
        <v>15</v>
      </c>
      <c r="H15" s="44" t="s">
        <v>15</v>
      </c>
      <c r="I15" s="44" t="s">
        <v>15</v>
      </c>
      <c r="J15" s="45" t="s">
        <v>15</v>
      </c>
      <c r="K15" s="17">
        <f t="shared" si="3"/>
        <v>0</v>
      </c>
      <c r="L15" s="46" t="s">
        <v>15</v>
      </c>
    </row>
    <row r="16">
      <c r="A16" s="1"/>
      <c r="B16" s="2"/>
      <c r="C16" s="1"/>
      <c r="D16" s="1"/>
      <c r="E16" s="1"/>
      <c r="F16" s="1"/>
      <c r="G16" s="1"/>
      <c r="H16" s="1"/>
      <c r="I16" s="1"/>
      <c r="J16" s="2"/>
      <c r="K16" s="17">
        <f t="shared" si="3"/>
        <v>0</v>
      </c>
      <c r="L16" s="48"/>
    </row>
    <row r="17">
      <c r="A17" s="1">
        <v>2.3</v>
      </c>
      <c r="B17" s="2" t="s">
        <v>30</v>
      </c>
      <c r="C17" s="44" t="s">
        <v>15</v>
      </c>
      <c r="D17" s="44" t="s">
        <v>15</v>
      </c>
      <c r="E17" s="44"/>
      <c r="F17" s="44"/>
      <c r="G17" s="44"/>
      <c r="H17" s="44"/>
      <c r="I17" s="44" t="s">
        <v>15</v>
      </c>
      <c r="J17" s="45" t="s">
        <v>15</v>
      </c>
      <c r="K17" s="17">
        <f t="shared" si="3"/>
        <v>0</v>
      </c>
      <c r="L17" s="46" t="s">
        <v>15</v>
      </c>
    </row>
    <row r="18">
      <c r="A18" s="1">
        <v>2.4</v>
      </c>
      <c r="B18" s="2" t="s">
        <v>31</v>
      </c>
      <c r="C18" s="44" t="s">
        <v>15</v>
      </c>
      <c r="D18" s="44" t="s">
        <v>15</v>
      </c>
      <c r="E18" s="44"/>
      <c r="F18" s="44"/>
      <c r="G18" s="44"/>
      <c r="H18" s="44"/>
      <c r="I18" s="44" t="s">
        <v>15</v>
      </c>
      <c r="J18" s="45" t="s">
        <v>15</v>
      </c>
      <c r="K18" s="17">
        <f t="shared" si="3"/>
        <v>0</v>
      </c>
      <c r="L18" s="46"/>
    </row>
    <row r="19">
      <c r="A19" s="1">
        <v>2.5</v>
      </c>
      <c r="B19" s="2" t="s">
        <v>32</v>
      </c>
      <c r="C19" s="44" t="s">
        <v>15</v>
      </c>
      <c r="D19" s="15">
        <v>1.25</v>
      </c>
      <c r="E19" s="15">
        <v>1.5</v>
      </c>
      <c r="F19" s="44" t="s">
        <v>15</v>
      </c>
      <c r="G19" s="44" t="s">
        <v>15</v>
      </c>
      <c r="H19" s="15">
        <v>1.5</v>
      </c>
      <c r="I19" s="44" t="s">
        <v>15</v>
      </c>
      <c r="J19" s="45" t="s">
        <v>15</v>
      </c>
      <c r="K19" s="17">
        <f t="shared" si="3"/>
        <v>4.25</v>
      </c>
      <c r="L19" s="46"/>
    </row>
    <row r="20">
      <c r="A20" s="1">
        <v>2.6</v>
      </c>
      <c r="B20" s="2" t="s">
        <v>33</v>
      </c>
      <c r="C20" s="44" t="s">
        <v>15</v>
      </c>
      <c r="D20" s="44"/>
      <c r="E20" s="1"/>
      <c r="F20" s="44"/>
      <c r="G20" s="1"/>
      <c r="H20" s="44"/>
      <c r="I20" s="50"/>
      <c r="J20" s="45"/>
      <c r="K20" s="17">
        <f t="shared" si="3"/>
        <v>0</v>
      </c>
      <c r="L20" s="46"/>
    </row>
    <row r="21">
      <c r="A21" s="1">
        <v>2.7</v>
      </c>
      <c r="B21" s="2" t="s">
        <v>34</v>
      </c>
      <c r="C21" s="44" t="s">
        <v>15</v>
      </c>
      <c r="D21" s="44" t="s">
        <v>15</v>
      </c>
      <c r="E21" s="44" t="s">
        <v>15</v>
      </c>
      <c r="F21" s="44" t="s">
        <v>15</v>
      </c>
      <c r="G21" s="44" t="s">
        <v>15</v>
      </c>
      <c r="H21" s="44" t="s">
        <v>15</v>
      </c>
      <c r="I21" s="44" t="s">
        <v>15</v>
      </c>
      <c r="J21" s="45" t="s">
        <v>15</v>
      </c>
      <c r="K21" s="17">
        <f t="shared" si="3"/>
        <v>0</v>
      </c>
      <c r="L21" s="46" t="s">
        <v>15</v>
      </c>
    </row>
    <row r="22">
      <c r="A22" s="1">
        <v>2.8</v>
      </c>
      <c r="B22" s="2" t="s">
        <v>35</v>
      </c>
      <c r="C22" s="44" t="s">
        <v>15</v>
      </c>
      <c r="D22" s="44" t="s">
        <v>15</v>
      </c>
      <c r="E22" s="44" t="s">
        <v>15</v>
      </c>
      <c r="F22" s="44" t="s">
        <v>15</v>
      </c>
      <c r="G22" s="44" t="s">
        <v>15</v>
      </c>
      <c r="H22" s="44" t="s">
        <v>15</v>
      </c>
      <c r="I22" s="44" t="s">
        <v>15</v>
      </c>
      <c r="J22" s="45" t="s">
        <v>15</v>
      </c>
      <c r="K22" s="17">
        <f t="shared" si="3"/>
        <v>0</v>
      </c>
      <c r="L22" s="46" t="s">
        <v>15</v>
      </c>
    </row>
    <row r="23">
      <c r="A23" s="1">
        <v>2.9</v>
      </c>
      <c r="B23" s="2" t="s">
        <v>36</v>
      </c>
      <c r="C23" s="44" t="s">
        <v>15</v>
      </c>
      <c r="D23" s="44" t="s">
        <v>15</v>
      </c>
      <c r="E23" s="44" t="s">
        <v>15</v>
      </c>
      <c r="F23" s="44" t="s">
        <v>15</v>
      </c>
      <c r="G23" s="44" t="s">
        <v>15</v>
      </c>
      <c r="H23" s="44" t="s">
        <v>15</v>
      </c>
      <c r="I23" s="44" t="s">
        <v>15</v>
      </c>
      <c r="J23" s="45" t="s">
        <v>15</v>
      </c>
      <c r="K23" s="17">
        <f t="shared" si="3"/>
        <v>0</v>
      </c>
      <c r="L23" s="46" t="s">
        <v>15</v>
      </c>
    </row>
    <row r="24">
      <c r="A24" s="6"/>
      <c r="B24" s="7"/>
      <c r="C24" s="6"/>
      <c r="D24" s="6"/>
      <c r="E24" s="6"/>
      <c r="F24" s="6"/>
      <c r="G24" s="6"/>
      <c r="H24" s="6"/>
      <c r="I24" s="6"/>
      <c r="J24" s="7"/>
      <c r="K24" s="51"/>
      <c r="L24" s="53"/>
    </row>
    <row r="25">
      <c r="A25" s="10">
        <v>3.0</v>
      </c>
      <c r="B25" s="11" t="s">
        <v>37</v>
      </c>
      <c r="C25" s="12"/>
      <c r="D25" s="12"/>
      <c r="E25" s="12"/>
      <c r="F25" s="12"/>
      <c r="G25" s="12"/>
      <c r="H25" s="12"/>
      <c r="I25" s="12"/>
      <c r="J25" s="13"/>
      <c r="K25" s="14">
        <f>SUM(K26:K31)</f>
        <v>0.5</v>
      </c>
      <c r="L25" s="54">
        <f>SUM(L26:L30)</f>
        <v>18.75</v>
      </c>
    </row>
    <row r="26">
      <c r="A26" s="1">
        <v>3.1</v>
      </c>
      <c r="B26" s="2" t="s">
        <v>38</v>
      </c>
      <c r="C26" s="44" t="s">
        <v>15</v>
      </c>
      <c r="D26" s="44" t="s">
        <v>15</v>
      </c>
      <c r="E26" s="44" t="s">
        <v>15</v>
      </c>
      <c r="F26" s="44" t="s">
        <v>15</v>
      </c>
      <c r="G26" s="44" t="s">
        <v>15</v>
      </c>
      <c r="H26" s="44" t="s">
        <v>15</v>
      </c>
      <c r="I26" s="1"/>
      <c r="J26" s="45" t="s">
        <v>15</v>
      </c>
      <c r="K26" s="17">
        <f t="shared" ref="K26:K28" si="4">SUM(C26:J26)</f>
        <v>0</v>
      </c>
      <c r="L26" s="46" t="s">
        <v>15</v>
      </c>
    </row>
    <row r="27">
      <c r="A27" s="1">
        <v>3.2</v>
      </c>
      <c r="B27" s="2" t="s">
        <v>39</v>
      </c>
      <c r="C27" s="44"/>
      <c r="D27" s="44"/>
      <c r="E27" s="44"/>
      <c r="F27" s="44"/>
      <c r="G27" s="44"/>
      <c r="H27" s="44"/>
      <c r="I27" s="1"/>
      <c r="J27" s="45" t="s">
        <v>15</v>
      </c>
      <c r="K27" s="17">
        <f t="shared" si="4"/>
        <v>0</v>
      </c>
      <c r="L27" s="46"/>
    </row>
    <row r="28">
      <c r="A28" s="1">
        <v>3.3</v>
      </c>
      <c r="B28" s="2" t="s">
        <v>40</v>
      </c>
      <c r="C28" s="15">
        <v>0.25</v>
      </c>
      <c r="D28" s="44" t="s">
        <v>15</v>
      </c>
      <c r="E28" s="44" t="s">
        <v>15</v>
      </c>
      <c r="F28" s="44" t="s">
        <v>15</v>
      </c>
      <c r="G28" s="44" t="s">
        <v>15</v>
      </c>
      <c r="H28" s="44" t="s">
        <v>15</v>
      </c>
      <c r="I28" s="15">
        <v>0.25</v>
      </c>
      <c r="J28" s="45" t="s">
        <v>15</v>
      </c>
      <c r="K28" s="17">
        <f t="shared" si="4"/>
        <v>0.5</v>
      </c>
      <c r="L28" s="18">
        <v>18.75</v>
      </c>
    </row>
    <row r="29">
      <c r="A29" s="1">
        <v>3.4</v>
      </c>
      <c r="B29" s="2" t="s">
        <v>41</v>
      </c>
      <c r="C29" s="44" t="s">
        <v>15</v>
      </c>
      <c r="D29" s="44" t="s">
        <v>15</v>
      </c>
      <c r="E29" s="44" t="s">
        <v>15</v>
      </c>
      <c r="F29" s="44" t="s">
        <v>15</v>
      </c>
      <c r="G29" s="44" t="s">
        <v>15</v>
      </c>
      <c r="H29" s="44" t="s">
        <v>15</v>
      </c>
      <c r="I29" s="44" t="s">
        <v>15</v>
      </c>
      <c r="J29" s="45" t="s">
        <v>15</v>
      </c>
      <c r="K29" s="17" t="s">
        <v>15</v>
      </c>
      <c r="L29" s="46" t="s">
        <v>15</v>
      </c>
    </row>
    <row r="30">
      <c r="A30" s="1">
        <v>3.5</v>
      </c>
      <c r="B30" s="2" t="s">
        <v>42</v>
      </c>
      <c r="C30" s="44" t="s">
        <v>15</v>
      </c>
      <c r="D30" s="44" t="s">
        <v>15</v>
      </c>
      <c r="E30" s="44" t="s">
        <v>15</v>
      </c>
      <c r="F30" s="44" t="s">
        <v>15</v>
      </c>
      <c r="G30" s="44" t="s">
        <v>15</v>
      </c>
      <c r="H30" s="44" t="s">
        <v>15</v>
      </c>
      <c r="I30" s="44" t="s">
        <v>15</v>
      </c>
      <c r="J30" s="45" t="s">
        <v>15</v>
      </c>
      <c r="K30" s="17" t="s">
        <v>15</v>
      </c>
      <c r="L30" s="46" t="s">
        <v>15</v>
      </c>
    </row>
    <row r="31">
      <c r="A31" s="6"/>
      <c r="B31" s="7"/>
      <c r="C31" s="6"/>
      <c r="D31" s="6"/>
      <c r="E31" s="6"/>
      <c r="F31" s="6"/>
      <c r="G31" s="6"/>
      <c r="H31" s="6"/>
      <c r="I31" s="6"/>
      <c r="J31" s="7"/>
      <c r="K31" s="51"/>
      <c r="L31" s="53"/>
    </row>
    <row r="32">
      <c r="A32" s="31">
        <v>4.0</v>
      </c>
      <c r="B32" s="32" t="s">
        <v>43</v>
      </c>
      <c r="C32" s="33"/>
      <c r="D32" s="33"/>
      <c r="E32" s="33"/>
      <c r="F32" s="33"/>
      <c r="G32" s="33"/>
      <c r="H32" s="33"/>
      <c r="I32" s="33"/>
      <c r="J32" s="34"/>
      <c r="K32" s="35">
        <f t="shared" ref="K32:L32" si="5">SUM(K33:K35,K36)</f>
        <v>3</v>
      </c>
      <c r="L32" s="35">
        <f t="shared" si="5"/>
        <v>0</v>
      </c>
    </row>
    <row r="33">
      <c r="A33" s="1">
        <v>4.1</v>
      </c>
      <c r="B33" s="2" t="s">
        <v>44</v>
      </c>
      <c r="C33" s="44" t="s">
        <v>15</v>
      </c>
      <c r="D33" s="44" t="s">
        <v>15</v>
      </c>
      <c r="E33" s="44" t="s">
        <v>15</v>
      </c>
      <c r="F33" s="44" t="s">
        <v>15</v>
      </c>
      <c r="G33" s="44" t="s">
        <v>15</v>
      </c>
      <c r="H33" s="44" t="s">
        <v>15</v>
      </c>
      <c r="I33" s="44" t="s">
        <v>15</v>
      </c>
      <c r="J33" s="45"/>
      <c r="K33" s="17">
        <f>SUM(C33:J33)</f>
        <v>0</v>
      </c>
      <c r="L33" s="46" t="s">
        <v>15</v>
      </c>
    </row>
    <row r="34">
      <c r="A34" s="1">
        <v>4.2</v>
      </c>
      <c r="B34" s="2" t="s">
        <v>45</v>
      </c>
      <c r="C34" s="44" t="s">
        <v>15</v>
      </c>
      <c r="D34" s="44" t="s">
        <v>15</v>
      </c>
      <c r="E34" s="44" t="s">
        <v>15</v>
      </c>
      <c r="F34" s="44" t="s">
        <v>15</v>
      </c>
      <c r="G34" s="44" t="s">
        <v>15</v>
      </c>
      <c r="H34" s="44" t="s">
        <v>15</v>
      </c>
      <c r="I34" s="44" t="s">
        <v>15</v>
      </c>
      <c r="J34" s="45" t="s">
        <v>15</v>
      </c>
      <c r="K34" s="17" t="s">
        <v>15</v>
      </c>
      <c r="L34" s="46" t="s">
        <v>15</v>
      </c>
    </row>
    <row r="35">
      <c r="A35" s="1">
        <v>4.3</v>
      </c>
      <c r="B35" s="2" t="s">
        <v>46</v>
      </c>
      <c r="C35" s="44" t="s">
        <v>15</v>
      </c>
      <c r="D35" s="44" t="s">
        <v>15</v>
      </c>
      <c r="E35" s="44" t="s">
        <v>15</v>
      </c>
      <c r="F35" s="44" t="s">
        <v>15</v>
      </c>
      <c r="G35" s="44" t="s">
        <v>15</v>
      </c>
      <c r="H35" s="44" t="s">
        <v>15</v>
      </c>
      <c r="I35" s="44" t="s">
        <v>15</v>
      </c>
      <c r="J35" s="16">
        <v>3.0</v>
      </c>
      <c r="K35" s="17">
        <f>SUM(C35:J35)</f>
        <v>3</v>
      </c>
      <c r="L35" s="46" t="s">
        <v>15</v>
      </c>
    </row>
    <row r="36">
      <c r="A36" s="38">
        <v>4.4</v>
      </c>
      <c r="B36" s="40" t="s">
        <v>47</v>
      </c>
      <c r="C36" s="38"/>
      <c r="D36" s="38"/>
      <c r="E36" s="38"/>
      <c r="F36" s="38"/>
      <c r="G36" s="38"/>
      <c r="H36" s="38"/>
      <c r="I36" s="38"/>
      <c r="J36" s="40"/>
      <c r="K36" s="41">
        <f>SUM(K37:K39)</f>
        <v>0</v>
      </c>
      <c r="L36" s="43"/>
    </row>
    <row r="37">
      <c r="A37" s="1" t="s">
        <v>48</v>
      </c>
      <c r="B37" s="2" t="s">
        <v>49</v>
      </c>
      <c r="C37" s="44" t="s">
        <v>15</v>
      </c>
      <c r="D37" s="44" t="s">
        <v>15</v>
      </c>
      <c r="E37" s="44" t="s">
        <v>15</v>
      </c>
      <c r="F37" s="44"/>
      <c r="G37" s="44" t="s">
        <v>15</v>
      </c>
      <c r="H37" s="44" t="s">
        <v>15</v>
      </c>
      <c r="I37" s="44" t="s">
        <v>15</v>
      </c>
      <c r="J37" s="45" t="s">
        <v>15</v>
      </c>
      <c r="K37" s="17">
        <f>SUM(C37:J37)</f>
        <v>0</v>
      </c>
      <c r="L37" s="46" t="s">
        <v>15</v>
      </c>
    </row>
    <row r="38">
      <c r="A38" s="1" t="s">
        <v>50</v>
      </c>
      <c r="B38" s="2" t="s">
        <v>51</v>
      </c>
      <c r="C38" s="44" t="s">
        <v>15</v>
      </c>
      <c r="D38" s="44" t="s">
        <v>15</v>
      </c>
      <c r="E38" s="44" t="s">
        <v>15</v>
      </c>
      <c r="F38" s="44" t="s">
        <v>15</v>
      </c>
      <c r="G38" s="44" t="s">
        <v>15</v>
      </c>
      <c r="H38" s="44" t="s">
        <v>15</v>
      </c>
      <c r="I38" s="44" t="s">
        <v>15</v>
      </c>
      <c r="J38" s="45" t="s">
        <v>15</v>
      </c>
      <c r="K38" s="17" t="s">
        <v>15</v>
      </c>
      <c r="L38" s="46" t="s">
        <v>15</v>
      </c>
    </row>
    <row r="39">
      <c r="A39" s="1" t="s">
        <v>52</v>
      </c>
      <c r="B39" s="2" t="s">
        <v>53</v>
      </c>
      <c r="C39" s="44" t="s">
        <v>15</v>
      </c>
      <c r="D39" s="44" t="s">
        <v>15</v>
      </c>
      <c r="E39" s="44" t="s">
        <v>15</v>
      </c>
      <c r="F39" s="44" t="s">
        <v>15</v>
      </c>
      <c r="G39" s="44" t="s">
        <v>15</v>
      </c>
      <c r="H39" s="44" t="s">
        <v>15</v>
      </c>
      <c r="I39" s="44" t="s">
        <v>15</v>
      </c>
      <c r="J39" s="45" t="s">
        <v>15</v>
      </c>
      <c r="K39" s="17" t="s">
        <v>15</v>
      </c>
      <c r="L39" s="46" t="s">
        <v>15</v>
      </c>
    </row>
    <row r="40">
      <c r="A40" s="6"/>
      <c r="B40" s="7"/>
      <c r="C40" s="6"/>
      <c r="D40" s="6"/>
      <c r="E40" s="6"/>
      <c r="F40" s="6"/>
      <c r="G40" s="6"/>
      <c r="H40" s="6"/>
      <c r="I40" s="6"/>
      <c r="J40" s="7"/>
      <c r="K40" s="51"/>
      <c r="L40" s="53"/>
    </row>
    <row r="41">
      <c r="A41" s="31">
        <v>5.0</v>
      </c>
      <c r="B41" s="32" t="s">
        <v>54</v>
      </c>
      <c r="C41" s="33"/>
      <c r="D41" s="33"/>
      <c r="E41" s="33"/>
      <c r="F41" s="33"/>
      <c r="G41" s="33"/>
      <c r="H41" s="33"/>
      <c r="I41" s="33"/>
      <c r="J41" s="34"/>
      <c r="K41" s="35">
        <f>SUM(K42:K43,K44,K51)</f>
        <v>71.75</v>
      </c>
      <c r="L41" s="35">
        <f>SUM(L42:L43, L44)</f>
        <v>100.59</v>
      </c>
    </row>
    <row r="42">
      <c r="A42" s="1">
        <v>5.1</v>
      </c>
      <c r="B42" s="2" t="s">
        <v>55</v>
      </c>
      <c r="C42" s="44" t="s">
        <v>15</v>
      </c>
      <c r="D42" s="44" t="s">
        <v>15</v>
      </c>
      <c r="E42" s="44" t="s">
        <v>15</v>
      </c>
      <c r="F42" s="44" t="s">
        <v>15</v>
      </c>
      <c r="G42" s="44" t="s">
        <v>15</v>
      </c>
      <c r="H42" s="44" t="s">
        <v>15</v>
      </c>
      <c r="I42" s="44" t="s">
        <v>15</v>
      </c>
      <c r="J42" s="45" t="s">
        <v>15</v>
      </c>
      <c r="K42" s="17">
        <v>0.0</v>
      </c>
      <c r="L42" s="18">
        <v>4.37</v>
      </c>
    </row>
    <row r="43">
      <c r="A43" s="1">
        <v>5.2</v>
      </c>
      <c r="B43" s="2" t="s">
        <v>56</v>
      </c>
      <c r="C43" s="44"/>
      <c r="D43" s="44" t="s">
        <v>15</v>
      </c>
      <c r="E43" s="44" t="s">
        <v>15</v>
      </c>
      <c r="F43" s="44" t="s">
        <v>15</v>
      </c>
      <c r="G43" s="44" t="s">
        <v>15</v>
      </c>
      <c r="H43" s="44" t="s">
        <v>15</v>
      </c>
      <c r="I43" s="44" t="s">
        <v>15</v>
      </c>
      <c r="J43" s="45" t="s">
        <v>15</v>
      </c>
      <c r="K43" s="17">
        <f>SUM(C43:J43)</f>
        <v>0</v>
      </c>
      <c r="L43" s="18">
        <v>3.75</v>
      </c>
    </row>
    <row r="44">
      <c r="A44" s="56">
        <v>5.3</v>
      </c>
      <c r="B44" s="57" t="s">
        <v>57</v>
      </c>
      <c r="C44" s="58"/>
      <c r="D44" s="58"/>
      <c r="E44" s="58"/>
      <c r="F44" s="58"/>
      <c r="G44" s="58"/>
      <c r="H44" s="58"/>
      <c r="I44" s="58"/>
      <c r="J44" s="59"/>
      <c r="K44" s="41">
        <f>SUM(K45,K48)</f>
        <v>71.75</v>
      </c>
      <c r="L44" s="60">
        <f>SUM(L45, L48)</f>
        <v>92.47</v>
      </c>
    </row>
    <row r="45">
      <c r="A45" s="36" t="s">
        <v>58</v>
      </c>
      <c r="B45" s="37" t="s">
        <v>59</v>
      </c>
      <c r="C45" s="38"/>
      <c r="D45" s="38"/>
      <c r="E45" s="38"/>
      <c r="F45" s="38"/>
      <c r="G45" s="38"/>
      <c r="H45" s="38"/>
      <c r="I45" s="38"/>
      <c r="J45" s="40"/>
      <c r="K45" s="41">
        <f t="shared" ref="K45:L45" si="6">SUM(K46:K47)</f>
        <v>3</v>
      </c>
      <c r="L45" s="43">
        <f t="shared" si="6"/>
        <v>38.77</v>
      </c>
    </row>
    <row r="46">
      <c r="A46" s="1" t="s">
        <v>60</v>
      </c>
      <c r="B46" s="2" t="s">
        <v>61</v>
      </c>
      <c r="C46" s="44" t="s">
        <v>15</v>
      </c>
      <c r="D46" s="44" t="s">
        <v>15</v>
      </c>
      <c r="E46" s="44" t="s">
        <v>15</v>
      </c>
      <c r="F46" s="44" t="s">
        <v>15</v>
      </c>
      <c r="G46" s="15">
        <v>3.0</v>
      </c>
      <c r="H46" s="44" t="s">
        <v>15</v>
      </c>
      <c r="I46" s="44" t="s">
        <v>15</v>
      </c>
      <c r="J46" s="45" t="s">
        <v>15</v>
      </c>
      <c r="K46" s="17">
        <f>SUM(C46:J46)</f>
        <v>3</v>
      </c>
      <c r="L46" s="18">
        <v>38.77</v>
      </c>
    </row>
    <row r="47">
      <c r="A47" s="1" t="s">
        <v>62</v>
      </c>
      <c r="B47" s="2" t="s">
        <v>63</v>
      </c>
      <c r="C47" s="44" t="s">
        <v>15</v>
      </c>
      <c r="D47" s="44" t="s">
        <v>15</v>
      </c>
      <c r="E47" s="44" t="s">
        <v>15</v>
      </c>
      <c r="F47" s="44" t="s">
        <v>15</v>
      </c>
      <c r="G47" s="44" t="s">
        <v>15</v>
      </c>
      <c r="H47" s="44" t="s">
        <v>15</v>
      </c>
      <c r="I47" s="44" t="s">
        <v>15</v>
      </c>
      <c r="J47" s="45" t="s">
        <v>15</v>
      </c>
      <c r="K47" s="17" t="s">
        <v>15</v>
      </c>
      <c r="L47" s="46" t="s">
        <v>15</v>
      </c>
    </row>
    <row r="48">
      <c r="A48" s="56" t="s">
        <v>64</v>
      </c>
      <c r="B48" s="57" t="s">
        <v>65</v>
      </c>
      <c r="C48" s="58"/>
      <c r="D48" s="58"/>
      <c r="E48" s="58"/>
      <c r="F48" s="58"/>
      <c r="G48" s="58"/>
      <c r="H48" s="58"/>
      <c r="I48" s="58"/>
      <c r="J48" s="59"/>
      <c r="K48" s="60">
        <f t="shared" ref="K48:L48" si="7">SUM(K49:K50)</f>
        <v>68.75</v>
      </c>
      <c r="L48" s="60">
        <f t="shared" si="7"/>
        <v>53.7</v>
      </c>
    </row>
    <row r="49">
      <c r="A49" s="1" t="s">
        <v>66</v>
      </c>
      <c r="B49" s="2" t="s">
        <v>67</v>
      </c>
      <c r="C49" s="44">
        <f>1+1+1</f>
        <v>3</v>
      </c>
      <c r="D49" s="15">
        <v>4.5</v>
      </c>
      <c r="E49" s="50">
        <f>2.75+3.5+4.75+3.25+4+3+3</f>
        <v>24.25</v>
      </c>
      <c r="F49" s="15">
        <v>7.75</v>
      </c>
      <c r="G49" s="44"/>
      <c r="H49" s="44"/>
      <c r="I49" s="15">
        <v>21.25</v>
      </c>
      <c r="J49" s="16">
        <v>8.0</v>
      </c>
      <c r="K49" s="17">
        <f>SUM(C49:J49)</f>
        <v>68.75</v>
      </c>
      <c r="L49" s="18">
        <v>53.7</v>
      </c>
    </row>
    <row r="50">
      <c r="A50" s="1" t="s">
        <v>68</v>
      </c>
      <c r="B50" s="2" t="s">
        <v>69</v>
      </c>
      <c r="C50" s="44" t="s">
        <v>15</v>
      </c>
      <c r="D50" s="44" t="s">
        <v>15</v>
      </c>
      <c r="E50" s="44" t="s">
        <v>15</v>
      </c>
      <c r="F50" s="44" t="s">
        <v>15</v>
      </c>
      <c r="G50" s="44" t="s">
        <v>15</v>
      </c>
      <c r="H50" s="44" t="s">
        <v>15</v>
      </c>
      <c r="I50" s="44" t="s">
        <v>15</v>
      </c>
      <c r="J50" s="45" t="s">
        <v>15</v>
      </c>
      <c r="K50" s="17" t="s">
        <v>15</v>
      </c>
      <c r="L50" s="46" t="s">
        <v>15</v>
      </c>
    </row>
    <row r="51">
      <c r="A51" s="56">
        <v>5.4</v>
      </c>
      <c r="B51" s="57" t="s">
        <v>70</v>
      </c>
      <c r="C51" s="58"/>
      <c r="D51" s="58"/>
      <c r="E51" s="58"/>
      <c r="F51" s="58"/>
      <c r="G51" s="58"/>
      <c r="H51" s="58"/>
      <c r="I51" s="58"/>
      <c r="J51" s="59"/>
      <c r="K51" s="60">
        <f>SUM(K52:K54)</f>
        <v>0</v>
      </c>
      <c r="L51" s="61"/>
    </row>
    <row r="52">
      <c r="A52" s="1" t="s">
        <v>71</v>
      </c>
      <c r="B52" s="2" t="s">
        <v>72</v>
      </c>
      <c r="C52" s="44" t="s">
        <v>15</v>
      </c>
      <c r="D52" s="44" t="s">
        <v>15</v>
      </c>
      <c r="E52" s="44" t="s">
        <v>15</v>
      </c>
      <c r="F52" s="44" t="s">
        <v>15</v>
      </c>
      <c r="G52" s="44" t="s">
        <v>15</v>
      </c>
      <c r="H52" s="44" t="s">
        <v>15</v>
      </c>
      <c r="I52" s="44" t="s">
        <v>15</v>
      </c>
      <c r="J52" s="45" t="s">
        <v>15</v>
      </c>
      <c r="K52" s="17" t="s">
        <v>15</v>
      </c>
      <c r="L52" s="46" t="s">
        <v>15</v>
      </c>
    </row>
    <row r="53">
      <c r="A53" s="1" t="s">
        <v>73</v>
      </c>
      <c r="B53" s="62" t="s">
        <v>74</v>
      </c>
      <c r="C53" s="44" t="s">
        <v>15</v>
      </c>
      <c r="D53" s="44" t="s">
        <v>15</v>
      </c>
      <c r="E53" s="44" t="s">
        <v>15</v>
      </c>
      <c r="F53" s="44" t="s">
        <v>15</v>
      </c>
      <c r="G53" s="44" t="s">
        <v>15</v>
      </c>
      <c r="H53" s="44" t="s">
        <v>15</v>
      </c>
      <c r="I53" s="44" t="s">
        <v>15</v>
      </c>
      <c r="J53" s="45" t="s">
        <v>15</v>
      </c>
      <c r="K53" s="17" t="s">
        <v>15</v>
      </c>
      <c r="L53" s="46" t="s">
        <v>15</v>
      </c>
    </row>
    <row r="54">
      <c r="A54" s="1" t="s">
        <v>75</v>
      </c>
      <c r="B54" s="2" t="s">
        <v>76</v>
      </c>
      <c r="C54" s="44" t="s">
        <v>15</v>
      </c>
      <c r="D54" s="44" t="s">
        <v>15</v>
      </c>
      <c r="E54" s="44" t="s">
        <v>15</v>
      </c>
      <c r="F54" s="44" t="s">
        <v>15</v>
      </c>
      <c r="G54" s="44" t="s">
        <v>15</v>
      </c>
      <c r="H54" s="44" t="s">
        <v>15</v>
      </c>
      <c r="I54" s="44" t="s">
        <v>15</v>
      </c>
      <c r="J54" s="45" t="s">
        <v>15</v>
      </c>
      <c r="K54" s="17" t="s">
        <v>15</v>
      </c>
      <c r="L54" s="46" t="s">
        <v>15</v>
      </c>
    </row>
    <row r="55">
      <c r="A55" s="1"/>
      <c r="B55" s="2"/>
      <c r="C55" s="1"/>
      <c r="D55" s="1"/>
      <c r="E55" s="1"/>
      <c r="F55" s="1"/>
      <c r="G55" s="1"/>
      <c r="H55" s="1"/>
      <c r="I55" s="1"/>
      <c r="J55" s="2"/>
      <c r="K55" s="17"/>
      <c r="L55" s="48"/>
    </row>
    <row r="56">
      <c r="A56" s="31">
        <v>6.0</v>
      </c>
      <c r="B56" s="32" t="s">
        <v>77</v>
      </c>
      <c r="C56" s="33"/>
      <c r="D56" s="33"/>
      <c r="E56" s="33"/>
      <c r="F56" s="33"/>
      <c r="G56" s="33"/>
      <c r="H56" s="33"/>
      <c r="I56" s="33"/>
      <c r="J56" s="34"/>
      <c r="K56" s="35">
        <f>SUM(K57:K70)</f>
        <v>0</v>
      </c>
      <c r="L56" s="63"/>
    </row>
    <row r="57">
      <c r="A57" s="1">
        <v>6.1</v>
      </c>
      <c r="B57" s="2" t="s">
        <v>78</v>
      </c>
      <c r="C57" s="44" t="s">
        <v>15</v>
      </c>
      <c r="D57" s="44" t="s">
        <v>15</v>
      </c>
      <c r="E57" s="44" t="s">
        <v>15</v>
      </c>
      <c r="F57" s="44" t="s">
        <v>15</v>
      </c>
      <c r="G57" s="44" t="s">
        <v>15</v>
      </c>
      <c r="H57" s="44" t="s">
        <v>15</v>
      </c>
      <c r="I57" s="44" t="s">
        <v>15</v>
      </c>
      <c r="J57" s="45" t="s">
        <v>15</v>
      </c>
      <c r="K57" s="17" t="s">
        <v>15</v>
      </c>
      <c r="L57" s="46" t="s">
        <v>15</v>
      </c>
    </row>
    <row r="58">
      <c r="A58" s="1">
        <v>6.2</v>
      </c>
      <c r="B58" s="2" t="s">
        <v>79</v>
      </c>
      <c r="C58" s="44" t="s">
        <v>15</v>
      </c>
      <c r="D58" s="44" t="s">
        <v>15</v>
      </c>
      <c r="E58" s="44" t="s">
        <v>15</v>
      </c>
      <c r="F58" s="44" t="s">
        <v>15</v>
      </c>
      <c r="G58" s="44" t="s">
        <v>15</v>
      </c>
      <c r="H58" s="44" t="s">
        <v>15</v>
      </c>
      <c r="I58" s="44" t="s">
        <v>15</v>
      </c>
      <c r="J58" s="45" t="s">
        <v>15</v>
      </c>
      <c r="K58" s="17" t="s">
        <v>15</v>
      </c>
      <c r="L58" s="46" t="s">
        <v>15</v>
      </c>
    </row>
    <row r="59">
      <c r="A59" s="1">
        <v>6.3</v>
      </c>
      <c r="B59" s="2" t="s">
        <v>80</v>
      </c>
      <c r="C59" s="44" t="s">
        <v>15</v>
      </c>
      <c r="D59" s="44" t="s">
        <v>15</v>
      </c>
      <c r="E59" s="44" t="s">
        <v>15</v>
      </c>
      <c r="F59" s="44" t="s">
        <v>15</v>
      </c>
      <c r="G59" s="44" t="s">
        <v>15</v>
      </c>
      <c r="H59" s="44" t="s">
        <v>15</v>
      </c>
      <c r="I59" s="44" t="s">
        <v>15</v>
      </c>
      <c r="J59" s="45" t="s">
        <v>15</v>
      </c>
      <c r="K59" s="17" t="s">
        <v>15</v>
      </c>
      <c r="L59" s="46" t="s">
        <v>15</v>
      </c>
    </row>
    <row r="60">
      <c r="A60" s="1">
        <v>6.4</v>
      </c>
      <c r="B60" s="2" t="s">
        <v>81</v>
      </c>
      <c r="C60" s="44" t="s">
        <v>15</v>
      </c>
      <c r="D60" s="44" t="s">
        <v>15</v>
      </c>
      <c r="E60" s="44" t="s">
        <v>15</v>
      </c>
      <c r="F60" s="44" t="s">
        <v>15</v>
      </c>
      <c r="G60" s="44" t="s">
        <v>15</v>
      </c>
      <c r="H60" s="44" t="s">
        <v>15</v>
      </c>
      <c r="I60" s="44" t="s">
        <v>15</v>
      </c>
      <c r="J60" s="45" t="s">
        <v>15</v>
      </c>
      <c r="K60" s="17" t="s">
        <v>15</v>
      </c>
      <c r="L60" s="46" t="s">
        <v>15</v>
      </c>
    </row>
    <row r="61">
      <c r="A61" s="1">
        <v>6.5</v>
      </c>
      <c r="B61" s="2" t="s">
        <v>82</v>
      </c>
      <c r="C61" s="44"/>
      <c r="D61" s="44" t="s">
        <v>15</v>
      </c>
      <c r="E61" s="44" t="s">
        <v>15</v>
      </c>
      <c r="F61" s="44" t="s">
        <v>15</v>
      </c>
      <c r="G61" s="44" t="s">
        <v>15</v>
      </c>
      <c r="H61" s="44" t="s">
        <v>15</v>
      </c>
      <c r="I61" s="44" t="s">
        <v>15</v>
      </c>
      <c r="J61" s="45" t="s">
        <v>15</v>
      </c>
      <c r="K61" s="17">
        <f>SUM(C61:J61)</f>
        <v>0</v>
      </c>
      <c r="L61" s="46" t="s">
        <v>15</v>
      </c>
    </row>
    <row r="62">
      <c r="A62" s="1">
        <v>6.6</v>
      </c>
      <c r="B62" s="2" t="s">
        <v>83</v>
      </c>
      <c r="C62" s="44" t="s">
        <v>15</v>
      </c>
      <c r="D62" s="44" t="s">
        <v>15</v>
      </c>
      <c r="E62" s="44" t="s">
        <v>15</v>
      </c>
      <c r="F62" s="44" t="s">
        <v>15</v>
      </c>
      <c r="G62" s="44" t="s">
        <v>15</v>
      </c>
      <c r="H62" s="44" t="s">
        <v>15</v>
      </c>
      <c r="I62" s="44" t="s">
        <v>15</v>
      </c>
      <c r="J62" s="45" t="s">
        <v>15</v>
      </c>
      <c r="K62" s="17" t="s">
        <v>15</v>
      </c>
      <c r="L62" s="46" t="s">
        <v>15</v>
      </c>
    </row>
    <row r="63">
      <c r="A63" s="1">
        <v>6.7</v>
      </c>
      <c r="B63" s="2" t="s">
        <v>84</v>
      </c>
      <c r="C63" s="44" t="s">
        <v>15</v>
      </c>
      <c r="D63" s="44" t="s">
        <v>15</v>
      </c>
      <c r="E63" s="44" t="s">
        <v>15</v>
      </c>
      <c r="F63" s="44" t="s">
        <v>15</v>
      </c>
      <c r="G63" s="44" t="s">
        <v>15</v>
      </c>
      <c r="H63" s="44" t="s">
        <v>15</v>
      </c>
      <c r="I63" s="44" t="s">
        <v>15</v>
      </c>
      <c r="J63" s="45" t="s">
        <v>15</v>
      </c>
      <c r="K63" s="17" t="s">
        <v>15</v>
      </c>
      <c r="L63" s="46" t="s">
        <v>15</v>
      </c>
    </row>
    <row r="64">
      <c r="A64" s="1">
        <v>6.8</v>
      </c>
      <c r="B64" s="2" t="s">
        <v>85</v>
      </c>
      <c r="C64" s="44" t="s">
        <v>15</v>
      </c>
      <c r="D64" s="44" t="s">
        <v>15</v>
      </c>
      <c r="E64" s="44" t="s">
        <v>15</v>
      </c>
      <c r="F64" s="44" t="s">
        <v>15</v>
      </c>
      <c r="G64" s="44" t="s">
        <v>15</v>
      </c>
      <c r="H64" s="44" t="s">
        <v>15</v>
      </c>
      <c r="I64" s="44" t="s">
        <v>15</v>
      </c>
      <c r="J64" s="45" t="s">
        <v>15</v>
      </c>
      <c r="K64" s="17" t="s">
        <v>15</v>
      </c>
      <c r="L64" s="46" t="s">
        <v>15</v>
      </c>
    </row>
    <row r="65">
      <c r="A65" s="1">
        <v>6.9</v>
      </c>
      <c r="B65" s="2" t="s">
        <v>86</v>
      </c>
      <c r="C65" s="44" t="s">
        <v>15</v>
      </c>
      <c r="D65" s="44" t="s">
        <v>15</v>
      </c>
      <c r="E65" s="44" t="s">
        <v>15</v>
      </c>
      <c r="F65" s="44" t="s">
        <v>15</v>
      </c>
      <c r="G65" s="44" t="s">
        <v>15</v>
      </c>
      <c r="H65" s="44" t="s">
        <v>15</v>
      </c>
      <c r="I65" s="15"/>
      <c r="J65" s="45" t="s">
        <v>15</v>
      </c>
      <c r="K65" s="17" t="s">
        <v>15</v>
      </c>
      <c r="L65" s="46" t="s">
        <v>15</v>
      </c>
    </row>
    <row r="66">
      <c r="A66" s="1">
        <v>6.1</v>
      </c>
      <c r="B66" s="2" t="s">
        <v>87</v>
      </c>
      <c r="C66" s="44" t="s">
        <v>15</v>
      </c>
      <c r="D66" s="44" t="s">
        <v>15</v>
      </c>
      <c r="E66" s="44" t="s">
        <v>15</v>
      </c>
      <c r="F66" s="44" t="s">
        <v>15</v>
      </c>
      <c r="G66" s="44" t="s">
        <v>15</v>
      </c>
      <c r="H66" s="44" t="s">
        <v>15</v>
      </c>
      <c r="I66" s="44" t="s">
        <v>15</v>
      </c>
      <c r="J66" s="45" t="s">
        <v>15</v>
      </c>
      <c r="K66" s="17" t="s">
        <v>15</v>
      </c>
      <c r="L66" s="46" t="s">
        <v>15</v>
      </c>
    </row>
    <row r="67">
      <c r="A67" s="1">
        <v>6.11</v>
      </c>
      <c r="B67" s="2" t="s">
        <v>88</v>
      </c>
      <c r="C67" s="44" t="s">
        <v>15</v>
      </c>
      <c r="D67" s="44" t="s">
        <v>15</v>
      </c>
      <c r="E67" s="44" t="s">
        <v>15</v>
      </c>
      <c r="F67" s="44" t="s">
        <v>15</v>
      </c>
      <c r="G67" s="44" t="s">
        <v>15</v>
      </c>
      <c r="H67" s="44" t="s">
        <v>15</v>
      </c>
      <c r="I67" s="44" t="s">
        <v>15</v>
      </c>
      <c r="J67" s="45" t="s">
        <v>15</v>
      </c>
      <c r="K67" s="17" t="s">
        <v>15</v>
      </c>
      <c r="L67" s="46" t="s">
        <v>15</v>
      </c>
    </row>
    <row r="68">
      <c r="A68" s="1">
        <v>6.12</v>
      </c>
      <c r="B68" s="2" t="s">
        <v>89</v>
      </c>
      <c r="C68" s="44" t="s">
        <v>15</v>
      </c>
      <c r="D68" s="44" t="s">
        <v>15</v>
      </c>
      <c r="E68" s="44" t="s">
        <v>15</v>
      </c>
      <c r="F68" s="44" t="s">
        <v>15</v>
      </c>
      <c r="G68" s="44" t="s">
        <v>15</v>
      </c>
      <c r="H68" s="44" t="s">
        <v>15</v>
      </c>
      <c r="I68" s="44" t="s">
        <v>15</v>
      </c>
      <c r="J68" s="45" t="s">
        <v>15</v>
      </c>
      <c r="K68" s="17" t="s">
        <v>15</v>
      </c>
      <c r="L68" s="46" t="s">
        <v>15</v>
      </c>
    </row>
    <row r="69">
      <c r="A69" s="1">
        <v>6.13</v>
      </c>
      <c r="B69" s="2" t="s">
        <v>90</v>
      </c>
      <c r="C69" s="44" t="s">
        <v>15</v>
      </c>
      <c r="D69" s="44" t="s">
        <v>15</v>
      </c>
      <c r="E69" s="44" t="s">
        <v>15</v>
      </c>
      <c r="F69" s="44" t="s">
        <v>15</v>
      </c>
      <c r="G69" s="44" t="s">
        <v>15</v>
      </c>
      <c r="H69" s="44" t="s">
        <v>15</v>
      </c>
      <c r="I69" s="44" t="s">
        <v>15</v>
      </c>
      <c r="J69" s="45" t="s">
        <v>15</v>
      </c>
      <c r="K69" s="17" t="s">
        <v>15</v>
      </c>
      <c r="L69" s="46" t="s">
        <v>15</v>
      </c>
    </row>
    <row r="70">
      <c r="A70" s="64">
        <v>6.14</v>
      </c>
      <c r="B70" s="65" t="s">
        <v>91</v>
      </c>
      <c r="C70" s="66" t="s">
        <v>15</v>
      </c>
      <c r="D70" s="66" t="s">
        <v>15</v>
      </c>
      <c r="E70" s="66" t="s">
        <v>15</v>
      </c>
      <c r="F70" s="66" t="s">
        <v>15</v>
      </c>
      <c r="G70" s="66" t="s">
        <v>15</v>
      </c>
      <c r="H70" s="66" t="s">
        <v>15</v>
      </c>
      <c r="I70" s="66" t="s">
        <v>15</v>
      </c>
      <c r="J70" s="67" t="s">
        <v>15</v>
      </c>
      <c r="K70" s="68" t="s">
        <v>15</v>
      </c>
      <c r="L70" s="69" t="s">
        <v>15</v>
      </c>
    </row>
    <row r="71">
      <c r="A71" s="38" t="s">
        <v>92</v>
      </c>
      <c r="B71" s="70"/>
      <c r="C71" s="38"/>
      <c r="D71" s="38"/>
      <c r="E71" s="38"/>
      <c r="F71" s="38"/>
      <c r="G71" s="38"/>
      <c r="H71" s="38"/>
      <c r="I71" s="38"/>
      <c r="J71" s="40"/>
      <c r="K71" s="41">
        <f>SUM(K3,K7,K25,K32,K41)</f>
        <v>92.75</v>
      </c>
      <c r="L71" s="43"/>
    </row>
    <row r="72">
      <c r="A72" s="71" t="s">
        <v>93</v>
      </c>
      <c r="B72" s="72"/>
      <c r="C72" s="73">
        <f t="shared" ref="C72:J72" si="8">sum(C4:C55)</f>
        <v>4.25</v>
      </c>
      <c r="D72" s="73">
        <f t="shared" si="8"/>
        <v>6.5</v>
      </c>
      <c r="E72" s="73">
        <f t="shared" si="8"/>
        <v>26.75</v>
      </c>
      <c r="F72" s="73">
        <f t="shared" si="8"/>
        <v>9</v>
      </c>
      <c r="G72" s="73">
        <f t="shared" si="8"/>
        <v>4</v>
      </c>
      <c r="H72" s="73">
        <f t="shared" si="8"/>
        <v>2.5</v>
      </c>
      <c r="I72" s="73">
        <f t="shared" si="8"/>
        <v>23</v>
      </c>
      <c r="J72" s="74">
        <f t="shared" si="8"/>
        <v>12.5</v>
      </c>
      <c r="K72" s="75">
        <f t="shared" ref="K72:K73" si="9">SUM(C72:J72)</f>
        <v>88.5</v>
      </c>
      <c r="L72" s="76"/>
    </row>
    <row r="73">
      <c r="A73" s="77" t="s">
        <v>94</v>
      </c>
      <c r="B73" s="72"/>
      <c r="C73" s="78">
        <v>18.2</v>
      </c>
      <c r="D73" s="78">
        <v>7.1</v>
      </c>
      <c r="E73" s="78">
        <v>27.2</v>
      </c>
      <c r="F73" s="78">
        <v>8.48</v>
      </c>
      <c r="G73" s="78">
        <v>18.0</v>
      </c>
      <c r="H73" s="78">
        <v>20.3</v>
      </c>
      <c r="I73" s="78">
        <v>27.3</v>
      </c>
      <c r="J73" s="79">
        <v>8.6</v>
      </c>
      <c r="K73" s="75">
        <f t="shared" si="9"/>
        <v>135.18</v>
      </c>
      <c r="L73" s="76"/>
    </row>
    <row r="74">
      <c r="A74" s="77" t="s">
        <v>95</v>
      </c>
      <c r="B74" s="72"/>
      <c r="C74" s="80">
        <f t="shared" ref="C74:K74" si="10">((C72-C73)/C73)</f>
        <v>-0.7664835165</v>
      </c>
      <c r="D74" s="80">
        <f t="shared" si="10"/>
        <v>-0.08450704225</v>
      </c>
      <c r="E74" s="80">
        <f t="shared" si="10"/>
        <v>-0.01654411765</v>
      </c>
      <c r="F74" s="80">
        <f t="shared" si="10"/>
        <v>0.06132075472</v>
      </c>
      <c r="G74" s="80">
        <f t="shared" si="10"/>
        <v>-0.7777777778</v>
      </c>
      <c r="H74" s="80">
        <f t="shared" si="10"/>
        <v>-0.8768472906</v>
      </c>
      <c r="I74" s="80">
        <f t="shared" si="10"/>
        <v>-0.1575091575</v>
      </c>
      <c r="J74" s="81">
        <f t="shared" si="10"/>
        <v>0.4534883721</v>
      </c>
      <c r="K74" s="82">
        <f t="shared" si="10"/>
        <v>-0.3453173546</v>
      </c>
      <c r="L74" s="76"/>
    </row>
  </sheetData>
  <mergeCells count="7">
    <mergeCell ref="C1:J1"/>
    <mergeCell ref="K1:K2"/>
    <mergeCell ref="L1:L2"/>
    <mergeCell ref="A71:B71"/>
    <mergeCell ref="A72:B72"/>
    <mergeCell ref="A73:B73"/>
    <mergeCell ref="A74:B7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5" max="6" width="20.57"/>
  </cols>
  <sheetData>
    <row r="1">
      <c r="A1" s="1"/>
      <c r="B1" s="2"/>
      <c r="C1" s="15" t="s">
        <v>100</v>
      </c>
      <c r="D1" s="89"/>
      <c r="E1" s="44"/>
      <c r="F1" s="44"/>
      <c r="G1" s="90" t="s">
        <v>101</v>
      </c>
      <c r="H1" s="89"/>
      <c r="I1" s="44"/>
      <c r="J1" s="44"/>
    </row>
    <row r="2">
      <c r="A2" s="64" t="s">
        <v>2</v>
      </c>
      <c r="B2" s="91" t="s">
        <v>97</v>
      </c>
      <c r="C2" s="92">
        <v>43150.0</v>
      </c>
      <c r="D2" s="92">
        <v>43157.0</v>
      </c>
      <c r="E2" s="93"/>
      <c r="F2" s="94" t="s">
        <v>3</v>
      </c>
      <c r="G2" s="95" t="s">
        <v>102</v>
      </c>
      <c r="H2" s="96" t="s">
        <v>103</v>
      </c>
    </row>
    <row r="3">
      <c r="A3" s="97">
        <v>1.0</v>
      </c>
      <c r="B3" s="98" t="s">
        <v>12</v>
      </c>
      <c r="C3" s="99">
        <f>'WK7 1902'!K3</f>
        <v>15</v>
      </c>
      <c r="D3" s="99">
        <f>'WK8 2602'!K3</f>
        <v>8.75</v>
      </c>
      <c r="E3" s="100"/>
      <c r="F3" s="98" t="s">
        <v>12</v>
      </c>
      <c r="G3" s="101">
        <f>'WK7 1902'!L3</f>
        <v>16</v>
      </c>
      <c r="H3" s="102">
        <f>'WK8 2602'!L3</f>
        <v>16</v>
      </c>
    </row>
    <row r="4">
      <c r="A4" s="1">
        <v>1.1</v>
      </c>
      <c r="B4" s="2" t="s">
        <v>12</v>
      </c>
      <c r="C4" s="103">
        <f>'WK7 1902'!K4</f>
        <v>11.75</v>
      </c>
      <c r="D4" s="84">
        <f>'WK8 2602'!K4</f>
        <v>8.25</v>
      </c>
      <c r="E4" s="104"/>
      <c r="F4" s="2" t="s">
        <v>12</v>
      </c>
      <c r="G4" s="101">
        <f>'WK7 1902'!L4</f>
        <v>8</v>
      </c>
      <c r="H4" s="105">
        <f>'WK8 2602'!L4</f>
        <v>8</v>
      </c>
    </row>
    <row r="5">
      <c r="A5" s="19" t="s">
        <v>13</v>
      </c>
      <c r="B5" s="20" t="s">
        <v>14</v>
      </c>
      <c r="C5" s="103">
        <f>'WK7 1902'!K5</f>
        <v>1</v>
      </c>
      <c r="D5" s="84" t="str">
        <f>'WK8 2602'!K5</f>
        <v>-</v>
      </c>
      <c r="E5" s="106"/>
      <c r="F5" s="20" t="s">
        <v>14</v>
      </c>
      <c r="G5" s="101" t="str">
        <f>'WK7 1902'!L5</f>
        <v>-</v>
      </c>
      <c r="H5" s="105" t="str">
        <f>'WK8 2602'!L5</f>
        <v>-</v>
      </c>
    </row>
    <row r="6">
      <c r="A6" s="19">
        <v>1.2</v>
      </c>
      <c r="B6" s="20" t="s">
        <v>16</v>
      </c>
      <c r="C6" s="103">
        <f>'WK7 1902'!K6</f>
        <v>2.25</v>
      </c>
      <c r="D6" s="84">
        <f>'WK8 2602'!K6</f>
        <v>0.5</v>
      </c>
      <c r="E6" s="106"/>
      <c r="F6" s="20" t="s">
        <v>16</v>
      </c>
      <c r="G6" s="101">
        <f>'WK7 1902'!L6</f>
        <v>8</v>
      </c>
      <c r="H6" s="105">
        <f>'WK8 2602'!L6</f>
        <v>8</v>
      </c>
    </row>
    <row r="7">
      <c r="A7" s="107">
        <v>2.0</v>
      </c>
      <c r="B7" s="108" t="s">
        <v>17</v>
      </c>
      <c r="C7" s="109">
        <f>'WK7 1902'!K7</f>
        <v>3.5</v>
      </c>
      <c r="D7" s="109">
        <f>'WK8 2602'!K7</f>
        <v>8.75</v>
      </c>
      <c r="E7" s="110"/>
      <c r="F7" s="108" t="s">
        <v>17</v>
      </c>
      <c r="G7" s="101">
        <f>'WK7 1902'!L7</f>
        <v>0</v>
      </c>
      <c r="H7" s="111">
        <f>'WK8 2602'!L7</f>
        <v>0</v>
      </c>
    </row>
    <row r="8">
      <c r="A8" s="36">
        <v>2.1</v>
      </c>
      <c r="B8" s="37" t="s">
        <v>18</v>
      </c>
      <c r="C8" s="103">
        <f>'WK7 1902'!K8</f>
        <v>0</v>
      </c>
      <c r="D8" s="84">
        <f>'WK8 2602'!K8</f>
        <v>0</v>
      </c>
      <c r="E8" s="112"/>
      <c r="F8" s="37" t="s">
        <v>18</v>
      </c>
      <c r="G8" s="101">
        <f>'WK7 1902'!L8</f>
        <v>0</v>
      </c>
      <c r="H8" s="105" t="str">
        <f>'WK8 2602'!L8</f>
        <v>-</v>
      </c>
    </row>
    <row r="9">
      <c r="A9" s="1" t="s">
        <v>19</v>
      </c>
      <c r="B9" s="2" t="s">
        <v>20</v>
      </c>
      <c r="C9" s="103" t="str">
        <f>'WK7 1902'!K9</f>
        <v>-</v>
      </c>
      <c r="D9" s="84" t="str">
        <f>'WK8 2602'!K9</f>
        <v>-</v>
      </c>
      <c r="E9" s="104"/>
      <c r="F9" s="2" t="s">
        <v>20</v>
      </c>
      <c r="G9" s="101">
        <f>'WK7 1902'!L9</f>
        <v>0</v>
      </c>
      <c r="H9" s="105" t="str">
        <f>'WK8 2602'!L9</f>
        <v>-</v>
      </c>
    </row>
    <row r="10">
      <c r="A10" s="1" t="s">
        <v>21</v>
      </c>
      <c r="B10" s="2" t="s">
        <v>22</v>
      </c>
      <c r="C10" s="103" t="str">
        <f>'WK7 1902'!K10</f>
        <v>-</v>
      </c>
      <c r="D10" s="84" t="str">
        <f>'WK8 2602'!K10</f>
        <v>-</v>
      </c>
      <c r="E10" s="104"/>
      <c r="F10" s="2" t="s">
        <v>22</v>
      </c>
      <c r="G10" s="101">
        <f>'WK7 1902'!L10</f>
        <v>0</v>
      </c>
      <c r="H10" s="105" t="str">
        <f>'WK8 2602'!L10</f>
        <v>-</v>
      </c>
    </row>
    <row r="11">
      <c r="A11" s="1" t="s">
        <v>23</v>
      </c>
      <c r="B11" s="2" t="s">
        <v>24</v>
      </c>
      <c r="C11" s="103" t="str">
        <f>'WK7 1902'!K11</f>
        <v>-</v>
      </c>
      <c r="D11" s="84" t="str">
        <f>'WK8 2602'!K11</f>
        <v>-</v>
      </c>
      <c r="E11" s="104"/>
      <c r="F11" s="2" t="s">
        <v>24</v>
      </c>
      <c r="G11" s="101">
        <f>'WK7 1902'!L11</f>
        <v>0</v>
      </c>
      <c r="H11" s="105" t="str">
        <f>'WK8 2602'!L11</f>
        <v>-</v>
      </c>
    </row>
    <row r="12">
      <c r="A12" s="1"/>
      <c r="B12" s="2"/>
      <c r="C12" s="103" t="str">
        <f>'WK7 1902'!K12</f>
        <v/>
      </c>
      <c r="D12" s="84" t="str">
        <f>'WK8 2602'!K12</f>
        <v/>
      </c>
      <c r="E12" s="104"/>
      <c r="F12" s="2"/>
      <c r="G12" s="101">
        <f>'WK7 1902'!L12</f>
        <v>0</v>
      </c>
      <c r="H12" s="105" t="str">
        <f>'WK8 2602'!L12</f>
        <v/>
      </c>
    </row>
    <row r="13">
      <c r="A13" s="36">
        <v>2.2</v>
      </c>
      <c r="B13" s="37" t="s">
        <v>25</v>
      </c>
      <c r="C13" s="113">
        <f>'WK7 1902'!K13</f>
        <v>0</v>
      </c>
      <c r="D13" s="113">
        <f>'WK8 2602'!K13</f>
        <v>4.5</v>
      </c>
      <c r="E13" s="112"/>
      <c r="F13" s="37" t="s">
        <v>25</v>
      </c>
      <c r="G13" s="101">
        <f>'WK7 1902'!L13</f>
        <v>0</v>
      </c>
      <c r="H13" s="114" t="str">
        <f>'WK8 2602'!L13</f>
        <v>-</v>
      </c>
    </row>
    <row r="14">
      <c r="A14" s="1" t="s">
        <v>26</v>
      </c>
      <c r="B14" s="2" t="s">
        <v>27</v>
      </c>
      <c r="C14" s="103" t="str">
        <f>'WK7 1902'!K14</f>
        <v>-</v>
      </c>
      <c r="D14" s="84">
        <f>'WK8 2602'!K14</f>
        <v>0.25</v>
      </c>
      <c r="E14" s="104"/>
      <c r="F14" s="2" t="s">
        <v>27</v>
      </c>
      <c r="G14" s="101">
        <f>'WK7 1902'!L14</f>
        <v>0</v>
      </c>
      <c r="H14" s="105" t="str">
        <f>'WK8 2602'!L14</f>
        <v>-</v>
      </c>
    </row>
    <row r="15">
      <c r="A15" s="1" t="s">
        <v>28</v>
      </c>
      <c r="B15" s="2" t="s">
        <v>29</v>
      </c>
      <c r="C15" s="103" t="str">
        <f>'WK7 1902'!K15</f>
        <v>-</v>
      </c>
      <c r="D15" s="84">
        <f>'WK8 2602'!K15</f>
        <v>0</v>
      </c>
      <c r="E15" s="104"/>
      <c r="F15" s="2" t="s">
        <v>29</v>
      </c>
      <c r="G15" s="101">
        <f>'WK7 1902'!L15</f>
        <v>0</v>
      </c>
      <c r="H15" s="105" t="str">
        <f>'WK8 2602'!L15</f>
        <v>-</v>
      </c>
    </row>
    <row r="16">
      <c r="A16" s="1"/>
      <c r="B16" s="2"/>
      <c r="C16" s="103" t="str">
        <f>'WK7 1902'!K16</f>
        <v/>
      </c>
      <c r="D16" s="84">
        <f>'WK8 2602'!K16</f>
        <v>0</v>
      </c>
      <c r="E16" s="104"/>
      <c r="F16" s="2"/>
      <c r="G16" s="101">
        <f>'WK7 1902'!L16</f>
        <v>0</v>
      </c>
      <c r="H16" s="105" t="str">
        <f>'WK8 2602'!L16</f>
        <v/>
      </c>
    </row>
    <row r="17">
      <c r="A17" s="1">
        <v>2.3</v>
      </c>
      <c r="B17" s="2" t="s">
        <v>30</v>
      </c>
      <c r="C17" s="103">
        <f>'WK7 1902'!K17</f>
        <v>0</v>
      </c>
      <c r="D17" s="84">
        <f>'WK8 2602'!K17</f>
        <v>0</v>
      </c>
      <c r="E17" s="104"/>
      <c r="F17" s="2" t="s">
        <v>30</v>
      </c>
      <c r="G17" s="101">
        <f>'WK7 1902'!L17</f>
        <v>0</v>
      </c>
      <c r="H17" s="105" t="str">
        <f>'WK8 2602'!L17</f>
        <v>-</v>
      </c>
    </row>
    <row r="18">
      <c r="A18" s="1">
        <v>2.4</v>
      </c>
      <c r="B18" s="2" t="s">
        <v>31</v>
      </c>
      <c r="C18" s="103">
        <f>'WK7 1902'!K18</f>
        <v>0</v>
      </c>
      <c r="D18" s="84">
        <f>'WK8 2602'!K18</f>
        <v>0</v>
      </c>
      <c r="E18" s="104"/>
      <c r="F18" s="2" t="s">
        <v>31</v>
      </c>
      <c r="G18" s="101">
        <f>'WK7 1902'!L18</f>
        <v>0</v>
      </c>
      <c r="H18" s="105" t="str">
        <f>'WK8 2602'!L18</f>
        <v/>
      </c>
    </row>
    <row r="19">
      <c r="A19" s="1">
        <v>2.5</v>
      </c>
      <c r="B19" s="2" t="s">
        <v>32</v>
      </c>
      <c r="C19" s="103">
        <f>'WK7 1902'!K19</f>
        <v>1.25</v>
      </c>
      <c r="D19" s="84">
        <f>'WK8 2602'!K19</f>
        <v>4.25</v>
      </c>
      <c r="E19" s="104"/>
      <c r="F19" s="2" t="s">
        <v>32</v>
      </c>
      <c r="G19" s="101">
        <f>'WK7 1902'!L19</f>
        <v>0</v>
      </c>
      <c r="H19" s="105" t="str">
        <f>'WK8 2602'!L19</f>
        <v/>
      </c>
    </row>
    <row r="20">
      <c r="A20" s="1">
        <v>2.6</v>
      </c>
      <c r="B20" s="2" t="s">
        <v>33</v>
      </c>
      <c r="C20" s="103">
        <f>'WK7 1902'!K20</f>
        <v>2.25</v>
      </c>
      <c r="D20" s="84">
        <f>'WK8 2602'!K20</f>
        <v>0</v>
      </c>
      <c r="E20" s="104"/>
      <c r="F20" s="2" t="s">
        <v>33</v>
      </c>
      <c r="G20" s="101">
        <f>'WK7 1902'!L20</f>
        <v>0</v>
      </c>
      <c r="H20" s="105" t="str">
        <f>'WK8 2602'!L20</f>
        <v/>
      </c>
    </row>
    <row r="21">
      <c r="A21" s="1">
        <v>2.7</v>
      </c>
      <c r="B21" s="2" t="s">
        <v>34</v>
      </c>
      <c r="C21" s="103" t="str">
        <f>'WK7 1902'!K21</f>
        <v>-</v>
      </c>
      <c r="D21" s="84">
        <f>'WK8 2602'!K21</f>
        <v>0</v>
      </c>
      <c r="E21" s="104"/>
      <c r="F21" s="2" t="s">
        <v>34</v>
      </c>
      <c r="G21" s="101">
        <f>'WK7 1902'!L21</f>
        <v>0</v>
      </c>
      <c r="H21" s="105" t="str">
        <f>'WK8 2602'!L21</f>
        <v>-</v>
      </c>
    </row>
    <row r="22">
      <c r="A22" s="1">
        <v>2.8</v>
      </c>
      <c r="B22" s="2" t="s">
        <v>35</v>
      </c>
      <c r="C22" s="103" t="str">
        <f>'WK7 1902'!K22</f>
        <v>-</v>
      </c>
      <c r="D22" s="84">
        <f>'WK8 2602'!K22</f>
        <v>0</v>
      </c>
      <c r="E22" s="104"/>
      <c r="F22" s="2" t="s">
        <v>35</v>
      </c>
      <c r="G22" s="101">
        <f>'WK7 1902'!L22</f>
        <v>0</v>
      </c>
      <c r="H22" s="105" t="str">
        <f>'WK8 2602'!L22</f>
        <v>-</v>
      </c>
    </row>
    <row r="23">
      <c r="A23" s="1">
        <v>2.9</v>
      </c>
      <c r="B23" s="2" t="s">
        <v>36</v>
      </c>
      <c r="C23" s="103" t="str">
        <f>'WK7 1902'!K23</f>
        <v>-</v>
      </c>
      <c r="D23" s="84">
        <f>'WK8 2602'!K23</f>
        <v>0</v>
      </c>
      <c r="E23" s="104"/>
      <c r="F23" s="2" t="s">
        <v>36</v>
      </c>
      <c r="G23" s="101">
        <f>'WK7 1902'!L23</f>
        <v>0</v>
      </c>
      <c r="H23" s="105" t="str">
        <f>'WK8 2602'!L23</f>
        <v>-</v>
      </c>
    </row>
    <row r="24">
      <c r="A24" s="1"/>
      <c r="B24" s="2"/>
      <c r="C24" s="103" t="str">
        <f>'WK7 1902'!K24</f>
        <v/>
      </c>
      <c r="D24" s="84" t="str">
        <f>'WK8 2602'!K24</f>
        <v/>
      </c>
      <c r="E24" s="104"/>
      <c r="F24" s="2"/>
      <c r="G24" s="101">
        <f>'WK7 1902'!L24</f>
        <v>0</v>
      </c>
      <c r="H24" s="105" t="str">
        <f>'WK8 2602'!L24</f>
        <v/>
      </c>
    </row>
    <row r="25">
      <c r="A25" s="115">
        <v>3.0</v>
      </c>
      <c r="B25" s="116" t="s">
        <v>37</v>
      </c>
      <c r="C25" s="117">
        <f>'WK7 1902'!K25</f>
        <v>44.5</v>
      </c>
      <c r="D25" s="117">
        <f>'WK8 2602'!K25</f>
        <v>0.5</v>
      </c>
      <c r="E25" s="118"/>
      <c r="F25" s="116" t="s">
        <v>37</v>
      </c>
      <c r="G25" s="101">
        <f>'WK7 1902'!L25</f>
        <v>13.75</v>
      </c>
      <c r="H25" s="119">
        <f>'WK8 2602'!L25</f>
        <v>18.75</v>
      </c>
    </row>
    <row r="26">
      <c r="A26" s="1">
        <v>3.1</v>
      </c>
      <c r="B26" s="2" t="s">
        <v>38</v>
      </c>
      <c r="C26" s="103">
        <f>'WK7 1902'!K26</f>
        <v>16.75</v>
      </c>
      <c r="D26" s="84">
        <f>'WK8 2602'!K26</f>
        <v>0</v>
      </c>
      <c r="E26" s="104"/>
      <c r="F26" s="2" t="s">
        <v>38</v>
      </c>
      <c r="G26" s="101">
        <f>'WK7 1902'!L26</f>
        <v>0</v>
      </c>
      <c r="H26" s="105" t="str">
        <f>'WK8 2602'!L26</f>
        <v>-</v>
      </c>
    </row>
    <row r="27">
      <c r="A27" s="1">
        <v>3.2</v>
      </c>
      <c r="B27" s="2" t="s">
        <v>39</v>
      </c>
      <c r="C27" s="103">
        <f>'WK7 1902'!K27</f>
        <v>26.75</v>
      </c>
      <c r="D27" s="84">
        <f>'WK8 2602'!K27</f>
        <v>0</v>
      </c>
      <c r="E27" s="104"/>
      <c r="F27" s="2" t="s">
        <v>39</v>
      </c>
      <c r="G27" s="101">
        <f>'WK7 1902'!L27</f>
        <v>12.5</v>
      </c>
      <c r="H27" s="105" t="str">
        <f>'WK8 2602'!L27</f>
        <v/>
      </c>
    </row>
    <row r="28">
      <c r="A28" s="1">
        <v>3.3</v>
      </c>
      <c r="B28" s="2" t="s">
        <v>40</v>
      </c>
      <c r="C28" s="103">
        <f>'WK7 1902'!K28</f>
        <v>1</v>
      </c>
      <c r="D28" s="84">
        <f>'WK8 2602'!K28</f>
        <v>0.5</v>
      </c>
      <c r="E28" s="104"/>
      <c r="F28" s="2" t="s">
        <v>40</v>
      </c>
      <c r="G28" s="101">
        <f>'WK7 1902'!L28</f>
        <v>1.25</v>
      </c>
      <c r="H28" s="105">
        <f>'WK8 2602'!L28</f>
        <v>18.75</v>
      </c>
    </row>
    <row r="29">
      <c r="A29" s="1">
        <v>3.4</v>
      </c>
      <c r="B29" s="2" t="s">
        <v>41</v>
      </c>
      <c r="C29" s="103">
        <f>'WK7 1902'!K29</f>
        <v>0</v>
      </c>
      <c r="D29" s="84" t="str">
        <f>'WK8 2602'!K29</f>
        <v>-</v>
      </c>
      <c r="E29" s="104"/>
      <c r="F29" s="2" t="s">
        <v>41</v>
      </c>
      <c r="G29" s="101" t="str">
        <f>'WK7 1902'!L29</f>
        <v>-</v>
      </c>
      <c r="H29" s="105" t="str">
        <f>'WK8 2602'!L29</f>
        <v>-</v>
      </c>
    </row>
    <row r="30">
      <c r="A30" s="1">
        <v>3.5</v>
      </c>
      <c r="B30" s="2" t="s">
        <v>42</v>
      </c>
      <c r="C30" s="103" t="str">
        <f>'WK7 1902'!K30</f>
        <v>-</v>
      </c>
      <c r="D30" s="84" t="str">
        <f>'WK8 2602'!K30</f>
        <v>-</v>
      </c>
      <c r="E30" s="104"/>
      <c r="F30" s="2" t="s">
        <v>42</v>
      </c>
      <c r="G30" s="101" t="str">
        <f>'WK7 1902'!L30</f>
        <v>-</v>
      </c>
      <c r="H30" s="105" t="str">
        <f>'WK8 2602'!L30</f>
        <v>-</v>
      </c>
    </row>
    <row r="31">
      <c r="A31" s="1"/>
      <c r="B31" s="2"/>
      <c r="C31" s="103" t="str">
        <f>'WK7 1902'!K31</f>
        <v/>
      </c>
      <c r="D31" s="84" t="str">
        <f>'WK8 2602'!K31</f>
        <v/>
      </c>
      <c r="E31" s="104"/>
      <c r="F31" s="2"/>
      <c r="G31" s="101" t="str">
        <f>'WK7 1902'!L31</f>
        <v/>
      </c>
      <c r="H31" s="105" t="str">
        <f>'WK8 2602'!L31</f>
        <v/>
      </c>
    </row>
    <row r="32">
      <c r="A32" s="120">
        <v>4.0</v>
      </c>
      <c r="B32" s="121" t="s">
        <v>43</v>
      </c>
      <c r="C32" s="122">
        <f>'WK7 1902'!K32</f>
        <v>0.75</v>
      </c>
      <c r="D32" s="122">
        <f>'WK8 2602'!K32</f>
        <v>3</v>
      </c>
      <c r="E32" s="123"/>
      <c r="F32" s="121" t="s">
        <v>43</v>
      </c>
      <c r="G32" s="101">
        <f>'WK7 1902'!L32</f>
        <v>0</v>
      </c>
      <c r="H32" s="124">
        <f>'WK8 2602'!L32</f>
        <v>0</v>
      </c>
    </row>
    <row r="33">
      <c r="A33" s="1">
        <v>4.1</v>
      </c>
      <c r="B33" s="2" t="s">
        <v>44</v>
      </c>
      <c r="C33" s="103">
        <f>'WK7 1902'!K33</f>
        <v>0</v>
      </c>
      <c r="D33" s="84">
        <f>'WK8 2602'!K33</f>
        <v>0</v>
      </c>
      <c r="E33" s="104"/>
      <c r="F33" s="2" t="s">
        <v>44</v>
      </c>
      <c r="G33" s="101" t="str">
        <f>'WK7 1902'!L33</f>
        <v>-</v>
      </c>
      <c r="H33" s="105" t="str">
        <f>'WK8 2602'!L33</f>
        <v>-</v>
      </c>
    </row>
    <row r="34">
      <c r="A34" s="1">
        <v>4.2</v>
      </c>
      <c r="B34" s="2" t="s">
        <v>45</v>
      </c>
      <c r="C34" s="103">
        <f>'WK7 1902'!K34</f>
        <v>0</v>
      </c>
      <c r="D34" s="84" t="str">
        <f>'WK8 2602'!K34</f>
        <v>-</v>
      </c>
      <c r="E34" s="104"/>
      <c r="F34" s="2" t="s">
        <v>45</v>
      </c>
      <c r="G34" s="101" t="str">
        <f>'WK7 1902'!L34</f>
        <v>-</v>
      </c>
      <c r="H34" s="105" t="str">
        <f>'WK8 2602'!L34</f>
        <v>-</v>
      </c>
    </row>
    <row r="35">
      <c r="A35" s="1">
        <v>4.3</v>
      </c>
      <c r="B35" s="2" t="s">
        <v>46</v>
      </c>
      <c r="C35" s="103">
        <f>'WK7 1902'!K35</f>
        <v>0.75</v>
      </c>
      <c r="D35" s="84">
        <f>'WK8 2602'!K35</f>
        <v>3</v>
      </c>
      <c r="E35" s="104"/>
      <c r="F35" s="2" t="s">
        <v>46</v>
      </c>
      <c r="G35" s="101">
        <f>'WK7 1902'!L35</f>
        <v>0</v>
      </c>
      <c r="H35" s="105" t="str">
        <f>'WK8 2602'!L35</f>
        <v>-</v>
      </c>
    </row>
    <row r="36">
      <c r="A36" s="38">
        <v>4.4</v>
      </c>
      <c r="B36" s="40" t="s">
        <v>47</v>
      </c>
      <c r="C36" s="113">
        <f>'WK7 1902'!K36</f>
        <v>0</v>
      </c>
      <c r="D36" s="113">
        <f>'WK8 2602'!K36</f>
        <v>0</v>
      </c>
      <c r="E36" s="125"/>
      <c r="F36" s="40" t="s">
        <v>47</v>
      </c>
      <c r="G36" s="101" t="str">
        <f>'WK7 1902'!L36</f>
        <v/>
      </c>
      <c r="H36" s="114" t="str">
        <f>'WK8 2602'!L36</f>
        <v/>
      </c>
    </row>
    <row r="37">
      <c r="A37" s="1" t="s">
        <v>48</v>
      </c>
      <c r="B37" s="2" t="s">
        <v>49</v>
      </c>
      <c r="C37" s="103">
        <f>'WK7 1902'!K37</f>
        <v>0</v>
      </c>
      <c r="D37" s="84">
        <f>'WK8 2602'!K37</f>
        <v>0</v>
      </c>
      <c r="E37" s="104"/>
      <c r="F37" s="2" t="s">
        <v>49</v>
      </c>
      <c r="G37" s="101" t="str">
        <f>'WK7 1902'!L37</f>
        <v>-</v>
      </c>
      <c r="H37" s="105" t="str">
        <f>'WK8 2602'!L37</f>
        <v>-</v>
      </c>
    </row>
    <row r="38">
      <c r="A38" s="1" t="s">
        <v>50</v>
      </c>
      <c r="B38" s="2" t="s">
        <v>51</v>
      </c>
      <c r="C38" s="103" t="str">
        <f>'WK7 1902'!K38</f>
        <v>-</v>
      </c>
      <c r="D38" s="84" t="str">
        <f>'WK8 2602'!K38</f>
        <v>-</v>
      </c>
      <c r="E38" s="104"/>
      <c r="F38" s="2" t="s">
        <v>51</v>
      </c>
      <c r="G38" s="101" t="str">
        <f>'WK7 1902'!L38</f>
        <v>-</v>
      </c>
      <c r="H38" s="105" t="str">
        <f>'WK8 2602'!L38</f>
        <v>-</v>
      </c>
    </row>
    <row r="39">
      <c r="A39" s="1" t="s">
        <v>52</v>
      </c>
      <c r="B39" s="2" t="s">
        <v>53</v>
      </c>
      <c r="C39" s="103" t="str">
        <f>'WK7 1902'!K39</f>
        <v>-</v>
      </c>
      <c r="D39" s="84" t="str">
        <f>'WK8 2602'!K39</f>
        <v>-</v>
      </c>
      <c r="E39" s="104"/>
      <c r="F39" s="2" t="s">
        <v>53</v>
      </c>
      <c r="G39" s="101" t="str">
        <f>'WK7 1902'!L39</f>
        <v>-</v>
      </c>
      <c r="H39" s="105" t="str">
        <f>'WK8 2602'!L39</f>
        <v>-</v>
      </c>
    </row>
    <row r="40">
      <c r="A40" s="6"/>
      <c r="B40" s="7"/>
      <c r="C40" s="103" t="str">
        <f>'WK7 1902'!K40</f>
        <v/>
      </c>
      <c r="D40" s="84" t="str">
        <f>'WK8 2602'!K40</f>
        <v/>
      </c>
      <c r="E40" s="104"/>
      <c r="F40" s="2"/>
      <c r="G40" s="101" t="str">
        <f>'WK7 1902'!L40</f>
        <v/>
      </c>
      <c r="H40" s="105" t="str">
        <f>'WK8 2602'!L40</f>
        <v/>
      </c>
    </row>
    <row r="41">
      <c r="A41" s="126">
        <v>5.0</v>
      </c>
      <c r="B41" s="127" t="s">
        <v>54</v>
      </c>
      <c r="C41" s="128">
        <f>'WK7 1902'!K41</f>
        <v>55</v>
      </c>
      <c r="D41" s="128">
        <f>'WK8 2602'!K41</f>
        <v>71.75</v>
      </c>
      <c r="E41" s="129"/>
      <c r="F41" s="130" t="s">
        <v>54</v>
      </c>
      <c r="G41" s="101">
        <f>'WK7 1902'!L41</f>
        <v>100.59</v>
      </c>
      <c r="H41" s="131">
        <f>'WK8 2602'!L41</f>
        <v>100.59</v>
      </c>
    </row>
    <row r="42">
      <c r="A42" s="1">
        <v>5.1</v>
      </c>
      <c r="B42" s="2" t="s">
        <v>55</v>
      </c>
      <c r="C42" s="103">
        <f>'WK7 1902'!K42</f>
        <v>0</v>
      </c>
      <c r="D42" s="84">
        <f>'WK8 2602'!K42</f>
        <v>0</v>
      </c>
      <c r="E42" s="104"/>
      <c r="F42" s="2" t="s">
        <v>55</v>
      </c>
      <c r="G42" s="101">
        <f>'WK7 1902'!L42</f>
        <v>4.37</v>
      </c>
      <c r="H42" s="105">
        <f>'WK8 2602'!L42</f>
        <v>4.37</v>
      </c>
    </row>
    <row r="43">
      <c r="A43" s="1">
        <v>5.2</v>
      </c>
      <c r="B43" s="2" t="s">
        <v>56</v>
      </c>
      <c r="C43" s="103">
        <f>'WK7 1902'!K43</f>
        <v>0</v>
      </c>
      <c r="D43" s="84">
        <f>'WK8 2602'!K43</f>
        <v>0</v>
      </c>
      <c r="E43" s="104"/>
      <c r="F43" s="2" t="s">
        <v>56</v>
      </c>
      <c r="G43" s="101">
        <f>'WK7 1902'!L43</f>
        <v>3.75</v>
      </c>
      <c r="H43" s="105">
        <f>'WK8 2602'!L43</f>
        <v>3.75</v>
      </c>
    </row>
    <row r="44">
      <c r="A44" s="56">
        <v>5.3</v>
      </c>
      <c r="B44" s="57" t="s">
        <v>57</v>
      </c>
      <c r="C44" s="132">
        <f>'WK7 1902'!K44</f>
        <v>55</v>
      </c>
      <c r="D44" s="132">
        <f>'WK8 2602'!K44</f>
        <v>71.75</v>
      </c>
      <c r="E44" s="133"/>
      <c r="F44" s="57" t="s">
        <v>57</v>
      </c>
      <c r="G44" s="101">
        <f>'WK7 1902'!L44</f>
        <v>92.47</v>
      </c>
      <c r="H44" s="134">
        <f>'WK8 2602'!L44</f>
        <v>92.47</v>
      </c>
    </row>
    <row r="45">
      <c r="A45" s="36" t="s">
        <v>58</v>
      </c>
      <c r="B45" s="57" t="s">
        <v>59</v>
      </c>
      <c r="C45" s="132">
        <f>'WK7 1902'!K45</f>
        <v>5</v>
      </c>
      <c r="D45" s="132">
        <f>'WK8 2602'!K45</f>
        <v>3</v>
      </c>
      <c r="E45" s="133"/>
      <c r="F45" s="57" t="s">
        <v>59</v>
      </c>
      <c r="G45" s="101">
        <f>'WK7 1902'!L45</f>
        <v>38.77</v>
      </c>
      <c r="H45" s="134">
        <f>'WK8 2602'!L45</f>
        <v>38.77</v>
      </c>
    </row>
    <row r="46">
      <c r="A46" s="1" t="s">
        <v>60</v>
      </c>
      <c r="B46" s="2" t="s">
        <v>61</v>
      </c>
      <c r="C46" s="103">
        <f>'WK7 1902'!K46</f>
        <v>5</v>
      </c>
      <c r="D46" s="84">
        <f>'WK8 2602'!K46</f>
        <v>3</v>
      </c>
      <c r="E46" s="104"/>
      <c r="F46" s="2" t="s">
        <v>61</v>
      </c>
      <c r="G46" s="101">
        <f>'WK7 1902'!L46</f>
        <v>38.77</v>
      </c>
      <c r="H46" s="105">
        <f>'WK8 2602'!L46</f>
        <v>38.77</v>
      </c>
    </row>
    <row r="47">
      <c r="A47" s="1" t="s">
        <v>62</v>
      </c>
      <c r="B47" s="2" t="s">
        <v>63</v>
      </c>
      <c r="C47" s="103" t="str">
        <f>'WK7 1902'!K47</f>
        <v>-</v>
      </c>
      <c r="D47" s="84" t="str">
        <f>'WK8 2602'!K47</f>
        <v>-</v>
      </c>
      <c r="E47" s="104"/>
      <c r="F47" s="2" t="s">
        <v>63</v>
      </c>
      <c r="G47" s="101" t="str">
        <f>'WK7 1902'!L47</f>
        <v>-</v>
      </c>
      <c r="H47" s="105" t="str">
        <f>'WK8 2602'!L47</f>
        <v>-</v>
      </c>
    </row>
    <row r="48">
      <c r="A48" s="36" t="s">
        <v>64</v>
      </c>
      <c r="B48" s="37" t="s">
        <v>65</v>
      </c>
      <c r="C48" s="113">
        <f>'WK7 1902'!K48</f>
        <v>50</v>
      </c>
      <c r="D48" s="113">
        <f>'WK8 2602'!K48</f>
        <v>68.75</v>
      </c>
      <c r="E48" s="112"/>
      <c r="F48" s="37" t="s">
        <v>65</v>
      </c>
      <c r="G48" s="101">
        <f>'WK7 1902'!L48</f>
        <v>53.7</v>
      </c>
      <c r="H48" s="114">
        <f>'WK8 2602'!L48</f>
        <v>53.7</v>
      </c>
    </row>
    <row r="49">
      <c r="A49" s="1" t="s">
        <v>66</v>
      </c>
      <c r="B49" s="2" t="s">
        <v>67</v>
      </c>
      <c r="C49" s="103">
        <f>'WK7 1902'!K49</f>
        <v>50</v>
      </c>
      <c r="D49" s="84">
        <f>'WK8 2602'!K49</f>
        <v>68.75</v>
      </c>
      <c r="E49" s="104"/>
      <c r="F49" s="2" t="s">
        <v>67</v>
      </c>
      <c r="G49" s="101">
        <f>'WK7 1902'!L49</f>
        <v>53.7</v>
      </c>
      <c r="H49" s="105">
        <f>'WK8 2602'!L49</f>
        <v>53.7</v>
      </c>
    </row>
    <row r="50">
      <c r="A50" s="1" t="s">
        <v>68</v>
      </c>
      <c r="B50" s="2" t="s">
        <v>69</v>
      </c>
      <c r="C50" s="103" t="str">
        <f>'WK7 1902'!K50</f>
        <v>-</v>
      </c>
      <c r="D50" s="84" t="str">
        <f>'WK8 2602'!K50</f>
        <v>-</v>
      </c>
      <c r="E50" s="104"/>
      <c r="F50" s="2" t="s">
        <v>69</v>
      </c>
      <c r="G50" s="101" t="str">
        <f>'WK7 1902'!L50</f>
        <v>-</v>
      </c>
      <c r="H50" s="105" t="str">
        <f>'WK8 2602'!L50</f>
        <v>-</v>
      </c>
    </row>
    <row r="51">
      <c r="A51" s="56">
        <v>5.4</v>
      </c>
      <c r="B51" s="57" t="s">
        <v>70</v>
      </c>
      <c r="C51" s="132">
        <f>'WK7 1902'!K51</f>
        <v>0</v>
      </c>
      <c r="D51" s="132">
        <f>'WK8 2602'!K51</f>
        <v>0</v>
      </c>
      <c r="E51" s="133"/>
      <c r="F51" s="57" t="s">
        <v>70</v>
      </c>
      <c r="G51" s="101">
        <f>'WK7 1902'!L51</f>
        <v>0</v>
      </c>
      <c r="H51" s="134" t="str">
        <f>'WK8 2602'!L51</f>
        <v/>
      </c>
    </row>
    <row r="52">
      <c r="A52" s="1" t="s">
        <v>71</v>
      </c>
      <c r="B52" s="2" t="s">
        <v>72</v>
      </c>
      <c r="C52" s="103" t="str">
        <f>'WK7 1902'!K52</f>
        <v>-</v>
      </c>
      <c r="D52" s="84" t="str">
        <f>'WK8 2602'!K52</f>
        <v>-</v>
      </c>
      <c r="E52" s="104"/>
      <c r="F52" s="2" t="s">
        <v>72</v>
      </c>
      <c r="G52" s="101" t="str">
        <f>'WK7 1902'!L52</f>
        <v>-</v>
      </c>
      <c r="H52" s="105" t="str">
        <f>'WK8 2602'!L52</f>
        <v>-</v>
      </c>
    </row>
    <row r="53">
      <c r="A53" s="1" t="s">
        <v>73</v>
      </c>
      <c r="B53" s="62" t="s">
        <v>74</v>
      </c>
      <c r="C53" s="103" t="str">
        <f>'WK7 1902'!K53</f>
        <v>-</v>
      </c>
      <c r="D53" s="84" t="str">
        <f>'WK8 2602'!K53</f>
        <v>-</v>
      </c>
      <c r="E53" s="135"/>
      <c r="F53" s="62" t="s">
        <v>74</v>
      </c>
      <c r="G53" s="101" t="str">
        <f>'WK7 1902'!L53</f>
        <v>-</v>
      </c>
      <c r="H53" s="105" t="str">
        <f>'WK8 2602'!L53</f>
        <v>-</v>
      </c>
    </row>
    <row r="54">
      <c r="A54" s="1" t="s">
        <v>75</v>
      </c>
      <c r="B54" s="2" t="s">
        <v>76</v>
      </c>
      <c r="C54" s="103" t="str">
        <f>'WK7 1902'!K54</f>
        <v>-</v>
      </c>
      <c r="D54" s="84" t="str">
        <f>'WK8 2602'!K54</f>
        <v>-</v>
      </c>
      <c r="E54" s="104"/>
      <c r="F54" s="2" t="s">
        <v>76</v>
      </c>
      <c r="G54" s="101" t="str">
        <f>'WK7 1902'!L54</f>
        <v>-</v>
      </c>
      <c r="H54" s="105" t="str">
        <f>'WK8 2602'!L54</f>
        <v>-</v>
      </c>
    </row>
    <row r="55">
      <c r="A55" s="1"/>
      <c r="B55" s="2"/>
      <c r="C55" s="103" t="str">
        <f>'WK7 1902'!K55</f>
        <v/>
      </c>
      <c r="D55" s="84" t="str">
        <f>'WK8 2602'!K55</f>
        <v/>
      </c>
      <c r="E55" s="104"/>
      <c r="F55" s="2"/>
      <c r="G55" s="101" t="str">
        <f>'WK7 1902'!L55</f>
        <v/>
      </c>
      <c r="H55" s="105" t="str">
        <f>'WK8 2602'!L55</f>
        <v/>
      </c>
    </row>
    <row r="56">
      <c r="A56" s="31">
        <v>6.0</v>
      </c>
      <c r="B56" s="32" t="s">
        <v>77</v>
      </c>
      <c r="C56" s="136">
        <f>'WK7 1902'!K56</f>
        <v>4.25</v>
      </c>
      <c r="D56" s="136">
        <f>'WK8 2602'!K56</f>
        <v>0</v>
      </c>
      <c r="E56" s="137"/>
      <c r="F56" s="32" t="s">
        <v>77</v>
      </c>
      <c r="G56" s="101" t="str">
        <f>'WK7 1902'!L56</f>
        <v/>
      </c>
      <c r="H56" s="138" t="str">
        <f>'WK8 2602'!L56</f>
        <v/>
      </c>
    </row>
    <row r="57">
      <c r="A57" s="1">
        <v>6.1</v>
      </c>
      <c r="B57" s="2" t="s">
        <v>78</v>
      </c>
      <c r="C57" s="103" t="str">
        <f>'WK7 1902'!K57</f>
        <v>-</v>
      </c>
      <c r="D57" s="84" t="str">
        <f>'WK8 2602'!K57</f>
        <v>-</v>
      </c>
      <c r="E57" s="104"/>
      <c r="F57" s="2" t="s">
        <v>78</v>
      </c>
      <c r="G57" s="101" t="str">
        <f>'WK7 1902'!L57</f>
        <v>-</v>
      </c>
      <c r="H57" s="105" t="str">
        <f>'WK8 2602'!L57</f>
        <v>-</v>
      </c>
    </row>
    <row r="58">
      <c r="A58" s="1">
        <v>6.2</v>
      </c>
      <c r="B58" s="2" t="s">
        <v>79</v>
      </c>
      <c r="C58" s="103" t="str">
        <f>'WK7 1902'!K58</f>
        <v>-</v>
      </c>
      <c r="D58" s="84" t="str">
        <f>'WK8 2602'!K58</f>
        <v>-</v>
      </c>
      <c r="E58" s="104"/>
      <c r="F58" s="2" t="s">
        <v>79</v>
      </c>
      <c r="G58" s="101" t="str">
        <f>'WK7 1902'!L58</f>
        <v>-</v>
      </c>
      <c r="H58" s="105" t="str">
        <f>'WK8 2602'!L58</f>
        <v>-</v>
      </c>
    </row>
    <row r="59">
      <c r="A59" s="1">
        <v>6.3</v>
      </c>
      <c r="B59" s="2" t="s">
        <v>80</v>
      </c>
      <c r="C59" s="103" t="str">
        <f>'WK7 1902'!K59</f>
        <v>-</v>
      </c>
      <c r="D59" s="84" t="str">
        <f>'WK8 2602'!K59</f>
        <v>-</v>
      </c>
      <c r="E59" s="104"/>
      <c r="F59" s="2" t="s">
        <v>80</v>
      </c>
      <c r="G59" s="101" t="str">
        <f>'WK7 1902'!L59</f>
        <v>-</v>
      </c>
      <c r="H59" s="105" t="str">
        <f>'WK8 2602'!L59</f>
        <v>-</v>
      </c>
    </row>
    <row r="60">
      <c r="A60" s="1">
        <v>6.4</v>
      </c>
      <c r="B60" s="2" t="s">
        <v>81</v>
      </c>
      <c r="C60" s="103" t="str">
        <f>'WK7 1902'!K60</f>
        <v>-</v>
      </c>
      <c r="D60" s="84" t="str">
        <f>'WK8 2602'!K60</f>
        <v>-</v>
      </c>
      <c r="E60" s="104"/>
      <c r="F60" s="2" t="s">
        <v>81</v>
      </c>
      <c r="G60" s="101" t="str">
        <f>'WK7 1902'!L60</f>
        <v>-</v>
      </c>
      <c r="H60" s="105" t="str">
        <f>'WK8 2602'!L60</f>
        <v>-</v>
      </c>
    </row>
    <row r="61">
      <c r="A61" s="1">
        <v>6.5</v>
      </c>
      <c r="B61" s="2" t="s">
        <v>82</v>
      </c>
      <c r="C61" s="103">
        <f>'WK7 1902'!K61</f>
        <v>4.25</v>
      </c>
      <c r="D61" s="84">
        <f>'WK8 2602'!K61</f>
        <v>0</v>
      </c>
      <c r="E61" s="104"/>
      <c r="F61" s="2" t="s">
        <v>82</v>
      </c>
      <c r="G61" s="101" t="str">
        <f>'WK7 1902'!L61</f>
        <v>-</v>
      </c>
      <c r="H61" s="105" t="str">
        <f>'WK8 2602'!L61</f>
        <v>-</v>
      </c>
    </row>
    <row r="62">
      <c r="A62" s="1">
        <v>6.6</v>
      </c>
      <c r="B62" s="2" t="s">
        <v>83</v>
      </c>
      <c r="C62" s="103" t="str">
        <f>'WK7 1902'!K62</f>
        <v>-</v>
      </c>
      <c r="D62" s="84" t="str">
        <f>'WK8 2602'!K62</f>
        <v>-</v>
      </c>
      <c r="E62" s="104"/>
      <c r="F62" s="2" t="s">
        <v>83</v>
      </c>
      <c r="G62" s="101" t="str">
        <f>'WK7 1902'!L62</f>
        <v>-</v>
      </c>
      <c r="H62" s="105" t="str">
        <f>'WK8 2602'!L62</f>
        <v>-</v>
      </c>
    </row>
    <row r="63">
      <c r="A63" s="1">
        <v>6.7</v>
      </c>
      <c r="B63" s="2" t="s">
        <v>84</v>
      </c>
      <c r="C63" s="103" t="str">
        <f>'WK7 1902'!K63</f>
        <v>-</v>
      </c>
      <c r="D63" s="84" t="str">
        <f>'WK8 2602'!K63</f>
        <v>-</v>
      </c>
      <c r="E63" s="104"/>
      <c r="F63" s="2" t="s">
        <v>84</v>
      </c>
      <c r="G63" s="101" t="str">
        <f>'WK7 1902'!L63</f>
        <v>-</v>
      </c>
      <c r="H63" s="105" t="str">
        <f>'WK8 2602'!L63</f>
        <v>-</v>
      </c>
    </row>
    <row r="64">
      <c r="A64" s="1">
        <v>6.8</v>
      </c>
      <c r="B64" s="2" t="s">
        <v>85</v>
      </c>
      <c r="C64" s="103" t="str">
        <f>'WK7 1902'!K64</f>
        <v>-</v>
      </c>
      <c r="D64" s="84" t="str">
        <f>'WK8 2602'!K64</f>
        <v>-</v>
      </c>
      <c r="E64" s="104"/>
      <c r="F64" s="2" t="s">
        <v>85</v>
      </c>
      <c r="G64" s="101" t="str">
        <f>'WK7 1902'!L64</f>
        <v>-</v>
      </c>
      <c r="H64" s="105" t="str">
        <f>'WK8 2602'!L64</f>
        <v>-</v>
      </c>
    </row>
    <row r="65">
      <c r="A65" s="1">
        <v>6.9</v>
      </c>
      <c r="B65" s="2" t="s">
        <v>86</v>
      </c>
      <c r="C65" s="103" t="str">
        <f>'WK7 1902'!K65</f>
        <v>-</v>
      </c>
      <c r="D65" s="84" t="str">
        <f>'WK8 2602'!K65</f>
        <v>-</v>
      </c>
      <c r="E65" s="104"/>
      <c r="F65" s="2" t="s">
        <v>86</v>
      </c>
      <c r="G65" s="101" t="str">
        <f>'WK7 1902'!L65</f>
        <v>-</v>
      </c>
      <c r="H65" s="105" t="str">
        <f>'WK8 2602'!L65</f>
        <v>-</v>
      </c>
    </row>
    <row r="66">
      <c r="A66" s="1">
        <v>6.1</v>
      </c>
      <c r="B66" s="2" t="s">
        <v>87</v>
      </c>
      <c r="C66" s="103" t="str">
        <f>'WK7 1902'!K66</f>
        <v>-</v>
      </c>
      <c r="D66" s="84" t="str">
        <f>'WK8 2602'!K66</f>
        <v>-</v>
      </c>
      <c r="E66" s="104"/>
      <c r="F66" s="2" t="s">
        <v>87</v>
      </c>
      <c r="G66" s="101" t="str">
        <f>'WK7 1902'!L66</f>
        <v>-</v>
      </c>
      <c r="H66" s="105" t="str">
        <f>'WK8 2602'!L66</f>
        <v>-</v>
      </c>
    </row>
    <row r="67">
      <c r="A67" s="1">
        <v>6.11</v>
      </c>
      <c r="B67" s="2" t="s">
        <v>88</v>
      </c>
      <c r="C67" s="103" t="str">
        <f>'WK7 1902'!K67</f>
        <v>-</v>
      </c>
      <c r="D67" s="84" t="str">
        <f>'WK8 2602'!K67</f>
        <v>-</v>
      </c>
      <c r="E67" s="104"/>
      <c r="F67" s="2" t="s">
        <v>88</v>
      </c>
      <c r="G67" s="101" t="str">
        <f>'WK7 1902'!L67</f>
        <v>-</v>
      </c>
      <c r="H67" s="105" t="str">
        <f>'WK8 2602'!L67</f>
        <v>-</v>
      </c>
    </row>
    <row r="68">
      <c r="A68" s="1">
        <v>6.12</v>
      </c>
      <c r="B68" s="2" t="s">
        <v>89</v>
      </c>
      <c r="C68" s="103" t="str">
        <f>'WK7 1902'!K68</f>
        <v>-</v>
      </c>
      <c r="D68" s="84" t="str">
        <f>'WK8 2602'!K68</f>
        <v>-</v>
      </c>
      <c r="E68" s="104"/>
      <c r="F68" s="2" t="s">
        <v>89</v>
      </c>
      <c r="G68" s="101" t="str">
        <f>'WK7 1902'!L68</f>
        <v>-</v>
      </c>
      <c r="H68" s="105" t="str">
        <f>'WK8 2602'!L68</f>
        <v>-</v>
      </c>
    </row>
    <row r="69">
      <c r="A69" s="1">
        <v>6.13</v>
      </c>
      <c r="B69" s="2" t="s">
        <v>90</v>
      </c>
      <c r="C69" s="103" t="str">
        <f>'WK7 1902'!K69</f>
        <v>-</v>
      </c>
      <c r="D69" s="84" t="str">
        <f>'WK8 2602'!K69</f>
        <v>-</v>
      </c>
      <c r="E69" s="104"/>
      <c r="F69" s="2" t="s">
        <v>90</v>
      </c>
      <c r="G69" s="101" t="str">
        <f>'WK7 1902'!L69</f>
        <v>-</v>
      </c>
      <c r="H69" s="105" t="str">
        <f>'WK8 2602'!L69</f>
        <v>-</v>
      </c>
    </row>
    <row r="70">
      <c r="A70" s="1">
        <v>6.14</v>
      </c>
      <c r="B70" s="2" t="s">
        <v>91</v>
      </c>
      <c r="C70" s="103" t="str">
        <f>'WK7 1902'!K70</f>
        <v>-</v>
      </c>
      <c r="D70" s="84" t="str">
        <f>'WK8 2602'!K70</f>
        <v>-</v>
      </c>
      <c r="E70" s="1"/>
      <c r="F70" s="139" t="s">
        <v>91</v>
      </c>
      <c r="G70" s="101" t="str">
        <f>'WK7 1902'!L70</f>
        <v>-</v>
      </c>
      <c r="H70" s="105" t="str">
        <f>'WK8 2602'!L70</f>
        <v>-</v>
      </c>
    </row>
  </sheetData>
  <mergeCells count="2">
    <mergeCell ref="C1:D1"/>
    <mergeCell ref="G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96</v>
      </c>
      <c r="B2" s="83">
        <v>7.0</v>
      </c>
      <c r="C2" s="83">
        <v>8.0</v>
      </c>
      <c r="D2" s="84"/>
      <c r="E2" s="84"/>
      <c r="F2" s="84"/>
    </row>
    <row r="3">
      <c r="A3" s="1" t="s">
        <v>97</v>
      </c>
      <c r="B3" s="85">
        <v>43150.0</v>
      </c>
      <c r="C3" s="85">
        <v>43157.0</v>
      </c>
      <c r="D3" s="86"/>
      <c r="E3" s="86"/>
      <c r="F3" s="86"/>
    </row>
    <row r="4">
      <c r="A4" s="1" t="s">
        <v>98</v>
      </c>
      <c r="B4" s="84">
        <f>'WK7 1902'!K72</f>
        <v>121.25</v>
      </c>
      <c r="C4" s="84">
        <f>'WK8 2602'!K72</f>
        <v>88.5</v>
      </c>
      <c r="D4" s="84"/>
      <c r="E4" s="84"/>
      <c r="F4" s="84"/>
    </row>
    <row r="5">
      <c r="A5" s="1" t="s">
        <v>1</v>
      </c>
      <c r="B5" s="87">
        <f>'WK7 1902'!K73</f>
        <v>130.18</v>
      </c>
      <c r="C5" s="84">
        <f>'WK8 2602'!K73</f>
        <v>135.18</v>
      </c>
      <c r="D5" s="84"/>
      <c r="E5" s="84"/>
      <c r="F5" s="84"/>
    </row>
    <row r="6">
      <c r="A6" s="1" t="s">
        <v>99</v>
      </c>
      <c r="B6" s="88">
        <f>'WK7 1902'!K74</f>
        <v>-0.06859732678</v>
      </c>
      <c r="C6" s="88">
        <f>'WK8 2602'!K74</f>
        <v>-0.3453173546</v>
      </c>
      <c r="D6" s="88"/>
      <c r="E6" s="88"/>
      <c r="F6" s="88"/>
    </row>
  </sheetData>
  <drawing r:id="rId1"/>
</worksheet>
</file>