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onday to Wednesday Page One" sheetId="1" r:id="rId3"/>
    <sheet state="visible" name="Monday to Wednesday Page Two" sheetId="2" r:id="rId4"/>
    <sheet state="visible" name="Thursday to Sunday Page One" sheetId="3" r:id="rId5"/>
    <sheet state="visible" name="Thursday to Sunday Page Two" sheetId="4" r:id="rId6"/>
  </sheets>
  <definedNames/>
  <calcPr/>
</workbook>
</file>

<file path=xl/sharedStrings.xml><?xml version="1.0" encoding="utf-8"?>
<sst xmlns="http://schemas.openxmlformats.org/spreadsheetml/2006/main" count="98" uniqueCount="64">
  <si>
    <t xml:space="preserve">Time Sheet For Miranda Lowther of SG3 Enterprise For Week Starting </t>
  </si>
  <si>
    <t>Day</t>
  </si>
  <si>
    <t>Description of Work Done</t>
  </si>
  <si>
    <t>Start Time</t>
  </si>
  <si>
    <t>End Time</t>
  </si>
  <si>
    <t>Time spent per Milestone/Deliverable</t>
  </si>
  <si>
    <t>Total Time in Hours                                 (Rounded to the nearest 15 minutes)</t>
  </si>
  <si>
    <t>Total Wages (To be calculated by the Finance Manager)</t>
  </si>
  <si>
    <t>Section/Task</t>
  </si>
  <si>
    <t>Monday</t>
  </si>
  <si>
    <t>Thursday</t>
  </si>
  <si>
    <t>Finance Manager: Filled in 21/5/18 timesheet.</t>
  </si>
  <si>
    <t>0.5-Hand-In of All Deliverables</t>
  </si>
  <si>
    <t>Software Engineer: Tried to implement code for not refreshing the last screen when it's re-opened, as well as returning the ingredients arraylist that had been created, before asking the Software Manager again.</t>
  </si>
  <si>
    <t>0.75-Final Iteration</t>
  </si>
  <si>
    <t>Finance Manager: Added button click listeners.</t>
  </si>
  <si>
    <t>2-Final Iteration</t>
  </si>
  <si>
    <t>Total</t>
  </si>
  <si>
    <t>Finance Manager: Read through the RemoteFileManager class, learnt about multithreading and attempted to use the class in my own before deciding I needed to ask the Software Manager about how getInstance works.</t>
  </si>
  <si>
    <t>Software Engineer: Switched the user interface so that the adding of ingredients and entering of important recipe details (title, description etc.) would be on the same screen, and the recipe method creation would be on a different screen (this having previously been the other way round).</t>
  </si>
  <si>
    <t>Software Engineer: Created adding ingredients functionality as well as setting of the recipe before trying to merge the code, which was a large technical problem.</t>
  </si>
  <si>
    <t>Tuesday</t>
  </si>
  <si>
    <t>Software Engineer: Discussed my merging issue with the Software Manager and tried some more solutions.</t>
  </si>
  <si>
    <t>0.25-Final Iteration</t>
  </si>
  <si>
    <t>Friday</t>
  </si>
  <si>
    <t>Wednesday</t>
  </si>
  <si>
    <t>Finance Manager: Discussed the RemoteFileManager and getInstance with the Software Manager, and tried again, though there were still errors. Also was informed about error in research by Deputy Finance Manager (Research).</t>
  </si>
  <si>
    <t>Finance Manager: Began corrections to the financial information documents (Profit and Loss Statement, Balance Sheet, Cash Flow), and updated the Cash Flow statement.</t>
  </si>
  <si>
    <t>0.5-Meeting</t>
  </si>
  <si>
    <t>3.75-Final Iteration</t>
  </si>
  <si>
    <t>Software Engineer: Started on method creation, created the user interface for the screen and began reading into the presentation code so I knew what methods to use.</t>
  </si>
  <si>
    <t>Software Engineer: Researched online about pws and other code use in the presentation class that I did not understand, before fixing the merge issue I was having with the Project Manager and trying to run my code, only for the sdk path to have broken.</t>
  </si>
  <si>
    <t>Finance Manager: Met with the Customer to ask questions about sales presentation, also asked about how to handle error in Financial Summary Report and subsequently emailed the Financial Adviser to check.</t>
  </si>
  <si>
    <t>Finance Manager: Figured out RemoteFileManager, started implementing a basic ID assignment system as well as creating an 'add ingredients' screen, adding functionality, perfecting the UI and researching about how to not restart the recipe creation screen when returning to it. Initially had drop-down options but followed Software Manager's choice and changed to text input.</t>
  </si>
  <si>
    <t>Software Engineer: Tried to fix the emulator, which was unsuccessful.</t>
  </si>
  <si>
    <t>Software Engineer: Tried to implement functionality for method creation, while intermittently checking details on the presentation class code with the Software Manager, before the conclusion was made that it'd be best for me to focus on preparation for the sales presentation and finalising the recipe creation.</t>
  </si>
  <si>
    <t>Saturday</t>
  </si>
  <si>
    <t>Finance Manager: Calculated the burn rate, net present value and other financial analysis for the notes on the Financial Summary Report, as well as re-ordering appendicies and adjusting objectives and rewriting the executive summary.</t>
  </si>
  <si>
    <t>Finance Manager: Began collecting up the statistics and structuring out my points for my part of the sales presentation.</t>
  </si>
  <si>
    <t>Meeting</t>
  </si>
  <si>
    <t>Finance Manager: Discussed adding thumbnail option to the recipe creation, practiced as a group for the sales presentation and realised that churn and retention rates needed to be included for Financial Summary Report.</t>
  </si>
  <si>
    <t>Finance Manager: Re-did all financial documents for the Financial Summary Report, and added the thumbnail button to the recipe creation user interface.</t>
  </si>
  <si>
    <t>02:00 (on Sunday)</t>
  </si>
  <si>
    <t>Sunday</t>
  </si>
  <si>
    <t>Software Engineer: Began trying to code to edit and remove recipes as well as starting to carry out the functionality for the thumbnail in the recipe creation, but ran into issues with returning the selected image and sending it to the server.</t>
  </si>
  <si>
    <t>Finance Manager: Wrote parts for the sales presentation on the business model and strategies, as well as designing the slides for my part and writing up an introduction.</t>
  </si>
  <si>
    <t>Finance Manager: Practiced the presentation and discussed thumnail coding issues with the Software Manager, deciding to leave the editing and removal of recipes for now.</t>
  </si>
  <si>
    <t>Software Engineer: Completed the thumbnail code and made the recipe creation user interface more intuitive before comitting and pushing my work.</t>
  </si>
  <si>
    <t>Finance Manager: Wrote up the rest of my part, as well as updating my statistics and slides following the inclusion of the impace of churn and retention rates.</t>
  </si>
  <si>
    <t>1.75-Final Iteration</t>
  </si>
  <si>
    <t>4.25-Final Iteration</t>
  </si>
  <si>
    <t>4-Financial Summary Report</t>
  </si>
  <si>
    <t>3-Final Iteration</t>
  </si>
  <si>
    <t>5.75-Final Iteration</t>
  </si>
  <si>
    <t>5.25-Financial Summary Report</t>
  </si>
  <si>
    <t>1.5-Sales Presentation</t>
  </si>
  <si>
    <t>3-Meeting</t>
  </si>
  <si>
    <t>6.5-Financial Summary report, 0.5-Final Iteration</t>
  </si>
  <si>
    <t>3.25-Final Iteration</t>
  </si>
  <si>
    <t>1.75-Sales Presentation</t>
  </si>
  <si>
    <t>2.5-Final Iteration</t>
  </si>
  <si>
    <t>1-Financial Summary Report, 1.25-Sales Presentation</t>
  </si>
  <si>
    <t>Week Total Hours</t>
  </si>
  <si>
    <t>Week Total Wages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</si>
</sst>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hh:mm"/>
    <numFmt numFmtId="166" formatCode="[$£-809]#,##0.00"/>
    <numFmt numFmtId="167" formatCode="[$£-809]#,##0.0000"/>
  </numFmts>
  <fonts count="4">
    <font>
      <sz val="11.0"/>
      <color rgb="FF000000"/>
      <name val="Calibri"/>
    </font>
    <font>
      <sz val="11.0"/>
      <color rgb="FF000000"/>
      <name val="Arial"/>
    </font>
    <font/>
    <font>
      <sz val="11.0"/>
      <name val="Arial"/>
    </font>
  </fonts>
  <fills count="5">
    <fill>
      <patternFill patternType="none"/>
    </fill>
    <fill>
      <patternFill patternType="lightGray"/>
    </fill>
    <fill>
      <patternFill patternType="solid">
        <fgColor rgb="FFBFBFBF"/>
        <bgColor rgb="FFBFBFBF"/>
      </patternFill>
    </fill>
    <fill>
      <patternFill patternType="solid">
        <fgColor rgb="FFF2F2F2"/>
        <bgColor rgb="FFF2F2F2"/>
      </patternFill>
    </fill>
    <fill>
      <patternFill patternType="solid">
        <fgColor rgb="FFFFFFFF"/>
        <bgColor rgb="FFFFFFFF"/>
      </patternFill>
    </fill>
  </fills>
  <borders count="52">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right style="medium">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bottom style="thin">
        <color rgb="FF000000"/>
      </bottom>
    </border>
    <border>
      <left style="thin">
        <color rgb="FF000000"/>
      </left>
      <right style="thin">
        <color rgb="FF000000"/>
      </right>
    </border>
    <border>
      <right style="thin">
        <color rgb="FF000000"/>
      </right>
      <bottom style="thin">
        <color rgb="FF000000"/>
      </bottom>
    </border>
    <border>
      <left style="medium">
        <color rgb="FF000000"/>
      </left>
      <right style="medium">
        <color rgb="FF000000"/>
      </right>
      <top/>
      <bottom style="thin">
        <color rgb="FF000000"/>
      </bottom>
    </border>
    <border>
      <left/>
      <right style="thin">
        <color rgb="FF000000"/>
      </right>
      <top/>
      <bottom style="thin">
        <color rgb="FF000000"/>
      </bottom>
    </border>
    <border>
      <left style="thin">
        <color rgb="FF000000"/>
      </left>
      <right style="medium">
        <color rgb="FF000000"/>
      </right>
    </border>
    <border>
      <right style="thin">
        <color rgb="FF000000"/>
      </right>
      <top style="thin">
        <color rgb="FF000000"/>
      </top>
      <bottom style="thin">
        <color rgb="FF000000"/>
      </bottom>
    </border>
    <border>
      <right style="thin">
        <color rgb="FF000000"/>
      </right>
    </border>
    <border>
      <left style="medium">
        <color rgb="FF000000"/>
      </left>
      <right/>
      <top style="thin">
        <color rgb="FF000000"/>
      </top>
      <bottom style="thin">
        <color rgb="FF000000"/>
      </bottom>
    </border>
    <border>
      <right style="thin">
        <color rgb="FF000000"/>
      </right>
      <top style="thin">
        <color rgb="FF000000"/>
      </top>
    </border>
    <border>
      <right style="medium">
        <color rgb="FF000000"/>
      </right>
      <bottom style="thin">
        <color rgb="FF000000"/>
      </bottom>
    </border>
    <border>
      <left style="thin">
        <color rgb="FF000000"/>
      </left>
      <right style="thin">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right style="thin">
        <color rgb="FF000000"/>
      </right>
      <top style="thin">
        <color rgb="FF000000"/>
      </top>
      <bottom style="thin">
        <color rgb="FF000000"/>
      </bottom>
    </border>
    <border>
      <left style="medium">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medium">
        <color rgb="FF000000"/>
      </right>
      <top style="thin">
        <color rgb="FF000000"/>
      </top>
      <bottom style="medium">
        <color rgb="FF000000"/>
      </bottom>
    </border>
    <border>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border>
    <border>
      <left/>
      <right style="medium">
        <color rgb="FF000000"/>
      </right>
      <top style="medium">
        <color rgb="FF000000"/>
      </top>
      <bottom style="thin">
        <color rgb="FF000000"/>
      </bottom>
    </border>
    <border>
      <left/>
      <right style="medium">
        <color rgb="FF000000"/>
      </right>
      <top style="thin">
        <color rgb="FF000000"/>
      </top>
      <bottom style="thin">
        <color rgb="FF000000"/>
      </bottom>
    </border>
    <border>
      <left/>
      <right style="medium">
        <color rgb="FF000000"/>
      </right>
      <top/>
      <bottom/>
    </border>
    <border>
      <left/>
      <right style="medium">
        <color rgb="FF000000"/>
      </right>
      <top/>
      <bottom style="thin">
        <color rgb="FF000000"/>
      </bottom>
    </border>
    <border>
      <left/>
      <right style="medium">
        <color rgb="FF000000"/>
      </right>
      <top style="thin">
        <color rgb="FF000000"/>
      </top>
      <bottom/>
    </border>
    <border>
      <left/>
      <right style="thin">
        <color rgb="FF000000"/>
      </right>
      <top/>
      <bottom/>
    </border>
    <border>
      <top style="medium">
        <color rgb="FF000000"/>
      </top>
    </border>
    <border>
      <right style="medium">
        <color rgb="FF000000"/>
      </right>
      <top style="medium">
        <color rgb="FF000000"/>
      </top>
    </border>
    <border>
      <right style="medium">
        <color rgb="FF000000"/>
      </right>
    </border>
    <border>
      <left/>
      <right style="medium">
        <color rgb="FF000000"/>
      </right>
      <top/>
      <bottom style="medium">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2" fillId="0" fontId="1" numFmtId="164" xfId="0" applyAlignment="1" applyBorder="1" applyFont="1" applyNumberFormat="1">
      <alignment horizontal="center" readingOrder="0" shrinkToFit="0" wrapText="1"/>
    </xf>
    <xf borderId="3" fillId="0" fontId="2" numFmtId="0" xfId="0" applyBorder="1" applyFont="1"/>
    <xf borderId="4" fillId="2" fontId="1" numFmtId="0" xfId="0" applyAlignment="1" applyBorder="1" applyFill="1" applyFont="1">
      <alignment shrinkToFit="0" wrapText="1"/>
    </xf>
    <xf borderId="5" fillId="3" fontId="1" numFmtId="0" xfId="0" applyAlignment="1" applyBorder="1" applyFill="1" applyFont="1">
      <alignment horizontal="center" shrinkToFit="0" vertical="center" wrapText="1"/>
    </xf>
    <xf borderId="0" fillId="0" fontId="1" numFmtId="0" xfId="0" applyAlignment="1" applyFont="1">
      <alignment shrinkToFit="0" wrapText="1"/>
    </xf>
    <xf borderId="6" fillId="3" fontId="1" numFmtId="0" xfId="0" applyAlignment="1" applyBorder="1" applyFont="1">
      <alignment horizontal="center" shrinkToFit="0" vertical="center" wrapText="1"/>
    </xf>
    <xf borderId="7" fillId="3" fontId="1" numFmtId="0" xfId="0" applyAlignment="1" applyBorder="1" applyFont="1">
      <alignment horizontal="center" shrinkToFit="0" vertical="center" wrapText="1"/>
    </xf>
    <xf borderId="8" fillId="3" fontId="1" numFmtId="0" xfId="0" applyAlignment="1" applyBorder="1" applyFont="1">
      <alignment horizontal="center" readingOrder="0" shrinkToFit="0" vertical="center" wrapText="1"/>
    </xf>
    <xf borderId="9" fillId="3" fontId="1" numFmtId="0" xfId="0" applyAlignment="1" applyBorder="1" applyFont="1">
      <alignment horizontal="center" shrinkToFit="0" vertical="center" wrapText="1"/>
    </xf>
    <xf borderId="10" fillId="0" fontId="2" numFmtId="0" xfId="0" applyBorder="1" applyFont="1"/>
    <xf borderId="11" fillId="0" fontId="2" numFmtId="0" xfId="0" applyBorder="1" applyFont="1"/>
    <xf borderId="12" fillId="0" fontId="2" numFmtId="0" xfId="0" applyBorder="1" applyFont="1"/>
    <xf borderId="13" fillId="0" fontId="2" numFmtId="0" xfId="0" applyBorder="1" applyFont="1"/>
    <xf borderId="9" fillId="2" fontId="1" numFmtId="20" xfId="0" applyAlignment="1" applyBorder="1" applyFont="1" applyNumberFormat="1">
      <alignment shrinkToFit="0" wrapText="1"/>
    </xf>
    <xf borderId="14" fillId="2" fontId="1" numFmtId="0" xfId="0" applyAlignment="1" applyBorder="1" applyFont="1">
      <alignment shrinkToFit="0" vertical="center" wrapText="1"/>
    </xf>
    <xf borderId="1" fillId="2" fontId="1" numFmtId="164" xfId="0" applyAlignment="1" applyBorder="1" applyFont="1" applyNumberFormat="1">
      <alignment horizontal="center" shrinkToFit="0" wrapText="1"/>
    </xf>
    <xf borderId="15" fillId="0" fontId="1" numFmtId="0" xfId="0" applyAlignment="1" applyBorder="1" applyFont="1">
      <alignment horizontal="center" readingOrder="0" shrinkToFit="0" vertical="center" wrapText="1"/>
    </xf>
    <xf borderId="1" fillId="2" fontId="1" numFmtId="164" xfId="0" applyAlignment="1" applyBorder="1" applyFont="1" applyNumberFormat="1">
      <alignment horizontal="center" shrinkToFit="0" vertical="center" wrapText="1"/>
    </xf>
    <xf borderId="9" fillId="3" fontId="1" numFmtId="0" xfId="0" applyAlignment="1" applyBorder="1" applyFont="1">
      <alignment horizontal="center" readingOrder="0" shrinkToFit="0" vertical="center" wrapText="1"/>
    </xf>
    <xf borderId="16" fillId="0" fontId="1" numFmtId="0" xfId="0" applyAlignment="1" applyBorder="1" applyFont="1">
      <alignment horizontal="center" readingOrder="0" shrinkToFit="0" vertical="center" wrapText="1"/>
    </xf>
    <xf borderId="17" fillId="0" fontId="1" numFmtId="0" xfId="0" applyAlignment="1" applyBorder="1" applyFont="1">
      <alignment horizontal="center" readingOrder="0" shrinkToFit="0" vertical="center" wrapText="1"/>
    </xf>
    <xf borderId="17" fillId="0" fontId="1" numFmtId="165" xfId="0" applyAlignment="1" applyBorder="1" applyFont="1" applyNumberFormat="1">
      <alignment horizontal="center" readingOrder="0" shrinkToFit="0" vertical="center" wrapText="1"/>
    </xf>
    <xf borderId="18" fillId="0" fontId="1" numFmtId="166" xfId="0" applyAlignment="1" applyBorder="1" applyFont="1" applyNumberFormat="1">
      <alignment horizontal="center" shrinkToFit="0" vertical="center" wrapText="1"/>
    </xf>
    <xf borderId="18" fillId="0" fontId="1" numFmtId="165" xfId="0" applyAlignment="1" applyBorder="1" applyFont="1" applyNumberFormat="1">
      <alignment horizontal="center" readingOrder="0" shrinkToFit="0" vertical="center" wrapText="1"/>
    </xf>
    <xf borderId="19" fillId="0" fontId="3" numFmtId="0" xfId="0" applyAlignment="1" applyBorder="1" applyFont="1">
      <alignment horizontal="center" readingOrder="0" shrinkToFit="0" vertical="center" wrapText="1"/>
    </xf>
    <xf borderId="20" fillId="0" fontId="1" numFmtId="20" xfId="0" applyAlignment="1" applyBorder="1" applyFont="1" applyNumberFormat="1">
      <alignment horizontal="center" readingOrder="0" shrinkToFit="0" vertical="center" wrapText="1"/>
    </xf>
    <xf borderId="9" fillId="3" fontId="1" numFmtId="20" xfId="0" applyAlignment="1" applyBorder="1" applyFont="1" applyNumberFormat="1">
      <alignment horizontal="center" shrinkToFit="0" vertical="center" wrapText="1"/>
    </xf>
    <xf borderId="17" fillId="0" fontId="1" numFmtId="0" xfId="0" applyAlignment="1" applyBorder="1" applyFont="1">
      <alignment horizontal="center" shrinkToFit="0" vertical="center" wrapText="1"/>
    </xf>
    <xf borderId="17" fillId="0" fontId="1" numFmtId="20" xfId="0" applyAlignment="1" applyBorder="1" applyFont="1" applyNumberFormat="1">
      <alignment horizontal="center" readingOrder="0" shrinkToFit="0" vertical="center" wrapText="1"/>
    </xf>
    <xf borderId="21" fillId="0" fontId="1" numFmtId="0" xfId="0" applyAlignment="1" applyBorder="1" applyFont="1">
      <alignment horizontal="center" shrinkToFit="0" vertical="center" wrapText="1"/>
    </xf>
    <xf borderId="18" fillId="0" fontId="1" numFmtId="20" xfId="0" applyAlignment="1" applyBorder="1" applyFont="1" applyNumberFormat="1">
      <alignment horizontal="center" readingOrder="0" shrinkToFit="0" vertical="center" wrapText="1"/>
    </xf>
    <xf borderId="9" fillId="3" fontId="1" numFmtId="0" xfId="0" applyAlignment="1" applyBorder="1" applyFont="1">
      <alignment horizontal="left" shrinkToFit="0" wrapText="1"/>
    </xf>
    <xf borderId="0" fillId="4" fontId="1" numFmtId="0" xfId="0" applyAlignment="1" applyFill="1" applyFont="1">
      <alignment horizontal="center" readingOrder="0" shrinkToFit="0" wrapText="1"/>
    </xf>
    <xf borderId="22" fillId="3" fontId="1" numFmtId="20" xfId="0" applyAlignment="1" applyBorder="1" applyFont="1" applyNumberFormat="1">
      <alignment horizontal="center" shrinkToFit="0" vertical="center" wrapText="1"/>
    </xf>
    <xf borderId="23" fillId="3" fontId="1" numFmtId="0" xfId="0" applyAlignment="1" applyBorder="1" applyFont="1">
      <alignment horizontal="center" shrinkToFit="0" vertical="center" wrapText="1"/>
    </xf>
    <xf borderId="24" fillId="0" fontId="1" numFmtId="20" xfId="0" applyAlignment="1" applyBorder="1" applyFont="1" applyNumberFormat="1">
      <alignment horizontal="center" readingOrder="0" shrinkToFit="0" vertical="center" wrapText="1"/>
    </xf>
    <xf borderId="17" fillId="3" fontId="1" numFmtId="0" xfId="0" applyAlignment="1" applyBorder="1" applyFont="1">
      <alignment horizontal="center" shrinkToFit="0" vertical="center" wrapText="1"/>
    </xf>
    <xf borderId="25" fillId="0" fontId="1" numFmtId="165" xfId="0" applyAlignment="1" applyBorder="1" applyFont="1" applyNumberFormat="1">
      <alignment horizontal="center" readingOrder="0" shrinkToFit="0" vertical="center" wrapText="1"/>
    </xf>
    <xf borderId="18" fillId="3" fontId="1" numFmtId="166" xfId="0" applyAlignment="1" applyBorder="1" applyFont="1" applyNumberFormat="1">
      <alignment horizontal="center" shrinkToFit="0" vertical="center" wrapText="1"/>
    </xf>
    <xf borderId="26" fillId="0" fontId="1" numFmtId="20" xfId="0" applyAlignment="1" applyBorder="1" applyFont="1" applyNumberFormat="1">
      <alignment horizontal="center" readingOrder="0" shrinkToFit="0" vertical="center" wrapText="1"/>
    </xf>
    <xf borderId="27" fillId="2" fontId="1" numFmtId="0" xfId="0" applyAlignment="1" applyBorder="1" applyFont="1">
      <alignment shrinkToFit="0" wrapText="1"/>
    </xf>
    <xf borderId="15" fillId="0" fontId="1" numFmtId="0" xfId="0" applyAlignment="1" applyBorder="1" applyFont="1">
      <alignment horizontal="center" shrinkToFit="0" vertical="center" wrapText="1"/>
    </xf>
    <xf borderId="28" fillId="0" fontId="1" numFmtId="0" xfId="0" applyAlignment="1" applyBorder="1" applyFont="1">
      <alignment horizontal="center" shrinkToFit="0" vertical="center" wrapText="1"/>
    </xf>
    <xf borderId="18" fillId="0" fontId="1" numFmtId="0" xfId="0" applyAlignment="1" applyBorder="1" applyFont="1">
      <alignment horizontal="center" shrinkToFit="0" vertical="center" wrapText="1"/>
    </xf>
    <xf borderId="29" fillId="0" fontId="1" numFmtId="0" xfId="0" applyAlignment="1" applyBorder="1" applyFont="1">
      <alignment horizontal="center" shrinkToFit="0" vertical="center" wrapText="1"/>
    </xf>
    <xf borderId="30" fillId="0" fontId="1" numFmtId="0" xfId="0" applyAlignment="1" applyBorder="1" applyFont="1">
      <alignment horizontal="center" readingOrder="0" shrinkToFit="0" vertical="center" wrapText="1"/>
    </xf>
    <xf borderId="31" fillId="3" fontId="1" numFmtId="0" xfId="0" applyAlignment="1" applyBorder="1" applyFont="1">
      <alignment horizontal="center" shrinkToFit="0" vertical="center" wrapText="1"/>
    </xf>
    <xf borderId="32" fillId="0" fontId="2" numFmtId="0" xfId="0" applyBorder="1" applyFont="1"/>
    <xf borderId="9" fillId="3" fontId="1" numFmtId="0" xfId="0" applyAlignment="1" applyBorder="1" applyFont="1">
      <alignment horizontal="left" shrinkToFit="0" vertical="center" wrapText="1"/>
    </xf>
    <xf borderId="30" fillId="0" fontId="1" numFmtId="0" xfId="0" applyAlignment="1" applyBorder="1" applyFont="1">
      <alignment horizontal="center" shrinkToFit="0" vertical="center" wrapText="1"/>
    </xf>
    <xf borderId="33" fillId="0" fontId="2" numFmtId="0" xfId="0" applyBorder="1" applyFont="1"/>
    <xf borderId="34" fillId="3" fontId="1" numFmtId="0" xfId="0" applyAlignment="1" applyBorder="1" applyFont="1">
      <alignment horizontal="center" shrinkToFit="0" vertical="center" wrapText="1"/>
    </xf>
    <xf borderId="9" fillId="2" fontId="1" numFmtId="0" xfId="0" applyAlignment="1" applyBorder="1" applyFont="1">
      <alignment shrinkToFit="0" vertical="center" wrapText="1"/>
    </xf>
    <xf borderId="9" fillId="2" fontId="1" numFmtId="0" xfId="0" applyAlignment="1" applyBorder="1" applyFont="1">
      <alignment shrinkToFit="0" wrapText="1"/>
    </xf>
    <xf borderId="35" fillId="0" fontId="1" numFmtId="0" xfId="0" applyAlignment="1" applyBorder="1" applyFont="1">
      <alignment horizontal="center" readingOrder="0" shrinkToFit="0" vertical="center" wrapText="1"/>
    </xf>
    <xf borderId="30" fillId="0" fontId="1" numFmtId="165" xfId="0" applyAlignment="1" applyBorder="1" applyFont="1" applyNumberFormat="1">
      <alignment horizontal="center" readingOrder="0" shrinkToFit="0" vertical="center" wrapText="1"/>
    </xf>
    <xf borderId="30" fillId="0" fontId="1" numFmtId="20" xfId="0" applyAlignment="1" applyBorder="1" applyFont="1" applyNumberFormat="1">
      <alignment horizontal="center" readingOrder="0" shrinkToFit="0" vertical="center" wrapText="1"/>
    </xf>
    <xf borderId="36" fillId="0" fontId="1" numFmtId="165" xfId="0" applyAlignment="1" applyBorder="1" applyFont="1" applyNumberFormat="1">
      <alignment horizontal="center" readingOrder="0" shrinkToFit="0" vertical="center" wrapText="1"/>
    </xf>
    <xf borderId="36" fillId="0" fontId="1" numFmtId="20" xfId="0" applyAlignment="1" applyBorder="1" applyFont="1" applyNumberFormat="1">
      <alignment horizontal="center" readingOrder="0" shrinkToFit="0" vertical="center" wrapText="1"/>
    </xf>
    <xf borderId="35" fillId="0" fontId="1" numFmtId="0" xfId="0" applyAlignment="1" applyBorder="1" applyFont="1">
      <alignment horizontal="center" shrinkToFit="0" vertical="center" wrapText="1"/>
    </xf>
    <xf borderId="25" fillId="0" fontId="1" numFmtId="0" xfId="0" applyAlignment="1" applyBorder="1" applyFont="1">
      <alignment horizontal="center" readingOrder="0" shrinkToFit="0" vertical="center" wrapText="1"/>
    </xf>
    <xf borderId="22" fillId="3" fontId="1" numFmtId="0" xfId="0" applyAlignment="1" applyBorder="1" applyFont="1">
      <alignment horizontal="center" shrinkToFit="0" vertical="center" wrapText="1"/>
    </xf>
    <xf borderId="36" fillId="0" fontId="1" numFmtId="0" xfId="0" applyAlignment="1" applyBorder="1" applyFont="1">
      <alignment horizontal="center" shrinkToFit="0" vertical="center" wrapText="1"/>
    </xf>
    <xf borderId="6" fillId="0" fontId="1" numFmtId="0" xfId="0" applyAlignment="1" applyBorder="1" applyFont="1">
      <alignment horizontal="center" shrinkToFit="0" vertical="center" wrapText="1"/>
    </xf>
    <xf borderId="25" fillId="0" fontId="1" numFmtId="20" xfId="0" applyAlignment="1" applyBorder="1" applyFont="1" applyNumberFormat="1">
      <alignment horizontal="center" readingOrder="0" shrinkToFit="0" vertical="center" wrapText="1"/>
    </xf>
    <xf borderId="20" fillId="0" fontId="1" numFmtId="0" xfId="0" applyAlignment="1" applyBorder="1" applyFont="1">
      <alignment horizontal="center" readingOrder="0" shrinkToFit="0" vertical="center" wrapText="1"/>
    </xf>
    <xf borderId="26" fillId="0" fontId="1" numFmtId="0" xfId="0" applyAlignment="1" applyBorder="1" applyFont="1">
      <alignment horizontal="center" readingOrder="0" shrinkToFit="0" vertical="center" wrapText="1"/>
    </xf>
    <xf borderId="26" fillId="0" fontId="1" numFmtId="165" xfId="0" applyAlignment="1" applyBorder="1" applyFont="1" applyNumberFormat="1">
      <alignment horizontal="center" readingOrder="0" shrinkToFit="0" vertical="center" wrapText="1"/>
    </xf>
    <xf borderId="37" fillId="3" fontId="1" numFmtId="0" xfId="0" applyAlignment="1" applyBorder="1" applyFont="1">
      <alignment horizontal="left" shrinkToFit="0" wrapText="1"/>
    </xf>
    <xf borderId="21" fillId="0" fontId="1" numFmtId="20" xfId="0" applyAlignment="1" applyBorder="1" applyFont="1" applyNumberFormat="1">
      <alignment horizontal="center" readingOrder="0" shrinkToFit="0" vertical="center" wrapText="1"/>
    </xf>
    <xf borderId="24" fillId="0" fontId="1" numFmtId="165" xfId="0" applyAlignment="1" applyBorder="1" applyFont="1" applyNumberFormat="1">
      <alignment horizontal="center" readingOrder="0" shrinkToFit="0" vertical="center" wrapText="1"/>
    </xf>
    <xf borderId="38" fillId="3" fontId="1" numFmtId="0" xfId="0" applyAlignment="1" applyBorder="1" applyFont="1">
      <alignment horizontal="center" shrinkToFit="0" vertical="center" wrapText="1"/>
    </xf>
    <xf borderId="25" fillId="0" fontId="1" numFmtId="0" xfId="0" applyAlignment="1" applyBorder="1" applyFont="1">
      <alignment horizontal="center" shrinkToFit="0" vertical="center" wrapText="1"/>
    </xf>
    <xf borderId="39" fillId="3" fontId="1" numFmtId="0" xfId="0" applyAlignment="1" applyBorder="1" applyFont="1">
      <alignment horizontal="center" shrinkToFit="0" vertical="center" wrapText="1"/>
    </xf>
    <xf borderId="26" fillId="0" fontId="1" numFmtId="0" xfId="0" applyAlignment="1" applyBorder="1" applyFont="1">
      <alignment horizontal="center" shrinkToFit="0" vertical="center" wrapText="1"/>
    </xf>
    <xf borderId="40" fillId="3" fontId="1" numFmtId="166" xfId="0" applyAlignment="1" applyBorder="1" applyFont="1" applyNumberFormat="1">
      <alignment horizontal="center" shrinkToFit="0" vertical="center" wrapText="1"/>
    </xf>
    <xf borderId="21" fillId="0" fontId="1" numFmtId="0" xfId="0" applyAlignment="1" applyBorder="1" applyFont="1">
      <alignment horizontal="center" readingOrder="0" shrinkToFit="0" vertical="center" wrapText="1"/>
    </xf>
    <xf borderId="41" fillId="3" fontId="1" numFmtId="0" xfId="0" applyAlignment="1" applyBorder="1" applyFont="1">
      <alignment horizontal="left" shrinkToFit="0" vertical="center" wrapText="1"/>
    </xf>
    <xf borderId="0" fillId="0" fontId="1" numFmtId="166" xfId="0" applyAlignment="1" applyFont="1" applyNumberFormat="1">
      <alignment horizontal="right" shrinkToFit="0" wrapText="1"/>
    </xf>
    <xf borderId="4" fillId="2" fontId="1" numFmtId="0" xfId="0" applyAlignment="1" applyBorder="1" applyFont="1">
      <alignment shrinkToFit="0" vertical="center" wrapText="1"/>
    </xf>
    <xf borderId="21" fillId="0" fontId="1" numFmtId="165" xfId="0" applyAlignment="1" applyBorder="1" applyFont="1" applyNumberFormat="1">
      <alignment horizontal="center" readingOrder="0" shrinkToFit="0" vertical="center" wrapText="1"/>
    </xf>
    <xf borderId="21" fillId="4" fontId="1" numFmtId="0" xfId="0" applyAlignment="1" applyBorder="1" applyFont="1">
      <alignment horizontal="center" readingOrder="0" shrinkToFit="0" wrapText="1"/>
    </xf>
    <xf borderId="36" fillId="0" fontId="1" numFmtId="0" xfId="0" applyAlignment="1" applyBorder="1" applyFont="1">
      <alignment horizontal="center" readingOrder="0" shrinkToFit="0" vertical="center" wrapText="1"/>
    </xf>
    <xf borderId="22" fillId="2" fontId="1" numFmtId="0" xfId="0" applyAlignment="1" applyBorder="1" applyFont="1">
      <alignment shrinkToFit="0" vertical="center" wrapText="1"/>
    </xf>
    <xf borderId="22" fillId="3" fontId="1" numFmtId="0" xfId="0" applyAlignment="1" applyBorder="1" applyFont="1">
      <alignment horizontal="center" readingOrder="0" shrinkToFit="0" vertical="center" wrapText="1"/>
    </xf>
    <xf borderId="37" fillId="3" fontId="1" numFmtId="0" xfId="0" applyAlignment="1" applyBorder="1" applyFont="1">
      <alignment horizontal="left" shrinkToFit="0" vertical="center" wrapText="1"/>
    </xf>
    <xf borderId="42" fillId="2" fontId="1" numFmtId="0" xfId="0" applyAlignment="1" applyBorder="1" applyFont="1">
      <alignment shrinkToFit="0" wrapText="1"/>
    </xf>
    <xf borderId="43" fillId="3" fontId="1" numFmtId="0" xfId="0" applyAlignment="1" applyBorder="1" applyFont="1">
      <alignment horizontal="center" shrinkToFit="0" vertical="center" wrapText="1"/>
    </xf>
    <xf borderId="43" fillId="3" fontId="1" numFmtId="0" xfId="0" applyAlignment="1" applyBorder="1" applyFont="1">
      <alignment horizontal="left" shrinkToFit="0" wrapText="1"/>
    </xf>
    <xf borderId="43" fillId="2" fontId="1" numFmtId="0" xfId="0" applyAlignment="1" applyBorder="1" applyFont="1">
      <alignment shrinkToFit="0" wrapText="1"/>
    </xf>
    <xf borderId="36" fillId="0" fontId="1" numFmtId="166" xfId="0" applyAlignment="1" applyBorder="1" applyFont="1" applyNumberFormat="1">
      <alignment horizontal="center" shrinkToFit="0" vertical="center" wrapText="1"/>
    </xf>
    <xf borderId="44" fillId="3" fontId="1" numFmtId="0" xfId="0" applyAlignment="1" applyBorder="1" applyFont="1">
      <alignment horizontal="left" shrinkToFit="0" wrapText="1"/>
    </xf>
    <xf borderId="45" fillId="3" fontId="1" numFmtId="166" xfId="0" applyAlignment="1" applyBorder="1" applyFont="1" applyNumberFormat="1">
      <alignment horizontal="center" shrinkToFit="0" vertical="center" wrapText="1"/>
    </xf>
    <xf borderId="44" fillId="2" fontId="1" numFmtId="0" xfId="0" applyAlignment="1" applyBorder="1" applyFont="1">
      <alignment shrinkToFit="0" wrapText="1"/>
    </xf>
    <xf borderId="45" fillId="2" fontId="1" numFmtId="0" xfId="0" applyAlignment="1" applyBorder="1" applyFont="1">
      <alignment shrinkToFit="0" wrapText="1"/>
    </xf>
    <xf borderId="45" fillId="3" fontId="1" numFmtId="0" xfId="0" applyAlignment="1" applyBorder="1" applyFont="1">
      <alignment horizontal="center" shrinkToFit="0" vertical="center" wrapText="1"/>
    </xf>
    <xf borderId="46" fillId="3" fontId="1" numFmtId="0" xfId="0" applyAlignment="1" applyBorder="1" applyFont="1">
      <alignment horizontal="left" shrinkToFit="0" wrapText="1"/>
    </xf>
    <xf borderId="47" fillId="3" fontId="1" numFmtId="0" xfId="0" applyAlignment="1" applyBorder="1" applyFont="1">
      <alignment horizontal="center" shrinkToFit="0" vertical="center" wrapText="1"/>
    </xf>
    <xf borderId="48" fillId="0" fontId="0" numFmtId="0" xfId="0" applyBorder="1" applyFont="1"/>
    <xf borderId="49" fillId="0" fontId="1" numFmtId="0" xfId="0" applyAlignment="1" applyBorder="1" applyFont="1">
      <alignment shrinkToFit="0" wrapText="1"/>
    </xf>
    <xf borderId="34" fillId="2" fontId="1" numFmtId="0" xfId="0" applyAlignment="1" applyBorder="1" applyFont="1">
      <alignment shrinkToFit="0" wrapText="1"/>
    </xf>
    <xf borderId="43" fillId="2" fontId="1" numFmtId="4" xfId="0" applyAlignment="1" applyBorder="1" applyFont="1" applyNumberFormat="1">
      <alignment horizontal="center" shrinkToFit="0" wrapText="1"/>
    </xf>
    <xf borderId="0" fillId="0" fontId="0" numFmtId="0" xfId="0" applyFont="1"/>
    <xf borderId="50" fillId="0" fontId="1" numFmtId="0" xfId="0" applyAlignment="1" applyBorder="1" applyFont="1">
      <alignment shrinkToFit="0" wrapText="1"/>
    </xf>
    <xf borderId="38" fillId="2" fontId="1" numFmtId="0" xfId="0" applyAlignment="1" applyBorder="1" applyFont="1">
      <alignment shrinkToFit="0" wrapText="1"/>
    </xf>
    <xf borderId="51" fillId="2" fontId="1" numFmtId="167" xfId="0" applyAlignment="1" applyBorder="1" applyFont="1" applyNumberForma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29"/>
    <col customWidth="1" min="2" max="2" width="68.14"/>
    <col customWidth="1" min="3" max="3" width="6.29"/>
    <col customWidth="1" min="4" max="4" width="7.57"/>
    <col customWidth="1" min="5" max="5" width="28.14"/>
    <col customWidth="1" min="6" max="6" width="32.29"/>
    <col customWidth="1" min="7" max="7" width="20.71"/>
    <col customWidth="1" min="8" max="8" width="11.43"/>
    <col customWidth="1" min="9" max="18" width="8.71"/>
  </cols>
  <sheetData>
    <row r="1" ht="14.25" customHeight="1">
      <c r="A1" s="1" t="s">
        <v>0</v>
      </c>
      <c r="B1" s="2"/>
      <c r="C1" s="3">
        <v>43248.0</v>
      </c>
      <c r="D1" s="4"/>
      <c r="I1" s="7"/>
      <c r="J1" s="7"/>
      <c r="K1" s="7"/>
      <c r="L1" s="7"/>
      <c r="M1" s="7"/>
      <c r="N1" s="7"/>
      <c r="O1" s="7"/>
      <c r="P1" s="7"/>
      <c r="Q1" s="7"/>
      <c r="R1" s="7"/>
    </row>
    <row r="2" ht="14.25" customHeight="1">
      <c r="A2" s="5" t="s">
        <v>1</v>
      </c>
      <c r="B2" s="6" t="s">
        <v>2</v>
      </c>
      <c r="C2" s="8" t="s">
        <v>3</v>
      </c>
      <c r="D2" s="9" t="s">
        <v>4</v>
      </c>
      <c r="L2" s="7"/>
      <c r="M2" s="7"/>
      <c r="N2" s="7"/>
      <c r="O2" s="7"/>
      <c r="P2" s="7"/>
      <c r="Q2" s="7"/>
      <c r="R2" s="7"/>
    </row>
    <row r="3" ht="103.5" customHeight="1">
      <c r="A3" s="11" t="s">
        <v>8</v>
      </c>
      <c r="B3" s="12"/>
      <c r="C3" s="13"/>
      <c r="D3" s="15"/>
      <c r="L3" s="7"/>
      <c r="M3" s="7"/>
      <c r="N3" s="7"/>
      <c r="O3" s="7"/>
      <c r="P3" s="7"/>
      <c r="Q3" s="7"/>
      <c r="R3" s="7"/>
    </row>
    <row r="4">
      <c r="A4" s="16" t="s">
        <v>9</v>
      </c>
      <c r="B4" s="18" t="str">
        <f>"Date: "&amp;TEXT(C1,"dd/mm/yyyy")</f>
        <v>Date: 28/05/2018</v>
      </c>
      <c r="C4" s="2"/>
      <c r="D4" s="4"/>
      <c r="L4" s="7"/>
      <c r="M4" s="7"/>
      <c r="N4" s="7"/>
      <c r="O4" s="7"/>
      <c r="P4" s="7"/>
      <c r="Q4" s="7"/>
      <c r="R4" s="7"/>
    </row>
    <row r="5" ht="33.0" customHeight="1">
      <c r="A5" s="11">
        <v>1.0</v>
      </c>
      <c r="B5" s="19" t="s">
        <v>11</v>
      </c>
      <c r="C5" s="24">
        <v>0.5833333333333334</v>
      </c>
      <c r="D5" s="26">
        <v>0.6979166666666666</v>
      </c>
      <c r="L5" s="7"/>
      <c r="M5" s="7"/>
      <c r="N5" s="7"/>
      <c r="O5" s="7"/>
      <c r="P5" s="7"/>
      <c r="Q5" s="7"/>
      <c r="R5" s="7"/>
    </row>
    <row r="6" ht="29.25" customHeight="1">
      <c r="A6" s="21">
        <v>2.0</v>
      </c>
      <c r="B6" s="27" t="s">
        <v>15</v>
      </c>
      <c r="C6" s="31">
        <v>0.6666666666666666</v>
      </c>
      <c r="D6" s="33">
        <v>0.6979166666666666</v>
      </c>
      <c r="L6" s="7"/>
      <c r="M6" s="7"/>
      <c r="N6" s="7"/>
      <c r="O6" s="7"/>
      <c r="P6" s="7"/>
      <c r="Q6" s="7"/>
      <c r="R6" s="7"/>
    </row>
    <row r="7" ht="14.25" customHeight="1">
      <c r="A7" s="21">
        <v>3.0</v>
      </c>
      <c r="B7" s="35" t="s">
        <v>18</v>
      </c>
      <c r="C7" s="24">
        <v>0.7916666666666666</v>
      </c>
      <c r="D7" s="26">
        <v>0.875</v>
      </c>
      <c r="L7" s="7"/>
      <c r="M7" s="7"/>
      <c r="N7" s="7"/>
      <c r="O7" s="7"/>
      <c r="P7" s="7"/>
      <c r="Q7" s="7"/>
      <c r="R7" s="7"/>
    </row>
    <row r="8" ht="14.25" customHeight="1">
      <c r="A8" s="36"/>
      <c r="B8" s="44"/>
      <c r="C8" s="30"/>
      <c r="D8" s="46"/>
      <c r="L8" s="7"/>
      <c r="M8" s="7"/>
      <c r="N8" s="7"/>
      <c r="O8" s="7"/>
      <c r="P8" s="7"/>
      <c r="Q8" s="7"/>
      <c r="R8" s="7"/>
    </row>
    <row r="9" ht="14.25" customHeight="1">
      <c r="A9" s="36"/>
      <c r="B9" s="44"/>
      <c r="C9" s="30"/>
      <c r="D9" s="47"/>
      <c r="L9" s="7"/>
      <c r="M9" s="7"/>
      <c r="N9" s="7"/>
      <c r="O9" s="7"/>
      <c r="P9" s="7"/>
      <c r="Q9" s="7"/>
      <c r="R9" s="7"/>
    </row>
    <row r="10" ht="14.25" customHeight="1">
      <c r="A10" s="34"/>
      <c r="B10" s="49"/>
      <c r="C10" s="50"/>
      <c r="D10" s="53"/>
      <c r="L10" s="7"/>
      <c r="M10" s="7"/>
      <c r="N10" s="7"/>
      <c r="O10" s="7"/>
      <c r="P10" s="7"/>
      <c r="Q10" s="7"/>
      <c r="R10" s="7"/>
    </row>
    <row r="11" ht="14.25" customHeight="1">
      <c r="A11" s="43" t="s">
        <v>21</v>
      </c>
      <c r="B11" s="18" t="str">
        <f>"Date: "&amp;TEXT(C1+1,"dd/mm/yyyy")</f>
        <v>Date: 29/05/2018</v>
      </c>
      <c r="C11" s="2"/>
      <c r="D11" s="4"/>
      <c r="L11" s="7"/>
      <c r="M11" s="7"/>
      <c r="N11" s="7"/>
      <c r="O11" s="7"/>
      <c r="P11" s="7"/>
      <c r="Q11" s="7"/>
      <c r="R11" s="7"/>
    </row>
    <row r="12" ht="14.25" customHeight="1">
      <c r="A12" s="21">
        <v>1.0</v>
      </c>
      <c r="B12" s="57" t="s">
        <v>26</v>
      </c>
      <c r="C12" s="58">
        <v>0.7083333333333334</v>
      </c>
      <c r="D12" s="60">
        <v>0.71875</v>
      </c>
      <c r="L12" s="7"/>
      <c r="M12" s="7"/>
      <c r="N12" s="7"/>
      <c r="O12" s="7"/>
      <c r="P12" s="7"/>
      <c r="Q12" s="7"/>
      <c r="R12" s="7"/>
    </row>
    <row r="13" ht="14.25" customHeight="1">
      <c r="A13" s="11"/>
      <c r="B13" s="62"/>
      <c r="C13" s="30"/>
      <c r="D13" s="46"/>
      <c r="L13" s="7"/>
      <c r="M13" s="7"/>
      <c r="N13" s="7"/>
      <c r="O13" s="7"/>
      <c r="P13" s="7"/>
      <c r="Q13" s="7"/>
      <c r="R13" s="7"/>
    </row>
    <row r="14" ht="14.25" customHeight="1">
      <c r="A14" s="11"/>
      <c r="B14" s="62"/>
      <c r="C14" s="30"/>
      <c r="D14" s="46"/>
      <c r="L14" s="7"/>
      <c r="M14" s="7"/>
      <c r="N14" s="7"/>
      <c r="O14" s="7"/>
      <c r="P14" s="7"/>
      <c r="Q14" s="7"/>
      <c r="R14" s="7"/>
    </row>
    <row r="15" ht="14.25" customHeight="1">
      <c r="A15" s="64"/>
      <c r="B15" s="62"/>
      <c r="C15" s="30"/>
      <c r="D15" s="65"/>
      <c r="L15" s="7"/>
      <c r="M15" s="7"/>
      <c r="N15" s="7"/>
      <c r="O15" s="7"/>
      <c r="P15" s="7"/>
      <c r="Q15" s="7"/>
      <c r="R15" s="7"/>
    </row>
    <row r="16" ht="14.25" customHeight="1">
      <c r="A16" s="64"/>
      <c r="B16" s="62"/>
      <c r="C16" s="66"/>
      <c r="D16" s="65"/>
      <c r="L16" s="7"/>
      <c r="M16" s="7"/>
      <c r="N16" s="7"/>
      <c r="O16" s="7"/>
      <c r="P16" s="7"/>
      <c r="Q16" s="7"/>
      <c r="R16" s="7"/>
    </row>
    <row r="17" ht="14.25" customHeight="1">
      <c r="A17" s="34"/>
      <c r="B17" s="49"/>
      <c r="C17" s="50"/>
      <c r="D17" s="53"/>
      <c r="L17" s="7"/>
      <c r="M17" s="7"/>
      <c r="N17" s="7"/>
      <c r="O17" s="7"/>
      <c r="P17" s="7"/>
      <c r="Q17" s="7"/>
      <c r="R17" s="7"/>
    </row>
    <row r="18" ht="14.25" customHeight="1">
      <c r="A18" s="56" t="s">
        <v>25</v>
      </c>
      <c r="B18" s="18" t="str">
        <f>"Date: "&amp;TEXT(C1+2,"dd/mm/yyyy")</f>
        <v>Date: 30/05/2018</v>
      </c>
      <c r="C18" s="2"/>
      <c r="D18" s="4"/>
      <c r="L18" s="7"/>
      <c r="M18" s="7"/>
      <c r="N18" s="7"/>
      <c r="O18" s="7"/>
      <c r="P18" s="7"/>
      <c r="Q18" s="7"/>
      <c r="R18" s="7"/>
    </row>
    <row r="19" ht="14.25" customHeight="1">
      <c r="A19" s="21">
        <v>1.0</v>
      </c>
      <c r="B19" s="57" t="s">
        <v>32</v>
      </c>
      <c r="C19" s="72">
        <v>0.4375</v>
      </c>
      <c r="D19" s="33">
        <v>0.4583333333333333</v>
      </c>
      <c r="L19" s="7"/>
      <c r="M19" s="7"/>
      <c r="N19" s="7"/>
      <c r="O19" s="7"/>
      <c r="P19" s="7"/>
      <c r="Q19" s="7"/>
      <c r="R19" s="7"/>
    </row>
    <row r="20" ht="14.25" customHeight="1">
      <c r="A20" s="21">
        <v>2.0</v>
      </c>
      <c r="B20" s="22" t="s">
        <v>33</v>
      </c>
      <c r="C20" s="70">
        <v>0.75</v>
      </c>
      <c r="D20" s="73">
        <v>0.90625</v>
      </c>
      <c r="L20" s="7"/>
      <c r="M20" s="7"/>
      <c r="N20" s="7"/>
      <c r="O20" s="7"/>
      <c r="P20" s="7"/>
      <c r="Q20" s="7"/>
      <c r="R20" s="7"/>
    </row>
    <row r="21" ht="14.25" customHeight="1">
      <c r="A21" s="11"/>
      <c r="B21" s="44"/>
      <c r="C21" s="75"/>
      <c r="D21" s="46"/>
      <c r="L21" s="7"/>
      <c r="M21" s="7"/>
      <c r="N21" s="7"/>
      <c r="O21" s="7"/>
      <c r="P21" s="7"/>
      <c r="Q21" s="7"/>
      <c r="R21" s="7"/>
    </row>
    <row r="22" ht="14.25" customHeight="1">
      <c r="A22" s="11"/>
      <c r="B22" s="44"/>
      <c r="C22" s="75"/>
      <c r="D22" s="46"/>
      <c r="L22" s="7"/>
      <c r="M22" s="7"/>
      <c r="N22" s="7"/>
      <c r="O22" s="7"/>
      <c r="P22" s="7"/>
      <c r="Q22" s="7"/>
      <c r="R22" s="7"/>
    </row>
    <row r="23" ht="14.25" customHeight="1">
      <c r="A23" s="34"/>
      <c r="B23" s="62"/>
      <c r="C23" s="77"/>
      <c r="D23" s="46"/>
      <c r="L23" s="7"/>
      <c r="M23" s="7"/>
      <c r="N23" s="7"/>
      <c r="O23" s="7"/>
      <c r="P23" s="7"/>
      <c r="Q23" s="7"/>
      <c r="R23" s="7"/>
    </row>
    <row r="24" ht="14.25" customHeight="1">
      <c r="A24" s="71"/>
      <c r="B24" s="49"/>
      <c r="C24" s="50"/>
      <c r="D24" s="53"/>
      <c r="L24" s="7"/>
      <c r="M24" s="7"/>
      <c r="N24" s="7"/>
      <c r="O24" s="7"/>
      <c r="P24" s="7"/>
      <c r="Q24" s="7"/>
      <c r="R24" s="7"/>
    </row>
    <row r="25" ht="14.25" customHeight="1">
      <c r="L25" s="7"/>
      <c r="M25" s="7"/>
      <c r="N25" s="7"/>
      <c r="O25" s="7"/>
      <c r="P25" s="7"/>
      <c r="Q25" s="7"/>
      <c r="R25" s="7"/>
    </row>
    <row r="26" ht="14.25" customHeight="1">
      <c r="L26" s="7"/>
      <c r="M26" s="7"/>
      <c r="N26" s="7"/>
      <c r="O26" s="7"/>
      <c r="P26" s="7"/>
      <c r="Q26" s="7"/>
      <c r="R26" s="7"/>
    </row>
    <row r="27" ht="14.25" customHeight="1">
      <c r="L27" s="7"/>
      <c r="M27" s="7"/>
      <c r="N27" s="7"/>
      <c r="O27" s="7"/>
      <c r="P27" s="7"/>
      <c r="Q27" s="7"/>
      <c r="R27" s="7"/>
    </row>
    <row r="28" ht="14.25" customHeight="1">
      <c r="L28" s="7"/>
      <c r="M28" s="7"/>
      <c r="N28" s="7"/>
      <c r="O28" s="7"/>
      <c r="P28" s="7"/>
      <c r="Q28" s="7"/>
      <c r="R28" s="7"/>
    </row>
    <row r="29" ht="14.25" customHeight="1">
      <c r="L29" s="7"/>
    </row>
    <row r="30" ht="14.25" customHeight="1">
      <c r="L30" s="7"/>
    </row>
    <row r="31" ht="14.25" customHeight="1">
      <c r="L31" s="7"/>
    </row>
    <row r="32" ht="14.25" customHeight="1">
      <c r="L32" s="7"/>
    </row>
    <row r="33" ht="14.25" customHeight="1">
      <c r="L33" s="7"/>
    </row>
    <row r="34" ht="14.25" customHeight="1">
      <c r="L34" s="7"/>
    </row>
    <row r="35" ht="14.25" customHeight="1">
      <c r="L35" s="7"/>
    </row>
    <row r="36" ht="14.25" customHeight="1">
      <c r="L36" s="7"/>
    </row>
    <row r="37" ht="14.25" customHeight="1">
      <c r="L37" s="7"/>
    </row>
    <row r="38" ht="14.25" customHeight="1">
      <c r="L38" s="7"/>
    </row>
    <row r="39" ht="14.25" customHeight="1">
      <c r="L39" s="7"/>
    </row>
    <row r="40" ht="14.25" customHeight="1">
      <c r="L40" s="7"/>
    </row>
    <row r="41" ht="14.25" customHeight="1">
      <c r="L41" s="7"/>
    </row>
    <row r="42" ht="14.25" customHeight="1">
      <c r="L42" s="7"/>
    </row>
    <row r="43" ht="14.25" customHeight="1">
      <c r="L43" s="7"/>
    </row>
    <row r="44" ht="14.25" customHeight="1">
      <c r="L44" s="7"/>
    </row>
    <row r="45" ht="14.25" customHeight="1">
      <c r="L45" s="7"/>
    </row>
    <row r="46" ht="14.25" customHeight="1">
      <c r="L46" s="7"/>
    </row>
    <row r="47" ht="14.25" customHeight="1">
      <c r="L47" s="7"/>
    </row>
    <row r="48" ht="14.25" customHeight="1">
      <c r="L48" s="7"/>
    </row>
    <row r="49" ht="14.25" customHeight="1">
      <c r="L49" s="7"/>
    </row>
    <row r="50" ht="14.25" customHeight="1">
      <c r="L50" s="7"/>
    </row>
    <row r="51" ht="14.25" customHeight="1">
      <c r="L51" s="7"/>
    </row>
    <row r="52" ht="14.25" customHeight="1">
      <c r="L52" s="7"/>
    </row>
    <row r="53" ht="14.25" customHeight="1">
      <c r="L53" s="7"/>
    </row>
    <row r="54" ht="14.25" customHeight="1">
      <c r="L54" s="7"/>
    </row>
    <row r="55" ht="14.25" customHeight="1">
      <c r="L55" s="7"/>
    </row>
    <row r="56" ht="30.0" customHeight="1">
      <c r="A56" s="7"/>
      <c r="B56" s="7"/>
      <c r="C56" s="7"/>
      <c r="D56" s="7"/>
      <c r="I56" s="7"/>
      <c r="J56" s="7"/>
      <c r="K56" s="7"/>
      <c r="L56" s="7"/>
    </row>
    <row r="57" ht="50.25" customHeight="1">
      <c r="A57" s="7"/>
      <c r="B57" s="7"/>
      <c r="C57" s="7"/>
      <c r="D57" s="7"/>
      <c r="I57" s="7"/>
      <c r="J57" s="7"/>
      <c r="K57" s="7"/>
      <c r="L57" s="7"/>
    </row>
    <row r="58" ht="26.25" customHeight="1">
      <c r="A58" s="7"/>
      <c r="B58" s="7"/>
      <c r="C58" s="7"/>
      <c r="D58" s="7"/>
      <c r="F58" s="7"/>
      <c r="G58" s="7"/>
      <c r="H58" s="81"/>
      <c r="I58" s="7"/>
      <c r="J58" s="7"/>
      <c r="K58" s="7"/>
      <c r="L58" s="7"/>
    </row>
    <row r="59" ht="14.25" customHeight="1">
      <c r="A59" s="7"/>
      <c r="B59" s="7"/>
      <c r="C59" s="7"/>
      <c r="D59" s="7"/>
      <c r="E59" s="7"/>
      <c r="F59" s="7"/>
      <c r="G59" s="7"/>
      <c r="H59" s="7"/>
      <c r="I59" s="7"/>
      <c r="J59" s="7"/>
      <c r="K59" s="7"/>
      <c r="L59" s="7"/>
    </row>
    <row r="60" ht="14.25" customHeight="1">
      <c r="A60" s="7"/>
      <c r="B60" s="7"/>
      <c r="C60" s="7"/>
      <c r="D60" s="7"/>
      <c r="E60" s="7"/>
      <c r="F60" s="7"/>
      <c r="G60" s="7"/>
      <c r="H60" s="7"/>
      <c r="I60" s="7"/>
      <c r="J60" s="7"/>
      <c r="K60" s="7"/>
      <c r="L60" s="7"/>
      <c r="M60" s="7"/>
      <c r="N60" s="7"/>
      <c r="O60" s="7"/>
      <c r="P60" s="7"/>
      <c r="Q60" s="7"/>
      <c r="R60" s="7"/>
    </row>
  </sheetData>
  <mergeCells count="11">
    <mergeCell ref="B11:D11"/>
    <mergeCell ref="B17:D17"/>
    <mergeCell ref="B18:D18"/>
    <mergeCell ref="B24:D24"/>
    <mergeCell ref="A1:B1"/>
    <mergeCell ref="C1:D1"/>
    <mergeCell ref="B10:D10"/>
    <mergeCell ref="B2:B3"/>
    <mergeCell ref="C2:C3"/>
    <mergeCell ref="D2:D3"/>
    <mergeCell ref="B4:D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2.43"/>
    <col customWidth="1" min="3" max="3" width="19.14"/>
    <col customWidth="1" min="4" max="4" width="21.29"/>
  </cols>
  <sheetData>
    <row r="1">
      <c r="A1" s="1" t="s">
        <v>0</v>
      </c>
      <c r="B1" s="2"/>
      <c r="C1" s="3">
        <v>43248.0</v>
      </c>
      <c r="D1" s="4"/>
    </row>
    <row r="2">
      <c r="A2" s="5" t="s">
        <v>1</v>
      </c>
      <c r="B2" s="8" t="s">
        <v>5</v>
      </c>
      <c r="C2" s="8" t="s">
        <v>6</v>
      </c>
      <c r="D2" s="10" t="s">
        <v>7</v>
      </c>
    </row>
    <row r="3" ht="49.5" customHeight="1">
      <c r="A3" s="11" t="s">
        <v>8</v>
      </c>
      <c r="B3" s="13"/>
      <c r="C3" s="13"/>
      <c r="D3" s="14"/>
    </row>
    <row r="4">
      <c r="A4" s="16" t="s">
        <v>9</v>
      </c>
      <c r="B4" s="18" t="str">
        <f>"Date: "&amp;TEXT(C1,"dd/mm/yyyy")</f>
        <v>Date: 28/05/2018</v>
      </c>
      <c r="C4" s="2"/>
      <c r="D4" s="4"/>
    </row>
    <row r="5">
      <c r="A5" s="11">
        <f>'Monday to Wednesday Page One'!A5</f>
        <v>1</v>
      </c>
      <c r="B5" s="23" t="s">
        <v>12</v>
      </c>
      <c r="C5" s="23">
        <v>0.5</v>
      </c>
      <c r="D5" s="25">
        <f t="shared" ref="D5:D9" si="1">12.5*C5</f>
        <v>6.25</v>
      </c>
    </row>
    <row r="6">
      <c r="A6" s="11">
        <f>'Monday to Wednesday Page One'!A6</f>
        <v>2</v>
      </c>
      <c r="B6" s="23" t="s">
        <v>14</v>
      </c>
      <c r="C6" s="23">
        <v>0.75</v>
      </c>
      <c r="D6" s="25">
        <f t="shared" si="1"/>
        <v>9.375</v>
      </c>
    </row>
    <row r="7">
      <c r="A7" s="11">
        <f>'Monday to Wednesday Page One'!A7</f>
        <v>3</v>
      </c>
      <c r="B7" s="23" t="s">
        <v>16</v>
      </c>
      <c r="C7" s="23">
        <v>2.0</v>
      </c>
      <c r="D7" s="25">
        <f t="shared" si="1"/>
        <v>25</v>
      </c>
    </row>
    <row r="8">
      <c r="A8" s="29" t="str">
        <f>'Monday to Wednesday Page One'!A8</f>
        <v/>
      </c>
      <c r="B8" s="30"/>
      <c r="C8" s="30">
        <v>0.0</v>
      </c>
      <c r="D8" s="25">
        <f t="shared" si="1"/>
        <v>0</v>
      </c>
    </row>
    <row r="9">
      <c r="A9" s="29" t="str">
        <f>'Monday to Wednesday Page One'!A9</f>
        <v/>
      </c>
      <c r="B9" s="32"/>
      <c r="C9" s="30">
        <v>0.0</v>
      </c>
      <c r="D9" s="25">
        <f t="shared" si="1"/>
        <v>0</v>
      </c>
    </row>
    <row r="10">
      <c r="A10" s="34" t="s">
        <v>17</v>
      </c>
      <c r="B10" s="37"/>
      <c r="C10" s="39">
        <f t="shared" ref="C10:D10" si="2">SUM(C5:C9)</f>
        <v>3.25</v>
      </c>
      <c r="D10" s="41">
        <f t="shared" si="2"/>
        <v>40.625</v>
      </c>
    </row>
    <row r="11">
      <c r="A11" s="43" t="s">
        <v>21</v>
      </c>
      <c r="B11" s="18" t="str">
        <f>"Date: "&amp;TEXT(C1+1,"dd/mm/yyyy")</f>
        <v>Date: 29/05/2018</v>
      </c>
      <c r="C11" s="2"/>
      <c r="D11" s="4"/>
    </row>
    <row r="12">
      <c r="A12" s="21">
        <f>'Monday to Wednesday Page One'!A12</f>
        <v>1</v>
      </c>
      <c r="B12" s="48" t="s">
        <v>23</v>
      </c>
      <c r="C12" s="23">
        <v>0.25</v>
      </c>
      <c r="D12" s="25">
        <f t="shared" ref="D12:D16" si="3">12.5*C12</f>
        <v>3.125</v>
      </c>
    </row>
    <row r="13">
      <c r="A13" s="21" t="str">
        <f>'Monday to Wednesday Page One'!A13</f>
        <v/>
      </c>
      <c r="B13" s="30"/>
      <c r="C13" s="30">
        <v>0.0</v>
      </c>
      <c r="D13" s="25">
        <f t="shared" si="3"/>
        <v>0</v>
      </c>
    </row>
    <row r="14">
      <c r="A14" s="21" t="str">
        <f>'Monday to Wednesday Page One'!A14</f>
        <v/>
      </c>
      <c r="B14" s="30"/>
      <c r="C14" s="30">
        <v>0.0</v>
      </c>
      <c r="D14" s="25">
        <f t="shared" si="3"/>
        <v>0</v>
      </c>
    </row>
    <row r="15">
      <c r="A15" s="21" t="str">
        <f>'Monday to Wednesday Page One'!A15</f>
        <v/>
      </c>
      <c r="B15" s="52"/>
      <c r="C15" s="30">
        <v>0.0</v>
      </c>
      <c r="D15" s="25">
        <f t="shared" si="3"/>
        <v>0</v>
      </c>
    </row>
    <row r="16">
      <c r="A16" s="21" t="str">
        <f>'Monday to Wednesday Page One'!A16</f>
        <v/>
      </c>
      <c r="B16" s="52"/>
      <c r="C16" s="30">
        <v>0.0</v>
      </c>
      <c r="D16" s="25">
        <f t="shared" si="3"/>
        <v>0</v>
      </c>
    </row>
    <row r="17">
      <c r="A17" s="34" t="s">
        <v>17</v>
      </c>
      <c r="B17" s="54"/>
      <c r="C17" s="39">
        <f t="shared" ref="C17:D17" si="4">SUM(C12:C16)</f>
        <v>0.25</v>
      </c>
      <c r="D17" s="41">
        <f t="shared" si="4"/>
        <v>3.125</v>
      </c>
    </row>
    <row r="18">
      <c r="A18" s="56" t="s">
        <v>25</v>
      </c>
      <c r="B18" s="18" t="str">
        <f>"Date: "&amp;TEXT(C1+2,"dd/mm/yyyy")</f>
        <v>Date: 30/05/2018</v>
      </c>
      <c r="C18" s="2"/>
      <c r="D18" s="4"/>
    </row>
    <row r="19">
      <c r="A19" s="11">
        <f>'Monday to Wednesday Page One'!A19</f>
        <v>1</v>
      </c>
      <c r="B19" s="23" t="s">
        <v>28</v>
      </c>
      <c r="C19" s="23">
        <v>0.5</v>
      </c>
      <c r="D19" s="25">
        <f t="shared" ref="D19:D23" si="5">12.5*C19</f>
        <v>6.25</v>
      </c>
    </row>
    <row r="20">
      <c r="A20" s="11">
        <f>'Monday to Wednesday Page One'!A20</f>
        <v>2</v>
      </c>
      <c r="B20" s="68" t="s">
        <v>29</v>
      </c>
      <c r="C20" s="23">
        <v>3.75</v>
      </c>
      <c r="D20" s="25">
        <f t="shared" si="5"/>
        <v>46.875</v>
      </c>
    </row>
    <row r="21">
      <c r="A21" s="11" t="str">
        <f>'Monday to Wednesday Page One'!A21</f>
        <v/>
      </c>
      <c r="B21" s="30"/>
      <c r="C21" s="30">
        <v>0.0</v>
      </c>
      <c r="D21" s="25">
        <f t="shared" si="5"/>
        <v>0</v>
      </c>
    </row>
    <row r="22">
      <c r="A22" s="11" t="str">
        <f>'Monday to Wednesday Page One'!A22</f>
        <v/>
      </c>
      <c r="B22" s="30"/>
      <c r="C22" s="30">
        <v>0.0</v>
      </c>
      <c r="D22" s="25">
        <f t="shared" si="5"/>
        <v>0</v>
      </c>
    </row>
    <row r="23">
      <c r="A23" s="11" t="str">
        <f>'Monday to Wednesday Page One'!A23</f>
        <v/>
      </c>
      <c r="B23" s="30"/>
      <c r="C23" s="30">
        <v>0.0</v>
      </c>
      <c r="D23" s="25">
        <f t="shared" si="5"/>
        <v>0</v>
      </c>
    </row>
    <row r="24">
      <c r="A24" s="71" t="s">
        <v>17</v>
      </c>
      <c r="B24" s="74"/>
      <c r="C24" s="76">
        <f t="shared" ref="C24:D24" si="6">SUM(C19:C23)</f>
        <v>4.25</v>
      </c>
      <c r="D24" s="78">
        <f t="shared" si="6"/>
        <v>53.125</v>
      </c>
    </row>
  </sheetData>
  <mergeCells count="8">
    <mergeCell ref="B11:D11"/>
    <mergeCell ref="B18:D18"/>
    <mergeCell ref="B2:B3"/>
    <mergeCell ref="C1:D1"/>
    <mergeCell ref="D2:D3"/>
    <mergeCell ref="C2:C3"/>
    <mergeCell ref="A1:B1"/>
    <mergeCell ref="B4:D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51.86"/>
  </cols>
  <sheetData>
    <row r="1">
      <c r="A1" s="1" t="s">
        <v>0</v>
      </c>
      <c r="B1" s="2"/>
      <c r="C1" s="3">
        <v>43248.0</v>
      </c>
      <c r="D1" s="4"/>
    </row>
    <row r="2">
      <c r="A2" s="5" t="s">
        <v>1</v>
      </c>
      <c r="B2" s="6" t="s">
        <v>2</v>
      </c>
      <c r="C2" s="8" t="s">
        <v>3</v>
      </c>
      <c r="D2" s="9" t="s">
        <v>4</v>
      </c>
    </row>
    <row r="3">
      <c r="A3" s="11" t="s">
        <v>8</v>
      </c>
      <c r="B3" s="12"/>
      <c r="C3" s="13"/>
      <c r="D3" s="15"/>
    </row>
    <row r="4">
      <c r="A4" s="17" t="s">
        <v>10</v>
      </c>
      <c r="B4" s="20" t="str">
        <f>"Date: "&amp;TEXT('Monday to Wednesday Page One'!C1+3,"dd/mm/yyyy")</f>
        <v>Date: 31/05/2018</v>
      </c>
      <c r="C4" s="2"/>
      <c r="D4" s="4"/>
    </row>
    <row r="5">
      <c r="A5" s="21">
        <v>1.0</v>
      </c>
      <c r="B5" s="22" t="s">
        <v>13</v>
      </c>
      <c r="C5" s="28">
        <v>0.4479166666666667</v>
      </c>
      <c r="D5" s="38">
        <v>0.5208333333333334</v>
      </c>
    </row>
    <row r="6">
      <c r="A6" s="21">
        <v>2.0</v>
      </c>
      <c r="B6" s="19" t="s">
        <v>19</v>
      </c>
      <c r="C6" s="40">
        <v>0.5520833333333334</v>
      </c>
      <c r="D6" s="26">
        <v>0.6354166666666666</v>
      </c>
    </row>
    <row r="7">
      <c r="A7" s="21">
        <v>3.0</v>
      </c>
      <c r="B7" s="22" t="s">
        <v>20</v>
      </c>
      <c r="C7" s="42">
        <v>0.7708333333333334</v>
      </c>
      <c r="D7" s="38">
        <v>0.8333333333333334</v>
      </c>
    </row>
    <row r="8">
      <c r="A8" s="21">
        <v>4.0</v>
      </c>
      <c r="B8" s="19" t="s">
        <v>22</v>
      </c>
      <c r="C8" s="40">
        <v>0.8645833333333334</v>
      </c>
      <c r="D8" s="26">
        <v>0.8958333333333334</v>
      </c>
    </row>
    <row r="9">
      <c r="A9" s="11"/>
      <c r="B9" s="44"/>
      <c r="C9" s="45"/>
      <c r="D9" s="46"/>
    </row>
    <row r="10">
      <c r="A10" s="51"/>
      <c r="B10" s="49"/>
      <c r="C10" s="50"/>
      <c r="D10" s="53"/>
    </row>
    <row r="11">
      <c r="A11" s="55" t="s">
        <v>24</v>
      </c>
      <c r="B11" s="20" t="str">
        <f>"Date: "&amp;TEXT('Monday to Wednesday Page One'!C1+4,"dd/mm/yyyy")</f>
        <v>Date: 01/06/2018</v>
      </c>
      <c r="C11" s="2"/>
      <c r="D11" s="4"/>
    </row>
    <row r="12">
      <c r="A12" s="21">
        <v>1.0</v>
      </c>
      <c r="B12" s="35" t="s">
        <v>27</v>
      </c>
      <c r="C12" s="59">
        <v>0.20833333333333334</v>
      </c>
      <c r="D12" s="61">
        <v>0.375</v>
      </c>
    </row>
    <row r="13">
      <c r="A13" s="21">
        <v>2.0</v>
      </c>
      <c r="B13" s="63" t="s">
        <v>30</v>
      </c>
      <c r="C13" s="67">
        <v>0.4166666666666667</v>
      </c>
      <c r="D13" s="26">
        <v>0.5</v>
      </c>
    </row>
    <row r="14">
      <c r="A14" s="21">
        <v>3.0</v>
      </c>
      <c r="B14" s="69" t="s">
        <v>31</v>
      </c>
      <c r="C14" s="70">
        <v>0.5416666666666666</v>
      </c>
      <c r="D14" s="73">
        <v>0.6666666666666666</v>
      </c>
    </row>
    <row r="15">
      <c r="A15" s="21">
        <v>4.0</v>
      </c>
      <c r="B15" s="63" t="s">
        <v>34</v>
      </c>
      <c r="C15" s="40">
        <v>0.6666666666666666</v>
      </c>
      <c r="D15" s="26">
        <v>0.6979166666666666</v>
      </c>
    </row>
    <row r="16">
      <c r="A16" s="21">
        <v>5.0</v>
      </c>
      <c r="B16" s="79" t="s">
        <v>35</v>
      </c>
      <c r="C16" s="70">
        <v>0.6979166666666666</v>
      </c>
      <c r="D16" s="60">
        <v>0.9375</v>
      </c>
    </row>
    <row r="17">
      <c r="A17" s="80"/>
      <c r="B17" s="49"/>
      <c r="C17" s="50"/>
      <c r="D17" s="53"/>
    </row>
    <row r="18">
      <c r="A18" s="82" t="s">
        <v>36</v>
      </c>
      <c r="B18" s="20" t="str">
        <f>"Date: "&amp;TEXT('Monday to Wednesday Page One'!C1+5,"dd/mm/yyyy")</f>
        <v>Date: 02/06/2018</v>
      </c>
      <c r="C18" s="2"/>
      <c r="D18" s="4"/>
    </row>
    <row r="19">
      <c r="A19" s="21">
        <v>1.0</v>
      </c>
      <c r="B19" s="79" t="s">
        <v>37</v>
      </c>
      <c r="C19" s="83">
        <v>0.21875</v>
      </c>
      <c r="D19" s="60">
        <v>0.4375</v>
      </c>
    </row>
    <row r="20">
      <c r="A20" s="21">
        <v>2.0</v>
      </c>
      <c r="B20" s="84" t="s">
        <v>38</v>
      </c>
      <c r="C20" s="83">
        <v>0.46875</v>
      </c>
      <c r="D20" s="60">
        <v>0.53125</v>
      </c>
    </row>
    <row r="21">
      <c r="A21" s="21" t="s">
        <v>39</v>
      </c>
      <c r="B21" s="84" t="s">
        <v>40</v>
      </c>
      <c r="C21" s="83">
        <v>0.5416666666666666</v>
      </c>
      <c r="D21" s="60">
        <v>0.6666666666666666</v>
      </c>
    </row>
    <row r="22">
      <c r="A22" s="21">
        <v>4.0</v>
      </c>
      <c r="B22" s="79" t="s">
        <v>41</v>
      </c>
      <c r="C22" s="83">
        <v>0.7916666666666666</v>
      </c>
      <c r="D22" s="85" t="s">
        <v>42</v>
      </c>
    </row>
    <row r="23">
      <c r="A23" s="11"/>
      <c r="B23" s="32"/>
      <c r="C23" s="77"/>
      <c r="D23" s="65"/>
    </row>
    <row r="24">
      <c r="A24" s="51"/>
      <c r="B24" s="49"/>
      <c r="C24" s="50"/>
      <c r="D24" s="53"/>
    </row>
    <row r="25">
      <c r="A25" s="86" t="s">
        <v>43</v>
      </c>
      <c r="B25" s="20" t="str">
        <f>"Date: "&amp;TEXT('Monday to Wednesday Page One'!C1+6,"dd/mm/yyyy")</f>
        <v>Date: 03/06/2018</v>
      </c>
      <c r="C25" s="2"/>
      <c r="D25" s="4"/>
    </row>
    <row r="26">
      <c r="A26" s="87">
        <v>1.0</v>
      </c>
      <c r="B26" s="79" t="s">
        <v>44</v>
      </c>
      <c r="C26" s="83">
        <v>0.3125</v>
      </c>
      <c r="D26" s="60">
        <v>0.4375</v>
      </c>
    </row>
    <row r="27">
      <c r="A27" s="87">
        <v>2.0</v>
      </c>
      <c r="B27" s="79" t="s">
        <v>45</v>
      </c>
      <c r="C27" s="83">
        <v>0.4583333333333333</v>
      </c>
      <c r="D27" s="60">
        <v>0.53125</v>
      </c>
    </row>
    <row r="28">
      <c r="A28" s="87" t="s">
        <v>39</v>
      </c>
      <c r="B28" s="79" t="s">
        <v>46</v>
      </c>
      <c r="C28" s="83">
        <v>0.5416666666666666</v>
      </c>
      <c r="D28" s="60">
        <v>0.6666666666666666</v>
      </c>
    </row>
    <row r="29">
      <c r="A29" s="87">
        <v>4.0</v>
      </c>
      <c r="B29" s="79" t="s">
        <v>47</v>
      </c>
      <c r="C29" s="83">
        <v>0.7291666666666666</v>
      </c>
      <c r="D29" s="60">
        <v>0.8333333333333334</v>
      </c>
    </row>
    <row r="30">
      <c r="A30" s="87">
        <v>5.0</v>
      </c>
      <c r="B30" s="79" t="s">
        <v>48</v>
      </c>
      <c r="C30" s="70">
        <v>0.9166666666666666</v>
      </c>
      <c r="D30" s="60">
        <v>0.010416666666666666</v>
      </c>
    </row>
    <row r="31">
      <c r="A31" s="88"/>
      <c r="B31" s="49"/>
      <c r="C31" s="50"/>
      <c r="D31" s="53"/>
    </row>
  </sheetData>
  <mergeCells count="13">
    <mergeCell ref="B25:D25"/>
    <mergeCell ref="B31:D31"/>
    <mergeCell ref="B24:D24"/>
    <mergeCell ref="C2:C3"/>
    <mergeCell ref="D2:D3"/>
    <mergeCell ref="B2:B3"/>
    <mergeCell ref="A1:B1"/>
    <mergeCell ref="B10:D10"/>
    <mergeCell ref="B11:D11"/>
    <mergeCell ref="C1:D1"/>
    <mergeCell ref="B18:D18"/>
    <mergeCell ref="B17:D17"/>
    <mergeCell ref="B4: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7.43"/>
    <col customWidth="1" min="3" max="3" width="20.14"/>
    <col customWidth="1" min="4" max="4" width="24.0"/>
  </cols>
  <sheetData>
    <row r="1">
      <c r="A1" s="1" t="s">
        <v>0</v>
      </c>
      <c r="B1" s="2"/>
      <c r="C1" s="3">
        <v>43248.0</v>
      </c>
      <c r="D1" s="4"/>
    </row>
    <row r="2">
      <c r="A2" s="5" t="s">
        <v>1</v>
      </c>
      <c r="B2" s="8" t="s">
        <v>5</v>
      </c>
      <c r="C2" s="8" t="s">
        <v>6</v>
      </c>
      <c r="D2" s="10" t="s">
        <v>7</v>
      </c>
    </row>
    <row r="3" ht="49.5" customHeight="1">
      <c r="A3" s="11" t="s">
        <v>8</v>
      </c>
      <c r="B3" s="13"/>
      <c r="C3" s="13"/>
      <c r="D3" s="14"/>
    </row>
    <row r="4">
      <c r="A4" s="89" t="s">
        <v>10</v>
      </c>
      <c r="B4" s="18" t="str">
        <f>"Date: "&amp;TEXT('Monday to Wednesday Page Two'!C1+3,"dd/mm/yyyy")</f>
        <v>Date: 31/05/2018</v>
      </c>
      <c r="C4" s="2"/>
      <c r="D4" s="4"/>
    </row>
    <row r="5">
      <c r="A5" s="90">
        <f>'Thursday to Sunday Page One'!A5</f>
        <v>1</v>
      </c>
      <c r="B5" s="68" t="s">
        <v>49</v>
      </c>
      <c r="C5" s="23">
        <v>1.75</v>
      </c>
      <c r="D5" s="25">
        <f t="shared" ref="D5:D9" si="1">12.5*C5</f>
        <v>21.875</v>
      </c>
    </row>
    <row r="6">
      <c r="A6" s="90">
        <f>'Thursday to Sunday Page One'!A6</f>
        <v>2</v>
      </c>
      <c r="B6" s="23" t="s">
        <v>50</v>
      </c>
      <c r="C6" s="23">
        <v>4.25</v>
      </c>
      <c r="D6" s="25">
        <f t="shared" si="1"/>
        <v>53.125</v>
      </c>
    </row>
    <row r="7">
      <c r="A7" s="90">
        <f>'Thursday to Sunday Page One'!A7</f>
        <v>3</v>
      </c>
      <c r="B7" s="68" t="s">
        <v>16</v>
      </c>
      <c r="C7" s="23">
        <v>2.0</v>
      </c>
      <c r="D7" s="25">
        <f t="shared" si="1"/>
        <v>25</v>
      </c>
    </row>
    <row r="8">
      <c r="A8" s="90">
        <f>'Thursday to Sunday Page One'!A8</f>
        <v>4</v>
      </c>
      <c r="B8" s="23" t="s">
        <v>14</v>
      </c>
      <c r="C8" s="23">
        <v>0.75</v>
      </c>
      <c r="D8" s="25">
        <f t="shared" si="1"/>
        <v>9.375</v>
      </c>
    </row>
    <row r="9">
      <c r="A9" s="90" t="str">
        <f>'Thursday to Sunday Page One'!A9</f>
        <v/>
      </c>
      <c r="B9" s="30"/>
      <c r="C9" s="30">
        <v>0.0</v>
      </c>
      <c r="D9" s="25">
        <f t="shared" si="1"/>
        <v>0</v>
      </c>
    </row>
    <row r="10">
      <c r="A10" s="91" t="s">
        <v>17</v>
      </c>
      <c r="B10" s="54"/>
      <c r="C10" s="39">
        <f t="shared" ref="C10:D10" si="2">SUM(C5:C9)</f>
        <v>8.75</v>
      </c>
      <c r="D10" s="41">
        <f t="shared" si="2"/>
        <v>109.375</v>
      </c>
    </row>
    <row r="11">
      <c r="A11" s="92" t="s">
        <v>24</v>
      </c>
      <c r="B11" s="18" t="str">
        <f>"Date: "&amp;TEXT('Monday to Wednesday Page Two'!C1+4,"dd/mm/yyyy")</f>
        <v>Date: 01/06/2018</v>
      </c>
      <c r="C11" s="2"/>
      <c r="D11" s="4"/>
    </row>
    <row r="12">
      <c r="A12" s="90">
        <f>'Thursday to Sunday Page One'!A12</f>
        <v>1</v>
      </c>
      <c r="B12" s="48" t="s">
        <v>51</v>
      </c>
      <c r="C12" s="23">
        <v>4.0</v>
      </c>
      <c r="D12" s="93">
        <f t="shared" ref="D12:D16" si="3">12.5*C12</f>
        <v>50</v>
      </c>
    </row>
    <row r="13">
      <c r="A13" s="90">
        <f>'Thursday to Sunday Page One'!A13</f>
        <v>2</v>
      </c>
      <c r="B13" s="23" t="s">
        <v>16</v>
      </c>
      <c r="C13" s="23">
        <v>2.0</v>
      </c>
      <c r="D13" s="93">
        <f t="shared" si="3"/>
        <v>25</v>
      </c>
    </row>
    <row r="14">
      <c r="A14" s="90">
        <f>'Thursday to Sunday Page One'!A14</f>
        <v>3</v>
      </c>
      <c r="B14" s="68" t="s">
        <v>52</v>
      </c>
      <c r="C14" s="23">
        <v>3.0</v>
      </c>
      <c r="D14" s="93">
        <f t="shared" si="3"/>
        <v>37.5</v>
      </c>
    </row>
    <row r="15">
      <c r="A15" s="90">
        <f>'Thursday to Sunday Page One'!A15</f>
        <v>4</v>
      </c>
      <c r="B15" s="23" t="s">
        <v>14</v>
      </c>
      <c r="C15" s="23">
        <v>0.75</v>
      </c>
      <c r="D15" s="93">
        <f t="shared" si="3"/>
        <v>9.375</v>
      </c>
    </row>
    <row r="16">
      <c r="A16" s="90">
        <f>'Thursday to Sunday Page One'!A16</f>
        <v>5</v>
      </c>
      <c r="B16" s="48" t="s">
        <v>53</v>
      </c>
      <c r="C16" s="23">
        <v>5.75</v>
      </c>
      <c r="D16" s="93">
        <f t="shared" si="3"/>
        <v>71.875</v>
      </c>
    </row>
    <row r="17">
      <c r="A17" s="94" t="s">
        <v>17</v>
      </c>
      <c r="B17" s="37"/>
      <c r="C17" s="39">
        <f t="shared" ref="C17:D17" si="4">SUM(C12:C16)</f>
        <v>15.5</v>
      </c>
      <c r="D17" s="95">
        <f t="shared" si="4"/>
        <v>193.75</v>
      </c>
    </row>
    <row r="18">
      <c r="A18" s="96" t="s">
        <v>36</v>
      </c>
      <c r="B18" s="18" t="str">
        <f>"Date: "&amp;TEXT('Monday to Wednesday Page Two'!C1+5,"dd/mm/yyyy")</f>
        <v>Date: 02/06/2018</v>
      </c>
      <c r="C18" s="2"/>
      <c r="D18" s="4"/>
    </row>
    <row r="19">
      <c r="A19" s="90">
        <f>'Thursday to Sunday Page One'!A19</f>
        <v>1</v>
      </c>
      <c r="B19" s="48" t="s">
        <v>54</v>
      </c>
      <c r="C19" s="23">
        <v>5.25</v>
      </c>
      <c r="D19" s="25">
        <f t="shared" ref="D19:D23" si="5">12.5*C19</f>
        <v>65.625</v>
      </c>
    </row>
    <row r="20">
      <c r="A20" s="90">
        <f>'Thursday to Sunday Page One'!A20</f>
        <v>2</v>
      </c>
      <c r="B20" s="48" t="s">
        <v>55</v>
      </c>
      <c r="C20" s="23">
        <v>1.5</v>
      </c>
      <c r="D20" s="25">
        <f t="shared" si="5"/>
        <v>18.75</v>
      </c>
    </row>
    <row r="21">
      <c r="A21" s="90" t="str">
        <f>'Thursday to Sunday Page One'!A21</f>
        <v>Meeting</v>
      </c>
      <c r="B21" s="48" t="s">
        <v>56</v>
      </c>
      <c r="C21" s="23">
        <v>3.0</v>
      </c>
      <c r="D21" s="25">
        <f t="shared" si="5"/>
        <v>37.5</v>
      </c>
    </row>
    <row r="22">
      <c r="A22" s="90">
        <f>'Thursday to Sunday Page One'!A22</f>
        <v>4</v>
      </c>
      <c r="B22" s="48" t="s">
        <v>57</v>
      </c>
      <c r="C22" s="23">
        <v>7.0</v>
      </c>
      <c r="D22" s="25">
        <f t="shared" si="5"/>
        <v>87.5</v>
      </c>
    </row>
    <row r="23">
      <c r="A23" s="90" t="str">
        <f>'Thursday to Sunday Page One'!A23</f>
        <v/>
      </c>
      <c r="B23" s="52"/>
      <c r="C23" s="30">
        <v>0.0</v>
      </c>
      <c r="D23" s="25">
        <f t="shared" si="5"/>
        <v>0</v>
      </c>
    </row>
    <row r="24">
      <c r="A24" s="91" t="s">
        <v>17</v>
      </c>
      <c r="B24" s="37"/>
      <c r="C24" s="39">
        <f t="shared" ref="C24:D24" si="6">SUM(C19:C23)</f>
        <v>16.75</v>
      </c>
      <c r="D24" s="41">
        <f t="shared" si="6"/>
        <v>209.375</v>
      </c>
    </row>
    <row r="25">
      <c r="A25" s="97" t="s">
        <v>43</v>
      </c>
      <c r="B25" s="18" t="str">
        <f>"Date: "&amp;TEXT('Monday to Wednesday Page Two'!C1+6,"dd/mm/yyyy")</f>
        <v>Date: 03/06/2018</v>
      </c>
      <c r="C25" s="2"/>
      <c r="D25" s="4"/>
    </row>
    <row r="26">
      <c r="A26" s="98">
        <f>'Thursday to Sunday Page One'!A26</f>
        <v>1</v>
      </c>
      <c r="B26" s="48" t="s">
        <v>58</v>
      </c>
      <c r="C26" s="23">
        <v>3.25</v>
      </c>
      <c r="D26" s="25">
        <f t="shared" ref="D26:D30" si="7">12.5*C26</f>
        <v>40.625</v>
      </c>
    </row>
    <row r="27">
      <c r="A27" s="98">
        <f>'Thursday to Sunday Page One'!A27</f>
        <v>2</v>
      </c>
      <c r="B27" s="48" t="s">
        <v>59</v>
      </c>
      <c r="C27" s="23">
        <v>1.75</v>
      </c>
      <c r="D27" s="25">
        <f t="shared" si="7"/>
        <v>21.875</v>
      </c>
    </row>
    <row r="28">
      <c r="A28" s="98" t="str">
        <f>'Thursday to Sunday Page One'!A28</f>
        <v>Meeting</v>
      </c>
      <c r="B28" s="48" t="s">
        <v>56</v>
      </c>
      <c r="C28" s="23">
        <v>3.0</v>
      </c>
      <c r="D28" s="25">
        <f t="shared" si="7"/>
        <v>37.5</v>
      </c>
    </row>
    <row r="29">
      <c r="A29" s="98">
        <f>'Thursday to Sunday Page One'!A29</f>
        <v>4</v>
      </c>
      <c r="B29" s="48" t="s">
        <v>60</v>
      </c>
      <c r="C29" s="23">
        <v>2.5</v>
      </c>
      <c r="D29" s="25">
        <f t="shared" si="7"/>
        <v>31.25</v>
      </c>
    </row>
    <row r="30">
      <c r="A30" s="98">
        <f>'Thursday to Sunday Page One'!A30</f>
        <v>5</v>
      </c>
      <c r="B30" s="48" t="s">
        <v>61</v>
      </c>
      <c r="C30" s="23">
        <v>2.25</v>
      </c>
      <c r="D30" s="25">
        <f t="shared" si="7"/>
        <v>28.125</v>
      </c>
    </row>
    <row r="31">
      <c r="A31" s="99" t="s">
        <v>17</v>
      </c>
      <c r="B31" s="100"/>
      <c r="C31" s="39">
        <f t="shared" ref="C31:D31" si="8">SUM(C26:C30)</f>
        <v>12.75</v>
      </c>
      <c r="D31" s="41">
        <f t="shared" si="8"/>
        <v>159.375</v>
      </c>
    </row>
    <row r="32">
      <c r="A32" s="101"/>
      <c r="B32" s="102"/>
      <c r="C32" s="103" t="s">
        <v>62</v>
      </c>
      <c r="D32" s="104">
        <f>SUM('Monday to Wednesday Page Two'!C10,'Monday to Wednesday Page Two'!C17,'Monday to Wednesday Page Two'!C24,C10,C17,C24,C31)</f>
        <v>61.5</v>
      </c>
    </row>
    <row r="33">
      <c r="A33" s="105"/>
      <c r="B33" s="106"/>
      <c r="C33" s="107" t="s">
        <v>63</v>
      </c>
      <c r="D33" s="108">
        <f>SUM('Monday to Wednesday Page Two'!D10,'Monday to Wednesday Page Two'!D17,'Monday to Wednesday Page Two'!D24,D10,D17,D24,D31)</f>
        <v>768.75</v>
      </c>
    </row>
  </sheetData>
  <mergeCells count="9">
    <mergeCell ref="C2:C3"/>
    <mergeCell ref="D2:D3"/>
    <mergeCell ref="C1:D1"/>
    <mergeCell ref="A1:B1"/>
    <mergeCell ref="B4:D4"/>
    <mergeCell ref="B11:D11"/>
    <mergeCell ref="B18:D18"/>
    <mergeCell ref="B25:D25"/>
    <mergeCell ref="B2:B3"/>
  </mergeCells>
  <drawing r:id="rId1"/>
</worksheet>
</file>