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7 1902" sheetId="1" r:id="rId3"/>
    <sheet state="visible" name="WK8 2602" sheetId="2" r:id="rId4"/>
    <sheet state="visible" name="WBS F Vs A Stacked Column Chart" sheetId="3" r:id="rId5"/>
    <sheet state="visible" name="WBS F Vs A Cluster Column Chart" sheetId="4" r:id="rId6"/>
  </sheets>
  <definedNames/>
  <calcPr/>
</workbook>
</file>

<file path=xl/sharedStrings.xml><?xml version="1.0" encoding="utf-8"?>
<sst xmlns="http://schemas.openxmlformats.org/spreadsheetml/2006/main" count="1285" uniqueCount="105">
  <si>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</si>
  <si>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</si>
  <si>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</si>
  <si>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</si>
  <si>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</si>
  <si>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</si>
  <si>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</si>
  <si>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</si>
  <si>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</si>
  <si>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</si>
  <si>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</si>
  <si>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</si>
  <si>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</si>
  <si>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</si>
  <si>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</si>
  <si>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</si>
  <si>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</si>
  <si>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</si>
  <si>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</si>
  <si>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ACTUAL (hrs)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</si>
  <si>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</si>
  <si>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</si>
  <si>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</si>
  <si>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</si>
  <si>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</si>
  <si>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</si>
  <si>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</si>
  <si>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</si>
  <si>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</si>
  <si>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</si>
  <si>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</si>
  <si>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</si>
  <si>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FORECAST (hrs)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</si>
  <si>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</si>
  <si>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</si>
  <si>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</si>
  <si>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</si>
  <si>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</si>
  <si>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Date</t>
  </si>
  <si>
    <t>Compile hand in document of all deliverables</t>
  </si>
  <si>
    <t>Give Presentation</t>
  </si>
  <si>
    <t>Finance</t>
  </si>
  <si>
    <t>19/02/2018</t>
  </si>
  <si>
    <t>26/02/2018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</si>
  <si>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</si>
  <si>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</si>
  <si>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</si>
  <si>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</si>
  <si>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</si>
  <si>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</si>
  <si>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</si>
  <si>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</si>
  <si>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</si>
  <si>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</si>
  <si>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</si>
  <si>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</si>
  <si>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</si>
  <si>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</si>
  <si>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</si>
  <si>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</si>
  <si>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</si>
  <si>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</si>
  <si>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</si>
  <si>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</si>
  <si>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</si>
  <si>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</si>
  <si>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</si>
  <si>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</si>
  <si>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</si>
  <si>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</si>
  <si>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</si>
  <si>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</si>
  <si>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</si>
  <si>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</si>
  <si>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</si>
  <si>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</si>
  <si>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</si>
  <si>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</si>
  <si>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</si>
  <si>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</si>
  <si>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</si>
  <si>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</si>
  <si>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</si>
  <si>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</si>
  <si>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</si>
  <si>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</si>
  <si>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</si>
  <si>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</si>
  <si>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</si>
  <si>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</si>
  <si>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</si>
  <si>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</si>
  <si>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</si>
  <si>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</si>
  <si>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</si>
  <si>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</si>
  <si>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</si>
  <si>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</si>
  <si>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</si>
  <si>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</si>
  <si>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</si>
  <si>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Week No.</t>
  </si>
  <si>
    <t>Commencing Date of Week</t>
  </si>
  <si>
    <t>Actual</t>
  </si>
  <si>
    <t>Difference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</si>
</sst>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sz val="11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EB9191"/>
        <bgColor rgb="FFEB9191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B4A7D6"/>
        <bgColor rgb="FFB4A7D6"/>
      </patternFill>
    </fill>
    <fill>
      <patternFill patternType="solid">
        <fgColor rgb="FFB28BFF"/>
        <bgColor rgb="FFB28BFF"/>
      </patternFill>
    </fill>
  </fills>
  <borders count="135">
    <border/>
    <border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</border>
    <border>
      <left/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000000"/>
      </top>
      <bottom/>
    </border>
    <border>
      <left style="thin">
        <color rgb="FF7F7F7F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/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thin">
        <color rgb="FF7F7F7F"/>
      </right>
      <top style="thin">
        <color rgb="FF7F7F7F"/>
      </top>
      <bottom/>
    </border>
    <border>
      <left/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/>
      <right/>
      <top style="thin">
        <color rgb="FF000000"/>
      </top>
      <bottom/>
    </border>
    <border>
      <right style="thick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/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7F7F7F"/>
      </top>
    </border>
    <border>
      <left/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ck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ck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000000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/>
      <top style="medium">
        <color rgb="FF000000"/>
      </top>
      <bottom style="thin">
        <color rgb="FF7F7F7F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/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 style="thin">
        <color rgb="FF7F7F7F"/>
      </top>
      <bottom style="thin">
        <color rgb="FF7F7F7F"/>
      </bottom>
    </border>
    <border>
      <left/>
      <top/>
      <bottom/>
    </border>
    <border>
      <right style="medium">
        <color rgb="FF000000"/>
      </right>
      <top/>
      <bottom/>
    </border>
    <border>
      <left/>
      <top style="thin">
        <color rgb="FF7F7F7F"/>
      </top>
      <bottom style="thin">
        <color rgb="FF000000"/>
      </bottom>
    </border>
    <border>
      <left/>
      <top style="thin">
        <color rgb="FF7F7F7F"/>
      </top>
      <bottom style="medium">
        <color rgb="FF000000"/>
      </bottom>
    </border>
    <border>
      <right style="medium">
        <color rgb="FF000000"/>
      </right>
      <top style="thin">
        <color rgb="FF7F7F7F"/>
      </top>
      <bottom style="thin">
        <color rgb="FF000000"/>
      </bottom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/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bottom style="thin">
        <color rgb="FF7F7F7F"/>
      </bottom>
    </border>
    <border>
      <left style="thick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top style="thin">
        <color rgb="FF7F7F7F"/>
      </top>
      <bottom style="thick">
        <color rgb="FF000000"/>
      </bottom>
    </border>
    <border>
      <right style="medium">
        <color rgb="FF000000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thick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6" fillId="2" fontId="1" numFmtId="0" xfId="0" applyAlignment="1" applyBorder="1" applyFill="1" applyFont="1">
      <alignment horizontal="center" shrinkToFit="0" wrapText="1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8" fillId="0" fontId="0" numFmtId="10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3" fontId="3" numFmtId="0" xfId="0" applyBorder="1" applyFill="1" applyFont="1"/>
    <xf borderId="19" fillId="3" fontId="3" numFmtId="0" xfId="0" applyBorder="1" applyFont="1"/>
    <xf borderId="20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22" fillId="3" fontId="3" numFmtId="0" xfId="0" applyBorder="1" applyFont="1"/>
    <xf borderId="23" fillId="3" fontId="3" numFmtId="0" xfId="0" applyBorder="1" applyFont="1"/>
    <xf borderId="24" fillId="3" fontId="1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9" fillId="4" fontId="0" numFmtId="10" xfId="0" applyAlignment="1" applyBorder="1" applyFill="1" applyFont="1" applyNumberFormat="1">
      <alignment horizontal="center" vertical="center"/>
    </xf>
    <xf borderId="30" fillId="0" fontId="1" numFmtId="0" xfId="0" applyBorder="1" applyFont="1"/>
    <xf borderId="31" fillId="0" fontId="1" numFmtId="0" xfId="0" applyBorder="1" applyFont="1"/>
    <xf borderId="32" fillId="0" fontId="1" numFmtId="0" xfId="0" applyAlignment="1" applyBorder="1" applyFont="1">
      <alignment horizontal="center" vertical="center"/>
    </xf>
    <xf borderId="33" fillId="5" fontId="0" numFmtId="10" xfId="0" applyAlignment="1" applyBorder="1" applyFill="1" applyFont="1" applyNumberFormat="1">
      <alignment horizontal="center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Border="1" applyFont="1"/>
    <xf borderId="36" fillId="0" fontId="1" numFmtId="0" xfId="0" applyBorder="1" applyFont="1"/>
    <xf borderId="37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vertical="center"/>
    </xf>
    <xf borderId="41" fillId="0" fontId="0" numFmtId="10" xfId="0" applyAlignment="1" applyBorder="1" applyFont="1" applyNumberFormat="1">
      <alignment horizontal="center" vertical="center"/>
    </xf>
    <xf borderId="43" fillId="2" fontId="1" numFmtId="0" xfId="0" applyBorder="1" applyFont="1"/>
    <xf borderId="31" fillId="2" fontId="1" numFmtId="0" xfId="0" applyBorder="1" applyFont="1"/>
    <xf borderId="32" fillId="2" fontId="3" numFmtId="0" xfId="0" applyAlignment="1" applyBorder="1" applyFont="1">
      <alignment horizontal="center" vertical="center"/>
    </xf>
    <xf borderId="34" fillId="2" fontId="3" numFmtId="0" xfId="0" applyAlignment="1" applyBorder="1" applyFont="1">
      <alignment horizontal="center" vertical="center"/>
    </xf>
    <xf borderId="31" fillId="2" fontId="3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44" fillId="2" fontId="1" numFmtId="0" xfId="0" applyBorder="1" applyFont="1"/>
    <xf borderId="45" fillId="2" fontId="1" numFmtId="0" xfId="0" applyBorder="1" applyFont="1"/>
    <xf borderId="46" fillId="2" fontId="3" numFmtId="0" xfId="0" applyAlignment="1" applyBorder="1" applyFont="1">
      <alignment horizontal="center" vertical="center"/>
    </xf>
    <xf borderId="47" fillId="2" fontId="1" numFmtId="0" xfId="0" applyBorder="1" applyFont="1"/>
    <xf borderId="48" fillId="2" fontId="1" numFmtId="0" xfId="0" applyAlignment="1" applyBorder="1" applyFont="1">
      <alignment horizontal="center" vertical="center"/>
    </xf>
    <xf borderId="48" fillId="2" fontId="3" numFmtId="0" xfId="0" applyAlignment="1" applyBorder="1" applyFont="1">
      <alignment horizontal="center" vertical="center"/>
    </xf>
    <xf borderId="49" fillId="2" fontId="1" numFmtId="0" xfId="0" applyBorder="1" applyFont="1"/>
    <xf borderId="45" fillId="2" fontId="3" numFmtId="0" xfId="0" applyAlignment="1" applyBorder="1" applyFont="1">
      <alignment horizontal="center" vertical="center"/>
    </xf>
    <xf borderId="50" fillId="2" fontId="1" numFmtId="0" xfId="0" applyAlignment="1" applyBorder="1" applyFont="1">
      <alignment horizontal="center" vertical="center"/>
    </xf>
    <xf borderId="51" fillId="2" fontId="1" numFmtId="0" xfId="0" applyAlignment="1" applyBorder="1" applyFont="1">
      <alignment horizontal="center" vertical="center"/>
    </xf>
    <xf borderId="52" fillId="2" fontId="1" numFmtId="0" xfId="0" applyAlignment="1" applyBorder="1" applyFont="1">
      <alignment horizontal="center" vertical="center"/>
    </xf>
    <xf borderId="16" fillId="0" fontId="0" numFmtId="10" xfId="0" applyAlignment="1" applyBorder="1" applyFont="1" applyNumberFormat="1">
      <alignment horizontal="center" vertical="center"/>
    </xf>
    <xf borderId="53" fillId="2" fontId="1" numFmtId="0" xfId="0" applyAlignment="1" applyBorder="1" applyFont="1">
      <alignment horizontal="center" vertical="center"/>
    </xf>
    <xf borderId="18" fillId="6" fontId="3" numFmtId="0" xfId="0" applyBorder="1" applyFill="1" applyFont="1"/>
    <xf borderId="19" fillId="6" fontId="3" numFmtId="0" xfId="0" applyBorder="1" applyFont="1"/>
    <xf borderId="20" fillId="6" fontId="1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vertical="center"/>
    </xf>
    <xf borderId="19" fillId="6" fontId="1" numFmtId="0" xfId="0" applyAlignment="1" applyBorder="1" applyFont="1">
      <alignment horizontal="center" vertical="center"/>
    </xf>
    <xf borderId="53" fillId="2" fontId="3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49" fillId="2" fontId="3" numFmtId="0" xfId="0" applyAlignment="1" applyBorder="1" applyFont="1">
      <alignment horizontal="center" vertical="center"/>
    </xf>
    <xf borderId="54" fillId="0" fontId="0" numFmtId="0" xfId="0" applyAlignment="1" applyBorder="1" applyFont="1">
      <alignment horizontal="center" vertical="center"/>
    </xf>
    <xf borderId="0" fillId="0" fontId="1" numFmtId="0" xfId="0" applyFont="1"/>
    <xf borderId="5" fillId="0" fontId="1" numFmtId="0" xfId="0" applyBorder="1" applyFont="1"/>
    <xf borderId="26" fillId="6" fontId="1" numFmtId="0" xfId="0" applyAlignment="1" applyBorder="1" applyFont="1">
      <alignment horizontal="center" vertical="center"/>
    </xf>
    <xf borderId="33" fillId="5" fontId="0" numFmtId="0" xfId="0" applyAlignment="1" applyBorder="1" applyFont="1">
      <alignment horizontal="center" vertical="center"/>
    </xf>
    <xf borderId="43" fillId="7" fontId="3" numFmtId="0" xfId="0" applyBorder="1" applyFill="1" applyFont="1"/>
    <xf borderId="31" fillId="7" fontId="3" numFmtId="0" xfId="0" applyBorder="1" applyFont="1"/>
    <xf borderId="55" fillId="7" fontId="1" numFmtId="0" xfId="0" applyAlignment="1" applyBorder="1" applyFont="1">
      <alignment horizontal="center" vertical="center"/>
    </xf>
    <xf borderId="56" fillId="7" fontId="1" numFmtId="0" xfId="0" applyAlignment="1" applyBorder="1" applyFont="1">
      <alignment horizontal="center" vertical="center"/>
    </xf>
    <xf borderId="57" fillId="7" fontId="1" numFmtId="0" xfId="0" applyAlignment="1" applyBorder="1" applyFont="1">
      <alignment horizontal="center" vertical="center"/>
    </xf>
    <xf borderId="58" fillId="7" fontId="1" numFmtId="0" xfId="0" applyAlignment="1" applyBorder="1" applyFont="1">
      <alignment horizontal="center" vertical="center"/>
    </xf>
    <xf borderId="41" fillId="7" fontId="1" numFmtId="0" xfId="0" applyAlignment="1" applyBorder="1" applyFont="1">
      <alignment horizontal="center" vertical="center"/>
    </xf>
    <xf borderId="42" fillId="8" fontId="0" numFmtId="0" xfId="0" applyAlignment="1" applyBorder="1" applyFill="1" applyFont="1">
      <alignment horizontal="center" vertical="center"/>
    </xf>
    <xf borderId="59" fillId="0" fontId="1" numFmtId="0" xfId="0" applyAlignment="1" applyBorder="1" applyFont="1">
      <alignment horizontal="center"/>
    </xf>
    <xf borderId="32" fillId="7" fontId="1" numFmtId="0" xfId="0" applyAlignment="1" applyBorder="1" applyFont="1">
      <alignment horizontal="center" vertical="center"/>
    </xf>
    <xf borderId="34" fillId="7" fontId="1" numFmtId="0" xfId="0" applyAlignment="1" applyBorder="1" applyFont="1">
      <alignment horizontal="center" vertical="center"/>
    </xf>
    <xf borderId="31" fillId="7" fontId="1" numFmtId="0" xfId="0" applyAlignment="1" applyBorder="1" applyFont="1">
      <alignment horizontal="center" vertical="center"/>
    </xf>
    <xf borderId="39" fillId="7" fontId="1" numFmtId="0" xfId="0" applyAlignment="1" applyBorder="1" applyFont="1">
      <alignment horizontal="center" vertical="center"/>
    </xf>
    <xf borderId="60" fillId="0" fontId="2" numFmtId="0" xfId="0" applyBorder="1" applyFont="1"/>
    <xf borderId="34" fillId="0" fontId="0" numFmtId="0" xfId="0" applyAlignment="1" applyBorder="1" applyFont="1">
      <alignment horizontal="center" vertical="center"/>
    </xf>
    <xf borderId="61" fillId="0" fontId="1" numFmtId="0" xfId="0" applyBorder="1" applyFont="1"/>
    <xf borderId="62" fillId="0" fontId="1" numFmtId="0" xfId="0" applyBorder="1" applyFont="1"/>
    <xf borderId="63" fillId="0" fontId="1" numFmtId="164" xfId="0" applyAlignment="1" applyBorder="1" applyFont="1" applyNumberFormat="1">
      <alignment horizontal="center"/>
    </xf>
    <xf borderId="64" fillId="0" fontId="1" numFmtId="0" xfId="0" applyBorder="1" applyFont="1"/>
    <xf borderId="49" fillId="0" fontId="1" numFmtId="0" xfId="0" applyBorder="1" applyFont="1"/>
    <xf borderId="50" fillId="0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58" fillId="2" fontId="1" numFmtId="0" xfId="0" applyAlignment="1" applyBorder="1" applyFont="1">
      <alignment horizontal="center" vertical="center"/>
    </xf>
    <xf borderId="65" fillId="0" fontId="1" numFmtId="0" xfId="0" applyAlignment="1" applyBorder="1" applyFont="1">
      <alignment horizontal="center" vertical="center"/>
    </xf>
    <xf borderId="61" fillId="0" fontId="1" numFmtId="164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66" fillId="0" fontId="1" numFmtId="0" xfId="0" applyBorder="1" applyFont="1"/>
    <xf borderId="67" fillId="0" fontId="1" numFmtId="0" xfId="0" applyBorder="1" applyFont="1"/>
    <xf borderId="68" fillId="0" fontId="1" numFmtId="0" xfId="0" applyAlignment="1" applyBorder="1" applyFont="1">
      <alignment horizontal="center" vertical="center"/>
    </xf>
    <xf borderId="69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55" fillId="3" fontId="1" numFmtId="0" xfId="0" applyAlignment="1" applyBorder="1" applyFont="1">
      <alignment horizontal="center" vertical="center"/>
    </xf>
    <xf borderId="56" fillId="3" fontId="1" numFmtId="0" xfId="0" applyAlignment="1" applyBorder="1" applyFont="1">
      <alignment horizontal="center" vertical="center"/>
    </xf>
    <xf borderId="70" fillId="3" fontId="3" numFmtId="0" xfId="0" applyBorder="1" applyFont="1"/>
    <xf borderId="71" fillId="0" fontId="1" numFmtId="49" xfId="0" applyAlignment="1" applyBorder="1" applyFont="1" applyNumberFormat="1">
      <alignment horizontal="center"/>
    </xf>
    <xf borderId="72" fillId="3" fontId="3" numFmtId="0" xfId="0" applyBorder="1" applyFont="1"/>
    <xf borderId="57" fillId="3" fontId="1" numFmtId="0" xfId="0" applyAlignment="1" applyBorder="1" applyFont="1">
      <alignment horizontal="center" vertical="center"/>
    </xf>
    <xf borderId="73" fillId="9" fontId="3" numFmtId="0" xfId="0" applyBorder="1" applyFill="1" applyFont="1"/>
    <xf borderId="74" fillId="3" fontId="1" numFmtId="0" xfId="0" applyAlignment="1" applyBorder="1" applyFont="1">
      <alignment horizontal="center" vertical="center"/>
    </xf>
    <xf borderId="75" fillId="9" fontId="3" numFmtId="0" xfId="0" applyBorder="1" applyFont="1"/>
    <xf borderId="76" fillId="0" fontId="1" numFmtId="0" xfId="0" applyAlignment="1" applyBorder="1" applyFont="1">
      <alignment horizontal="center" vertical="center"/>
    </xf>
    <xf borderId="77" fillId="9" fontId="1" numFmtId="0" xfId="0" applyAlignment="1" applyBorder="1" applyFont="1">
      <alignment horizontal="right"/>
    </xf>
    <xf borderId="78" fillId="9" fontId="1" numFmtId="0" xfId="0" applyAlignment="1" applyBorder="1" applyFont="1">
      <alignment horizontal="right"/>
    </xf>
    <xf borderId="79" fillId="2" fontId="1" numFmtId="0" xfId="0" applyAlignment="1" applyBorder="1" applyFont="1">
      <alignment horizontal="center" vertical="center"/>
    </xf>
    <xf borderId="55" fillId="6" fontId="1" numFmtId="0" xfId="0" applyAlignment="1" applyBorder="1" applyFont="1">
      <alignment horizontal="center" vertical="center"/>
    </xf>
    <xf borderId="56" fillId="6" fontId="1" numFmtId="0" xfId="0" applyAlignment="1" applyBorder="1" applyFont="1">
      <alignment horizontal="center" vertical="center"/>
    </xf>
    <xf borderId="57" fillId="6" fontId="1" numFmtId="0" xfId="0" applyAlignment="1" applyBorder="1" applyFont="1">
      <alignment horizontal="center" vertical="center"/>
    </xf>
    <xf borderId="80" fillId="6" fontId="1" numFmtId="0" xfId="0" applyAlignment="1" applyBorder="1" applyFont="1">
      <alignment horizontal="center" vertical="center"/>
    </xf>
    <xf borderId="41" fillId="6" fontId="1" numFmtId="0" xfId="0" applyAlignment="1" applyBorder="1" applyFont="1">
      <alignment horizontal="center" vertical="center"/>
    </xf>
    <xf borderId="81" fillId="0" fontId="1" numFmtId="0" xfId="0" applyAlignment="1" applyBorder="1" applyFont="1">
      <alignment horizontal="center" vertical="center"/>
    </xf>
    <xf borderId="70" fillId="6" fontId="3" numFmtId="0" xfId="0" applyBorder="1" applyFont="1"/>
    <xf borderId="0" fillId="0" fontId="3" numFmtId="0" xfId="0" applyFont="1"/>
    <xf borderId="82" fillId="9" fontId="3" numFmtId="0" xfId="0" applyBorder="1" applyFont="1"/>
    <xf borderId="72" fillId="6" fontId="3" numFmtId="0" xfId="0" applyBorder="1" applyFont="1"/>
    <xf borderId="43" fillId="7" fontId="1" numFmtId="0" xfId="0" applyBorder="1" applyFont="1"/>
    <xf borderId="77" fillId="9" fontId="1" numFmtId="0" xfId="0" applyAlignment="1" applyBorder="1" applyFont="1">
      <alignment horizontal="center"/>
    </xf>
    <xf borderId="31" fillId="7" fontId="1" numFmtId="0" xfId="0" applyBorder="1" applyFont="1"/>
    <xf borderId="83" fillId="9" fontId="1" numFmtId="0" xfId="0" applyAlignment="1" applyBorder="1" applyFont="1">
      <alignment horizontal="center"/>
    </xf>
    <xf borderId="84" fillId="0" fontId="1" numFmtId="0" xfId="0" applyBorder="1" applyFont="1"/>
    <xf borderId="22" fillId="7" fontId="1" numFmtId="0" xfId="0" applyBorder="1" applyFont="1"/>
    <xf borderId="32" fillId="2" fontId="1" numFmtId="0" xfId="0" applyAlignment="1" applyBorder="1" applyFont="1">
      <alignment horizontal="right"/>
    </xf>
    <xf borderId="23" fillId="7" fontId="1" numFmtId="0" xfId="0" applyBorder="1" applyFont="1"/>
    <xf borderId="43" fillId="10" fontId="3" numFmtId="0" xfId="0" applyBorder="1" applyFill="1" applyFont="1"/>
    <xf borderId="31" fillId="10" fontId="3" numFmtId="0" xfId="0" applyBorder="1" applyFont="1"/>
    <xf borderId="32" fillId="10" fontId="1" numFmtId="0" xfId="0" applyAlignment="1" applyBorder="1" applyFont="1">
      <alignment horizontal="center" vertical="center"/>
    </xf>
    <xf borderId="22" fillId="10" fontId="3" numFmtId="0" xfId="0" applyBorder="1" applyFont="1"/>
    <xf borderId="23" fillId="10" fontId="3" numFmtId="0" xfId="0" applyBorder="1" applyFont="1"/>
    <xf borderId="34" fillId="10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85" fillId="0" fontId="1" numFmtId="0" xfId="0" applyAlignment="1" applyBorder="1" applyFont="1">
      <alignment horizontal="right"/>
    </xf>
    <xf borderId="41" fillId="10" fontId="1" numFmtId="0" xfId="0" applyAlignment="1" applyBorder="1" applyFont="1">
      <alignment horizontal="center" vertical="center"/>
    </xf>
    <xf borderId="86" fillId="0" fontId="1" numFmtId="0" xfId="0" applyBorder="1" applyFont="1"/>
    <xf borderId="41" fillId="10" fontId="1" numFmtId="10" xfId="0" applyAlignment="1" applyBorder="1" applyFont="1" applyNumberFormat="1">
      <alignment horizontal="center" vertical="center"/>
    </xf>
    <xf borderId="32" fillId="0" fontId="1" numFmtId="0" xfId="0" applyAlignment="1" applyBorder="1" applyFont="1">
      <alignment horizontal="center"/>
    </xf>
    <xf borderId="87" fillId="0" fontId="1" numFmtId="0" xfId="0" applyAlignment="1" applyBorder="1" applyFont="1">
      <alignment horizontal="center"/>
    </xf>
    <xf borderId="39" fillId="10" fontId="1" numFmtId="0" xfId="0" applyAlignment="1" applyBorder="1" applyFont="1">
      <alignment horizontal="center" vertical="center"/>
    </xf>
    <xf borderId="31" fillId="2" fontId="0" numFmtId="0" xfId="0" applyBorder="1" applyFont="1"/>
    <xf borderId="25" fillId="6" fontId="1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22" fillId="7" fontId="3" numFmtId="0" xfId="0" applyBorder="1" applyFont="1"/>
    <xf borderId="88" fillId="6" fontId="1" numFmtId="0" xfId="0" applyAlignment="1" applyBorder="1" applyFont="1">
      <alignment horizontal="center" vertical="center"/>
    </xf>
    <xf borderId="23" fillId="7" fontId="3" numFmtId="0" xfId="0" applyBorder="1" applyFont="1"/>
    <xf borderId="84" fillId="2" fontId="1" numFmtId="0" xfId="0" applyBorder="1" applyFont="1"/>
    <xf borderId="41" fillId="7" fontId="1" numFmtId="10" xfId="0" applyAlignment="1" applyBorder="1" applyFont="1" applyNumberFormat="1">
      <alignment horizontal="center" vertical="center"/>
    </xf>
    <xf borderId="89" fillId="2" fontId="1" numFmtId="0" xfId="0" applyBorder="1" applyFont="1"/>
    <xf borderId="84" fillId="11" fontId="3" numFmtId="0" xfId="0" applyBorder="1" applyFill="1" applyFont="1"/>
    <xf borderId="31" fillId="11" fontId="3" numFmtId="0" xfId="0" applyBorder="1" applyFont="1"/>
    <xf borderId="90" fillId="0" fontId="1" numFmtId="0" xfId="0" applyAlignment="1" applyBorder="1" applyFont="1">
      <alignment horizontal="center" vertical="center"/>
    </xf>
    <xf borderId="91" fillId="0" fontId="0" numFmtId="0" xfId="0" applyAlignment="1" applyBorder="1" applyFont="1">
      <alignment horizontal="center" vertical="center"/>
    </xf>
    <xf borderId="92" fillId="7" fontId="1" numFmtId="0" xfId="0" applyBorder="1" applyFont="1"/>
    <xf borderId="93" fillId="0" fontId="2" numFmtId="0" xfId="0" applyBorder="1" applyFont="1"/>
    <xf borderId="18" fillId="7" fontId="1" numFmtId="0" xfId="0" applyBorder="1" applyFont="1"/>
    <xf borderId="21" fillId="7" fontId="1" numFmtId="0" xfId="0" applyBorder="1" applyFont="1"/>
    <xf borderId="32" fillId="11" fontId="1" numFmtId="0" xfId="0" applyAlignment="1" applyBorder="1" applyFont="1">
      <alignment horizontal="right"/>
    </xf>
    <xf borderId="94" fillId="11" fontId="1" numFmtId="0" xfId="0" applyAlignment="1" applyBorder="1" applyFont="1">
      <alignment horizontal="right"/>
    </xf>
    <xf borderId="89" fillId="11" fontId="3" numFmtId="0" xfId="0" applyBorder="1" applyFont="1"/>
    <xf borderId="32" fillId="12" fontId="1" numFmtId="0" xfId="0" applyAlignment="1" applyBorder="1" applyFill="1" applyFont="1">
      <alignment horizontal="center"/>
    </xf>
    <xf borderId="87" fillId="11" fontId="1" numFmtId="0" xfId="0" applyAlignment="1" applyBorder="1" applyFont="1">
      <alignment horizontal="center"/>
    </xf>
    <xf borderId="84" fillId="7" fontId="3" numFmtId="0" xfId="0" applyBorder="1" applyFont="1"/>
    <xf borderId="32" fillId="8" fontId="1" numFmtId="0" xfId="0" applyAlignment="1" applyBorder="1" applyFont="1">
      <alignment horizontal="right"/>
    </xf>
    <xf borderId="94" fillId="8" fontId="1" numFmtId="0" xfId="0" applyAlignment="1" applyBorder="1" applyFont="1">
      <alignment horizontal="right"/>
    </xf>
    <xf borderId="89" fillId="7" fontId="3" numFmtId="0" xfId="0" applyBorder="1" applyFont="1"/>
    <xf borderId="32" fillId="8" fontId="1" numFmtId="0" xfId="0" applyAlignment="1" applyBorder="1" applyFont="1">
      <alignment horizontal="center"/>
    </xf>
    <xf borderId="87" fillId="8" fontId="1" numFmtId="0" xfId="0" applyAlignment="1" applyBorder="1" applyFont="1">
      <alignment horizontal="center"/>
    </xf>
    <xf borderId="32" fillId="7" fontId="1" numFmtId="0" xfId="0" applyAlignment="1" applyBorder="1" applyFont="1">
      <alignment horizontal="right"/>
    </xf>
    <xf borderId="94" fillId="7" fontId="1" numFmtId="0" xfId="0" applyAlignment="1" applyBorder="1" applyFont="1">
      <alignment horizontal="right"/>
    </xf>
    <xf borderId="87" fillId="7" fontId="1" numFmtId="0" xfId="0" applyAlignment="1" applyBorder="1" applyFont="1">
      <alignment horizontal="center"/>
    </xf>
    <xf borderId="95" fillId="7" fontId="1" numFmtId="0" xfId="0" applyBorder="1" applyFont="1"/>
    <xf borderId="96" fillId="0" fontId="1" numFmtId="0" xfId="0" applyBorder="1" applyFont="1"/>
    <xf borderId="97" fillId="7" fontId="1" numFmtId="0" xfId="0" applyAlignment="1" applyBorder="1" applyFont="1">
      <alignment horizontal="center"/>
    </xf>
    <xf borderId="26" fillId="7" fontId="1" numFmtId="0" xfId="0" applyBorder="1" applyFont="1"/>
    <xf borderId="98" fillId="0" fontId="1" numFmtId="0" xfId="0" applyBorder="1" applyFont="1"/>
    <xf borderId="85" fillId="7" fontId="1" numFmtId="0" xfId="0" applyBorder="1" applyFont="1"/>
    <xf borderId="99" fillId="0" fontId="1" numFmtId="0" xfId="0" applyAlignment="1" applyBorder="1" applyFont="1">
      <alignment horizontal="center" vertical="center"/>
    </xf>
    <xf borderId="86" fillId="0" fontId="2" numFmtId="0" xfId="0" applyBorder="1" applyFont="1"/>
    <xf borderId="100" fillId="0" fontId="1" numFmtId="0" xfId="0" applyAlignment="1" applyBorder="1" applyFont="1">
      <alignment horizontal="center" vertical="center"/>
    </xf>
    <xf borderId="101" fillId="7" fontId="4" numFmtId="0" xfId="0" applyAlignment="1" applyBorder="1" applyFont="1">
      <alignment horizontal="center"/>
    </xf>
    <xf borderId="98" fillId="0" fontId="1" numFmtId="0" xfId="0" applyAlignment="1" applyBorder="1" applyFont="1">
      <alignment horizontal="center" vertical="center"/>
    </xf>
    <xf borderId="102" fillId="2" fontId="1" numFmtId="0" xfId="0" applyAlignment="1" applyBorder="1" applyFont="1">
      <alignment horizontal="center" vertical="center"/>
    </xf>
    <xf borderId="103" fillId="0" fontId="1" numFmtId="0" xfId="0" applyAlignment="1" applyBorder="1" applyFont="1">
      <alignment horizontal="center" vertical="center"/>
    </xf>
    <xf borderId="84" fillId="13" fontId="3" numFmtId="0" xfId="0" applyBorder="1" applyFill="1" applyFont="1"/>
    <xf borderId="104" fillId="7" fontId="4" numFmtId="0" xfId="0" applyAlignment="1" applyBorder="1" applyFont="1">
      <alignment horizontal="center"/>
    </xf>
    <xf borderId="31" fillId="13" fontId="3" numFmtId="0" xfId="0" applyBorder="1" applyFont="1"/>
    <xf borderId="105" fillId="7" fontId="1" numFmtId="0" xfId="0" applyBorder="1" applyFont="1"/>
    <xf borderId="32" fillId="13" fontId="1" numFmtId="0" xfId="0" applyAlignment="1" applyBorder="1" applyFont="1">
      <alignment horizontal="right"/>
    </xf>
    <xf borderId="106" fillId="0" fontId="2" numFmtId="0" xfId="0" applyBorder="1" applyFont="1"/>
    <xf borderId="77" fillId="7" fontId="1" numFmtId="0" xfId="0" applyAlignment="1" applyBorder="1" applyFont="1">
      <alignment horizontal="center" vertical="center"/>
    </xf>
    <xf borderId="107" fillId="7" fontId="1" numFmtId="0" xfId="0" applyAlignment="1" applyBorder="1" applyFont="1">
      <alignment horizontal="center" vertical="center"/>
    </xf>
    <xf borderId="108" fillId="7" fontId="4" numFmtId="0" xfId="0" applyAlignment="1" applyBorder="1" applyFont="1">
      <alignment horizontal="center"/>
    </xf>
    <xf borderId="75" fillId="7" fontId="1" numFmtId="0" xfId="0" applyAlignment="1" applyBorder="1" applyFont="1">
      <alignment horizontal="center" vertical="center"/>
    </xf>
    <xf borderId="94" fillId="13" fontId="1" numFmtId="0" xfId="0" applyAlignment="1" applyBorder="1" applyFont="1">
      <alignment horizontal="right"/>
    </xf>
    <xf borderId="109" fillId="7" fontId="1" numFmtId="0" xfId="0" applyAlignment="1" applyBorder="1" applyFont="1">
      <alignment horizontal="center" vertical="center"/>
    </xf>
    <xf borderId="110" fillId="7" fontId="1" numFmtId="0" xfId="0" applyAlignment="1" applyBorder="1" applyFont="1">
      <alignment horizontal="center" vertical="center"/>
    </xf>
    <xf borderId="111" fillId="0" fontId="0" numFmtId="10" xfId="0" applyAlignment="1" applyBorder="1" applyFont="1" applyNumberFormat="1">
      <alignment horizontal="center" vertical="center"/>
    </xf>
    <xf borderId="51" fillId="7" fontId="1" numFmtId="0" xfId="0" applyAlignment="1" applyBorder="1" applyFont="1">
      <alignment horizontal="center"/>
    </xf>
    <xf borderId="112" fillId="7" fontId="1" numFmtId="0" xfId="0" applyBorder="1" applyFont="1"/>
    <xf borderId="89" fillId="13" fontId="3" numFmtId="0" xfId="0" applyBorder="1" applyFont="1"/>
    <xf borderId="32" fillId="7" fontId="4" numFmtId="0" xfId="0" applyAlignment="1" applyBorder="1" applyFont="1">
      <alignment horizontal="center" vertical="center"/>
    </xf>
    <xf borderId="41" fillId="7" fontId="1" numFmtId="0" xfId="0" applyBorder="1" applyFont="1"/>
    <xf borderId="34" fillId="7" fontId="4" numFmtId="0" xfId="0" applyAlignment="1" applyBorder="1" applyFont="1">
      <alignment horizontal="center" vertical="center"/>
    </xf>
    <xf borderId="113" fillId="7" fontId="1" numFmtId="0" xfId="0" applyBorder="1" applyFont="1"/>
    <xf borderId="114" fillId="0" fontId="2" numFmtId="0" xfId="0" applyBorder="1" applyFont="1"/>
    <xf borderId="32" fillId="14" fontId="1" numFmtId="0" xfId="0" applyAlignment="1" applyBorder="1" applyFill="1" applyFont="1">
      <alignment horizontal="center"/>
    </xf>
    <xf borderId="43" fillId="7" fontId="1" numFmtId="0" xfId="0" applyAlignment="1" applyBorder="1" applyFont="1">
      <alignment horizontal="center"/>
    </xf>
    <xf borderId="87" fillId="13" fontId="1" numFmtId="0" xfId="0" applyAlignment="1" applyBorder="1" applyFont="1">
      <alignment horizontal="center"/>
    </xf>
    <xf borderId="31" fillId="7" fontId="4" numFmtId="0" xfId="0" applyAlignment="1" applyBorder="1" applyFont="1">
      <alignment horizontal="center" vertical="center"/>
    </xf>
    <xf borderId="34" fillId="7" fontId="1" numFmtId="0" xfId="0" applyAlignment="1" applyBorder="1" applyFont="1">
      <alignment horizontal="center"/>
    </xf>
    <xf borderId="94" fillId="7" fontId="1" numFmtId="0" xfId="0" applyAlignment="1" applyBorder="1" applyFont="1">
      <alignment horizontal="center"/>
    </xf>
    <xf borderId="115" fillId="7" fontId="1" numFmtId="0" xfId="0" applyBorder="1" applyFont="1"/>
    <xf borderId="116" fillId="7" fontId="1" numFmtId="0" xfId="0" applyBorder="1" applyFont="1"/>
    <xf borderId="117" fillId="0" fontId="2" numFmtId="0" xfId="0" applyBorder="1" applyFont="1"/>
    <xf borderId="118" fillId="0" fontId="2" numFmtId="0" xfId="0" applyBorder="1" applyFont="1"/>
    <xf borderId="119" fillId="7" fontId="1" numFmtId="10" xfId="0" applyAlignment="1" applyBorder="1" applyFont="1" applyNumberFormat="1">
      <alignment horizontal="center"/>
    </xf>
    <xf borderId="50" fillId="7" fontId="1" numFmtId="10" xfId="0" applyAlignment="1" applyBorder="1" applyFont="1" applyNumberFormat="1">
      <alignment horizontal="center" vertical="center"/>
    </xf>
    <xf borderId="120" fillId="7" fontId="1" numFmtId="10" xfId="0" applyAlignment="1" applyBorder="1" applyFont="1" applyNumberFormat="1">
      <alignment horizontal="center"/>
    </xf>
    <xf borderId="53" fillId="7" fontId="1" numFmtId="10" xfId="0" applyAlignment="1" applyBorder="1" applyFont="1" applyNumberFormat="1">
      <alignment horizontal="center" vertical="center"/>
    </xf>
    <xf borderId="84" fillId="15" fontId="3" numFmtId="0" xfId="0" applyBorder="1" applyFill="1" applyFont="1"/>
    <xf borderId="31" fillId="15" fontId="3" numFmtId="0" xfId="0" applyBorder="1" applyFont="1"/>
    <xf borderId="49" fillId="7" fontId="1" numFmtId="10" xfId="0" applyAlignment="1" applyBorder="1" applyFont="1" applyNumberFormat="1">
      <alignment horizontal="center" vertical="center"/>
    </xf>
    <xf borderId="32" fillId="15" fontId="1" numFmtId="0" xfId="0" applyAlignment="1" applyBorder="1" applyFont="1">
      <alignment horizontal="right"/>
    </xf>
    <xf borderId="79" fillId="7" fontId="1" numFmtId="10" xfId="0" applyAlignment="1" applyBorder="1" applyFont="1" applyNumberFormat="1">
      <alignment horizontal="center" vertical="center"/>
    </xf>
    <xf borderId="94" fillId="15" fontId="1" numFmtId="0" xfId="0" applyAlignment="1" applyBorder="1" applyFont="1">
      <alignment horizontal="right"/>
    </xf>
    <xf borderId="121" fillId="7" fontId="1" numFmtId="10" xfId="0" applyAlignment="1" applyBorder="1" applyFont="1" applyNumberFormat="1">
      <alignment horizontal="center"/>
    </xf>
    <xf borderId="89" fillId="15" fontId="3" numFmtId="0" xfId="0" applyBorder="1" applyFont="1"/>
    <xf borderId="90" fillId="7" fontId="1" numFmtId="0" xfId="0" applyAlignment="1" applyBorder="1" applyFont="1">
      <alignment horizontal="center" vertical="center"/>
    </xf>
    <xf borderId="32" fillId="16" fontId="1" numFmtId="0" xfId="0" applyAlignment="1" applyBorder="1" applyFill="1" applyFont="1">
      <alignment horizontal="center"/>
    </xf>
    <xf borderId="102" fillId="7" fontId="1" numFmtId="10" xfId="0" applyAlignment="1" applyBorder="1" applyFont="1" applyNumberFormat="1">
      <alignment horizontal="center"/>
    </xf>
    <xf borderId="87" fillId="15" fontId="1" numFmtId="0" xfId="0" applyAlignment="1" applyBorder="1" applyFont="1">
      <alignment horizontal="center"/>
    </xf>
    <xf borderId="0" fillId="0" fontId="0" numFmtId="10" xfId="0" applyAlignment="1" applyFont="1" applyNumberFormat="1">
      <alignment horizontal="center" vertical="center"/>
    </xf>
    <xf borderId="103" fillId="7" fontId="1" numFmtId="0" xfId="0" applyBorder="1" applyFont="1"/>
    <xf borderId="122" fillId="8" fontId="0" numFmtId="0" xfId="0" applyAlignment="1" applyBorder="1" applyFont="1">
      <alignment horizontal="center" vertical="center"/>
    </xf>
    <xf borderId="123" fillId="0" fontId="0" numFmtId="0" xfId="0" applyBorder="1" applyFont="1"/>
    <xf borderId="0" fillId="0" fontId="0" numFmtId="0" xfId="0" applyAlignment="1" applyFont="1">
      <alignment horizontal="center" vertical="center"/>
    </xf>
    <xf borderId="84" fillId="7" fontId="1" numFmtId="0" xfId="0" applyBorder="1" applyFont="1"/>
    <xf borderId="89" fillId="7" fontId="1" numFmtId="0" xfId="0" applyBorder="1" applyFont="1"/>
    <xf borderId="84" fillId="17" fontId="3" numFmtId="0" xfId="0" applyBorder="1" applyFill="1" applyFont="1"/>
    <xf borderId="31" fillId="17" fontId="3" numFmtId="0" xfId="0" applyBorder="1" applyFont="1"/>
    <xf borderId="32" fillId="17" fontId="1" numFmtId="0" xfId="0" applyAlignment="1" applyBorder="1" applyFont="1">
      <alignment horizontal="right"/>
    </xf>
    <xf borderId="94" fillId="17" fontId="1" numFmtId="0" xfId="0" applyAlignment="1" applyBorder="1" applyFont="1">
      <alignment horizontal="right"/>
    </xf>
    <xf borderId="89" fillId="17" fontId="3" numFmtId="0" xfId="0" applyBorder="1" applyFont="1"/>
    <xf borderId="32" fillId="18" fontId="1" numFmtId="0" xfId="0" applyAlignment="1" applyBorder="1" applyFill="1" applyFont="1">
      <alignment horizontal="center"/>
    </xf>
    <xf borderId="87" fillId="17" fontId="1" numFmtId="0" xfId="0" applyAlignment="1" applyBorder="1" applyFont="1">
      <alignment horizontal="center"/>
    </xf>
    <xf borderId="84" fillId="10" fontId="3" numFmtId="0" xfId="0" applyBorder="1" applyFont="1"/>
    <xf borderId="32" fillId="10" fontId="1" numFmtId="0" xfId="0" applyAlignment="1" applyBorder="1" applyFont="1">
      <alignment horizontal="right"/>
    </xf>
    <xf borderId="94" fillId="10" fontId="1" numFmtId="0" xfId="0" applyAlignment="1" applyBorder="1" applyFont="1">
      <alignment horizontal="right"/>
    </xf>
    <xf borderId="89" fillId="10" fontId="3" numFmtId="0" xfId="0" applyBorder="1" applyFont="1"/>
    <xf borderId="87" fillId="10" fontId="1" numFmtId="0" xfId="0" applyAlignment="1" applyBorder="1" applyFont="1">
      <alignment horizontal="center"/>
    </xf>
    <xf borderId="0" fillId="0" fontId="0" numFmtId="0" xfId="0" applyFont="1"/>
    <xf borderId="89" fillId="2" fontId="0" numFmtId="0" xfId="0" applyBorder="1" applyFont="1"/>
    <xf borderId="84" fillId="6" fontId="3" numFmtId="0" xfId="0" applyBorder="1" applyFont="1"/>
    <xf borderId="31" fillId="6" fontId="3" numFmtId="0" xfId="0" applyBorder="1" applyFont="1"/>
    <xf borderId="32" fillId="6" fontId="1" numFmtId="0" xfId="0" applyAlignment="1" applyBorder="1" applyFont="1">
      <alignment horizontal="right"/>
    </xf>
    <xf borderId="94" fillId="6" fontId="1" numFmtId="0" xfId="0" applyAlignment="1" applyBorder="1" applyFont="1">
      <alignment horizontal="right"/>
    </xf>
    <xf borderId="89" fillId="6" fontId="3" numFmtId="0" xfId="0" applyBorder="1" applyFont="1"/>
    <xf borderId="32" fillId="4" fontId="1" numFmtId="0" xfId="0" applyAlignment="1" applyBorder="1" applyFont="1">
      <alignment horizontal="center"/>
    </xf>
    <xf borderId="87" fillId="6" fontId="1" numFmtId="0" xfId="0" applyAlignment="1" applyBorder="1" applyFont="1">
      <alignment horizontal="center"/>
    </xf>
    <xf borderId="124" fillId="0" fontId="1" numFmtId="0" xfId="0" applyBorder="1" applyFont="1"/>
    <xf borderId="125" fillId="0" fontId="1" numFmtId="0" xfId="0" applyBorder="1" applyFont="1"/>
    <xf borderId="126" fillId="2" fontId="1" numFmtId="0" xfId="0" applyAlignment="1" applyBorder="1" applyFont="1">
      <alignment horizontal="right"/>
    </xf>
    <xf borderId="127" fillId="0" fontId="1" numFmtId="0" xfId="0" applyAlignment="1" applyBorder="1" applyFont="1">
      <alignment horizontal="right"/>
    </xf>
    <xf borderId="128" fillId="0" fontId="1" numFmtId="0" xfId="0" applyBorder="1" applyFont="1"/>
    <xf borderId="126" fillId="0" fontId="1" numFmtId="0" xfId="0" applyAlignment="1" applyBorder="1" applyFont="1">
      <alignment horizontal="center"/>
    </xf>
    <xf borderId="129" fillId="0" fontId="1" numFmtId="0" xfId="0" applyAlignment="1" applyBorder="1" applyFont="1">
      <alignment horizontal="center"/>
    </xf>
    <xf borderId="130" fillId="0" fontId="1" numFmtId="0" xfId="0" applyBorder="1" applyFont="1"/>
    <xf borderId="131" fillId="0" fontId="1" numFmtId="0" xfId="0" applyBorder="1" applyFont="1"/>
    <xf borderId="132" fillId="0" fontId="1" numFmtId="0" xfId="0" applyBorder="1" applyFont="1"/>
    <xf borderId="133" fillId="0" fontId="1" numFmtId="0" xfId="0" applyBorder="1" applyFont="1"/>
    <xf borderId="0" fillId="0" fontId="1" numFmtId="164" xfId="0" applyFont="1" applyNumberFormat="1"/>
    <xf borderId="5" fillId="0" fontId="1" numFmtId="164" xfId="0" applyBorder="1" applyFont="1" applyNumberFormat="1"/>
    <xf borderId="5" fillId="0" fontId="0" numFmtId="0" xfId="0" applyBorder="1" applyFont="1"/>
    <xf borderId="0" fillId="0" fontId="1" numFmtId="2" xfId="0" applyFont="1" applyNumberFormat="1"/>
    <xf borderId="134" fillId="0" fontId="1" numFmtId="0" xfId="0" applyBorder="1" applyFont="1"/>
    <xf borderId="61" fillId="0" fontId="1" numFmtId="10" xfId="0" applyBorder="1" applyFont="1" applyNumberFormat="1"/>
    <xf borderId="62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Actual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Chart'!$B$3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Chart'!$C$3:$D$3</c:f>
            </c:numRef>
          </c:val>
        </c:ser>
        <c:ser>
          <c:idx val="1"/>
          <c:order val="1"/>
          <c:tx>
            <c:strRef>
              <c:f>'WBS F Vs A Stacked Column Chart'!$B$7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Chart'!$C$7:$D$7</c:f>
            </c:numRef>
          </c:val>
        </c:ser>
        <c:ser>
          <c:idx val="2"/>
          <c:order val="2"/>
          <c:tx>
            <c:strRef>
              <c:f>'WBS F Vs A Stacked Column Chart'!$B$25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Chart'!$C$25:$D$25</c:f>
            </c:numRef>
          </c:val>
        </c:ser>
        <c:ser>
          <c:idx val="3"/>
          <c:order val="3"/>
          <c:tx>
            <c:strRef>
              <c:f>'WBS F Vs A Stacked Column Chart'!$B$32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Chart'!$C$32:$D$32</c:f>
            </c:numRef>
          </c:val>
        </c:ser>
        <c:ser>
          <c:idx val="4"/>
          <c:order val="4"/>
          <c:tx>
            <c:strRef>
              <c:f>'WBS F Vs A Stacked Column Chart'!$B$41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Chart'!$C$41:$D$41</c:f>
            </c:numRef>
          </c:val>
        </c:ser>
        <c:overlap val="100"/>
        <c:axId val="399971530"/>
        <c:axId val="1233114200"/>
      </c:barChart>
      <c:catAx>
        <c:axId val="399971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233114200"/>
      </c:catAx>
      <c:valAx>
        <c:axId val="1233114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3999715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Forecast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Chart'!$F$3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Chart'!$G$3:$H$3</c:f>
            </c:numRef>
          </c:val>
        </c:ser>
        <c:ser>
          <c:idx val="1"/>
          <c:order val="1"/>
          <c:tx>
            <c:strRef>
              <c:f>'WBS F Vs A Stacked Column Chart'!$F$7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Chart'!$G$7:$H$7</c:f>
            </c:numRef>
          </c:val>
        </c:ser>
        <c:ser>
          <c:idx val="2"/>
          <c:order val="2"/>
          <c:tx>
            <c:strRef>
              <c:f>'WBS F Vs A Stacked Column Chart'!$F$25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Chart'!$G$25:$H$25</c:f>
            </c:numRef>
          </c:val>
        </c:ser>
        <c:ser>
          <c:idx val="3"/>
          <c:order val="3"/>
          <c:tx>
            <c:strRef>
              <c:f>'WBS F Vs A Stacked Column Chart'!$F$32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Chart'!$G$32:$H$32</c:f>
            </c:numRef>
          </c:val>
        </c:ser>
        <c:ser>
          <c:idx val="4"/>
          <c:order val="4"/>
          <c:tx>
            <c:strRef>
              <c:f>'WBS F Vs A Stacked Column Chart'!$F$41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Chart'!$G$41:$H$41</c:f>
            </c:numRef>
          </c:val>
        </c:ser>
        <c:overlap val="100"/>
        <c:axId val="1353677357"/>
        <c:axId val="1433383149"/>
      </c:barChart>
      <c:catAx>
        <c:axId val="135367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433383149"/>
      </c:catAx>
      <c:valAx>
        <c:axId val="143338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536773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Graph Indicating Adherence of The Team to Forecast Labour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Chart'!$C$6:$D$6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Chart'!$C$7:$D$7</c:f>
            </c:numRef>
          </c:val>
        </c:ser>
        <c:axId val="569488199"/>
        <c:axId val="1577043581"/>
      </c:barChart>
      <c:catAx>
        <c:axId val="56948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Commencing Date of Week</a:t>
                </a:r>
              </a:p>
            </c:rich>
          </c:tx>
          <c:overlay val="0"/>
        </c:title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7043581"/>
      </c:catAx>
      <c:valAx>
        <c:axId val="15770435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6948819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952500</xdr:colOff>
      <xdr:row>6</xdr:row>
      <xdr:rowOff>9525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25</xdr:row>
      <xdr:rowOff>9525</xdr:rowOff>
    </xdr:from>
    <xdr:ext cx="5753100" cy="4114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3</xdr:row>
      <xdr:rowOff>0</xdr:rowOff>
    </xdr:from>
    <xdr:ext cx="4800600" cy="3419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5" t="s">
        <v>0</v>
      </c>
      <c r="B1" s="6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8" t="s">
        <v>10</v>
      </c>
      <c r="L1" s="10" t="s">
        <v>11</v>
      </c>
      <c r="M1" s="12" t="s">
        <v>12</v>
      </c>
    </row>
    <row r="2" ht="30.75" customHeight="1">
      <c r="A2" s="14"/>
      <c r="B2" s="16"/>
      <c r="C2" s="17"/>
      <c r="D2" s="18"/>
      <c r="E2" s="18"/>
      <c r="F2" s="18"/>
      <c r="G2" s="18"/>
      <c r="H2" s="18"/>
      <c r="I2" s="18"/>
      <c r="J2" s="19"/>
      <c r="K2" s="21"/>
      <c r="L2" s="14"/>
      <c r="M2" s="24"/>
    </row>
    <row r="3" ht="15.75" customHeight="1">
      <c r="A3" s="30">
        <v>1.0</v>
      </c>
      <c r="B3" s="31" t="s">
        <v>13</v>
      </c>
      <c r="C3" s="33"/>
      <c r="D3" s="35"/>
      <c r="E3" s="35"/>
      <c r="F3" s="35"/>
      <c r="G3" s="35"/>
      <c r="H3" s="35"/>
      <c r="I3" s="35"/>
      <c r="J3" s="36"/>
      <c r="K3" s="32">
        <f t="shared" ref="K3:L3" si="1">SUM(K4:K6)</f>
        <v>12.25</v>
      </c>
      <c r="L3" s="34">
        <f t="shared" si="1"/>
        <v>16</v>
      </c>
      <c r="M3" s="41">
        <f>ROUND((L3-K3)/L3, 4)</f>
        <v>0.2344</v>
      </c>
    </row>
    <row r="4" ht="15.75" customHeight="1">
      <c r="A4" s="43">
        <v>1.1</v>
      </c>
      <c r="B4" s="44" t="s">
        <v>13</v>
      </c>
      <c r="C4" s="45">
        <v>1.0</v>
      </c>
      <c r="D4" s="46">
        <v>1.5</v>
      </c>
      <c r="E4" s="48">
        <v>1.75</v>
      </c>
      <c r="F4" s="46"/>
      <c r="G4" s="46">
        <v>1.0</v>
      </c>
      <c r="H4" s="46">
        <v>0.75</v>
      </c>
      <c r="I4" s="46">
        <v>0.75</v>
      </c>
      <c r="J4" s="49">
        <v>2.25</v>
      </c>
      <c r="K4" s="51">
        <f t="shared" ref="K4:K6" si="2">SUM(C4:J4)</f>
        <v>9</v>
      </c>
      <c r="L4" s="52">
        <v>8.0</v>
      </c>
      <c r="M4" s="53" t="s">
        <v>14</v>
      </c>
    </row>
    <row r="5" ht="15.75" customHeight="1">
      <c r="A5" s="55" t="s">
        <v>15</v>
      </c>
      <c r="B5" s="56" t="s">
        <v>16</v>
      </c>
      <c r="C5" s="60"/>
      <c r="D5" s="61">
        <v>0.5</v>
      </c>
      <c r="E5" s="58" t="s">
        <v>14</v>
      </c>
      <c r="F5" s="58" t="s">
        <v>14</v>
      </c>
      <c r="G5" s="58" t="s">
        <v>14</v>
      </c>
      <c r="H5" s="58" t="s">
        <v>14</v>
      </c>
      <c r="I5" s="58" t="s">
        <v>14</v>
      </c>
      <c r="J5" s="59" t="s">
        <v>14</v>
      </c>
      <c r="K5" s="50">
        <f t="shared" si="2"/>
        <v>0.5</v>
      </c>
      <c r="L5" s="62" t="s">
        <v>14</v>
      </c>
      <c r="M5" s="53" t="s">
        <v>14</v>
      </c>
    </row>
    <row r="6" ht="15.75" customHeight="1">
      <c r="A6" s="66">
        <v>1.2</v>
      </c>
      <c r="B6" s="69" t="s">
        <v>17</v>
      </c>
      <c r="C6" s="71">
        <v>0.5</v>
      </c>
      <c r="D6" s="75">
        <f>1+0.5</f>
        <v>1.5</v>
      </c>
      <c r="E6" s="81" t="s">
        <v>14</v>
      </c>
      <c r="F6" s="81" t="s">
        <v>14</v>
      </c>
      <c r="G6" s="81" t="s">
        <v>14</v>
      </c>
      <c r="H6" s="75">
        <v>0.75</v>
      </c>
      <c r="I6" s="81" t="s">
        <v>14</v>
      </c>
      <c r="J6" s="83" t="s">
        <v>14</v>
      </c>
      <c r="K6" s="72">
        <f t="shared" si="2"/>
        <v>2.75</v>
      </c>
      <c r="L6" s="73">
        <v>8.0</v>
      </c>
      <c r="M6" s="84" t="s">
        <v>14</v>
      </c>
    </row>
    <row r="7" ht="15.75" customHeight="1">
      <c r="A7" s="76">
        <v>2.0</v>
      </c>
      <c r="B7" s="77" t="s">
        <v>18</v>
      </c>
      <c r="C7" s="78"/>
      <c r="D7" s="79"/>
      <c r="E7" s="79"/>
      <c r="F7" s="79"/>
      <c r="G7" s="79"/>
      <c r="H7" s="79"/>
      <c r="I7" s="79"/>
      <c r="J7" s="80"/>
      <c r="K7" s="82">
        <f>SUM(K8,K13,K17:K23)</f>
        <v>1.25</v>
      </c>
      <c r="L7" s="87">
        <v>0.0</v>
      </c>
      <c r="M7" s="88" t="s">
        <v>15</v>
      </c>
    </row>
    <row r="8" ht="15.75" customHeight="1">
      <c r="A8" s="89">
        <v>2.1</v>
      </c>
      <c r="B8" s="90" t="s">
        <v>20</v>
      </c>
      <c r="C8" s="91"/>
      <c r="D8" s="92"/>
      <c r="E8" s="92"/>
      <c r="F8" s="92"/>
      <c r="G8" s="92"/>
      <c r="H8" s="92"/>
      <c r="I8" s="92"/>
      <c r="J8" s="93"/>
      <c r="K8" s="94">
        <f>SUM(K9:K12)</f>
        <v>0</v>
      </c>
      <c r="L8" s="95">
        <v>0.0</v>
      </c>
      <c r="M8" s="96">
        <v>0.0</v>
      </c>
    </row>
    <row r="9" ht="15.75" customHeight="1">
      <c r="A9" s="38" t="s">
        <v>21</v>
      </c>
      <c r="B9" s="39" t="s">
        <v>22</v>
      </c>
      <c r="C9" s="40" t="s">
        <v>14</v>
      </c>
      <c r="D9" s="42" t="s">
        <v>14</v>
      </c>
      <c r="E9" s="42" t="s">
        <v>14</v>
      </c>
      <c r="F9" s="42" t="s">
        <v>14</v>
      </c>
      <c r="G9" s="42" t="s">
        <v>14</v>
      </c>
      <c r="H9" s="42" t="s">
        <v>14</v>
      </c>
      <c r="I9" s="42" t="s">
        <v>14</v>
      </c>
      <c r="J9" s="47" t="s">
        <v>14</v>
      </c>
      <c r="K9" s="50" t="s">
        <v>14</v>
      </c>
      <c r="L9" s="52" t="s">
        <v>14</v>
      </c>
      <c r="M9" s="52" t="s">
        <v>14</v>
      </c>
    </row>
    <row r="10" ht="15.75" customHeight="1">
      <c r="A10" s="38" t="s">
        <v>23</v>
      </c>
      <c r="B10" s="39" t="s">
        <v>24</v>
      </c>
      <c r="C10" s="40" t="s">
        <v>14</v>
      </c>
      <c r="D10" s="42" t="s">
        <v>14</v>
      </c>
      <c r="E10" s="42" t="s">
        <v>14</v>
      </c>
      <c r="F10" s="42" t="s">
        <v>14</v>
      </c>
      <c r="G10" s="42" t="s">
        <v>14</v>
      </c>
      <c r="H10" s="42" t="s">
        <v>14</v>
      </c>
      <c r="I10" s="42" t="s">
        <v>14</v>
      </c>
      <c r="J10" s="47" t="s">
        <v>14</v>
      </c>
      <c r="K10" s="50" t="s">
        <v>14</v>
      </c>
      <c r="L10" s="52" t="s">
        <v>14</v>
      </c>
      <c r="M10" s="52" t="s">
        <v>14</v>
      </c>
    </row>
    <row r="11" ht="15.75" customHeight="1">
      <c r="A11" s="38" t="s">
        <v>25</v>
      </c>
      <c r="B11" s="39" t="s">
        <v>26</v>
      </c>
      <c r="C11" s="40" t="s">
        <v>14</v>
      </c>
      <c r="D11" s="42" t="s">
        <v>14</v>
      </c>
      <c r="E11" s="42" t="s">
        <v>14</v>
      </c>
      <c r="F11" s="42" t="s">
        <v>14</v>
      </c>
      <c r="G11" s="42" t="s">
        <v>14</v>
      </c>
      <c r="H11" s="42" t="s">
        <v>14</v>
      </c>
      <c r="I11" s="42" t="s">
        <v>14</v>
      </c>
      <c r="J11" s="47" t="s">
        <v>14</v>
      </c>
      <c r="K11" s="50" t="s">
        <v>14</v>
      </c>
      <c r="L11" s="52" t="s">
        <v>14</v>
      </c>
      <c r="M11" s="52" t="s">
        <v>14</v>
      </c>
    </row>
    <row r="12" ht="15.75" customHeight="1">
      <c r="A12" s="38"/>
      <c r="B12" s="39"/>
      <c r="C12" s="40"/>
      <c r="D12" s="42"/>
      <c r="E12" s="42"/>
      <c r="F12" s="42"/>
      <c r="G12" s="42"/>
      <c r="H12" s="42"/>
      <c r="I12" s="42"/>
      <c r="J12" s="47"/>
      <c r="K12" s="50"/>
      <c r="L12" s="52"/>
      <c r="M12" s="53"/>
    </row>
    <row r="13" ht="15.75" customHeight="1">
      <c r="A13" s="89">
        <v>2.2</v>
      </c>
      <c r="B13" s="90" t="s">
        <v>27</v>
      </c>
      <c r="C13" s="91"/>
      <c r="D13" s="92"/>
      <c r="E13" s="92"/>
      <c r="F13" s="92"/>
      <c r="G13" s="92"/>
      <c r="H13" s="92"/>
      <c r="I13" s="92"/>
      <c r="J13" s="93"/>
      <c r="K13" s="94">
        <f>SUM(K14:K15)</f>
        <v>0</v>
      </c>
      <c r="L13" s="95">
        <v>0.0</v>
      </c>
      <c r="M13" s="96">
        <v>0.0</v>
      </c>
    </row>
    <row r="14" ht="15.75" customHeight="1">
      <c r="A14" s="38" t="s">
        <v>28</v>
      </c>
      <c r="B14" s="39" t="s">
        <v>29</v>
      </c>
      <c r="C14" s="40" t="s">
        <v>14</v>
      </c>
      <c r="D14" s="42" t="s">
        <v>14</v>
      </c>
      <c r="E14" s="42" t="s">
        <v>14</v>
      </c>
      <c r="F14" s="42" t="s">
        <v>14</v>
      </c>
      <c r="G14" s="42" t="s">
        <v>14</v>
      </c>
      <c r="H14" s="42" t="s">
        <v>14</v>
      </c>
      <c r="I14" s="42" t="s">
        <v>14</v>
      </c>
      <c r="J14" s="47" t="s">
        <v>14</v>
      </c>
      <c r="K14" s="50" t="s">
        <v>14</v>
      </c>
      <c r="L14" s="52" t="s">
        <v>14</v>
      </c>
      <c r="M14" s="52" t="s">
        <v>14</v>
      </c>
    </row>
    <row r="15" ht="15.75" customHeight="1">
      <c r="A15" s="38" t="s">
        <v>30</v>
      </c>
      <c r="B15" s="39" t="s">
        <v>31</v>
      </c>
      <c r="C15" s="40" t="s">
        <v>14</v>
      </c>
      <c r="D15" s="42" t="s">
        <v>14</v>
      </c>
      <c r="E15" s="42" t="s">
        <v>14</v>
      </c>
      <c r="F15" s="42" t="s">
        <v>14</v>
      </c>
      <c r="G15" s="42" t="s">
        <v>14</v>
      </c>
      <c r="H15" s="42" t="s">
        <v>14</v>
      </c>
      <c r="I15" s="42" t="s">
        <v>14</v>
      </c>
      <c r="J15" s="47" t="s">
        <v>14</v>
      </c>
      <c r="K15" s="50" t="s">
        <v>14</v>
      </c>
      <c r="L15" s="52" t="s">
        <v>14</v>
      </c>
      <c r="M15" s="52" t="s">
        <v>14</v>
      </c>
    </row>
    <row r="16" ht="15.75" customHeight="1">
      <c r="A16" s="38"/>
      <c r="B16" s="39"/>
      <c r="C16" s="40"/>
      <c r="D16" s="42"/>
      <c r="E16" s="42"/>
      <c r="F16" s="42"/>
      <c r="G16" s="42"/>
      <c r="H16" s="42"/>
      <c r="I16" s="42"/>
      <c r="J16" s="47"/>
      <c r="K16" s="50"/>
      <c r="L16" s="52"/>
      <c r="M16" s="52"/>
    </row>
    <row r="17" ht="15.75" customHeight="1">
      <c r="A17" s="38">
        <v>2.3</v>
      </c>
      <c r="B17" s="39" t="s">
        <v>33</v>
      </c>
      <c r="C17" s="40" t="s">
        <v>14</v>
      </c>
      <c r="D17" s="42" t="s">
        <v>14</v>
      </c>
      <c r="E17" s="42"/>
      <c r="F17" s="42"/>
      <c r="G17" s="42"/>
      <c r="H17" s="42"/>
      <c r="I17" s="42" t="s">
        <v>14</v>
      </c>
      <c r="J17" s="47" t="s">
        <v>14</v>
      </c>
      <c r="K17" s="50" t="s">
        <v>14</v>
      </c>
      <c r="L17" s="52" t="s">
        <v>14</v>
      </c>
      <c r="M17" s="52" t="s">
        <v>14</v>
      </c>
    </row>
    <row r="18" ht="15.75" customHeight="1">
      <c r="A18" s="38">
        <v>2.4</v>
      </c>
      <c r="B18" s="39" t="s">
        <v>34</v>
      </c>
      <c r="C18" s="40" t="s">
        <v>14</v>
      </c>
      <c r="D18" s="42" t="s">
        <v>14</v>
      </c>
      <c r="E18" s="42"/>
      <c r="F18" s="42"/>
      <c r="G18" s="42"/>
      <c r="H18" s="42"/>
      <c r="I18" s="42" t="s">
        <v>14</v>
      </c>
      <c r="J18" s="47" t="s">
        <v>14</v>
      </c>
      <c r="K18" s="50" t="s">
        <v>14</v>
      </c>
      <c r="L18" s="52" t="s">
        <v>14</v>
      </c>
      <c r="M18" s="52" t="s">
        <v>14</v>
      </c>
    </row>
    <row r="19" ht="15.75" customHeight="1">
      <c r="A19" s="38">
        <v>2.5</v>
      </c>
      <c r="B19" s="39" t="s">
        <v>35</v>
      </c>
      <c r="C19" s="40" t="s">
        <v>14</v>
      </c>
      <c r="D19" s="42" t="s">
        <v>14</v>
      </c>
      <c r="E19" s="42">
        <v>1.25</v>
      </c>
      <c r="F19" s="42" t="s">
        <v>14</v>
      </c>
      <c r="G19" s="42" t="s">
        <v>14</v>
      </c>
      <c r="H19" s="42" t="s">
        <v>14</v>
      </c>
      <c r="I19" s="42" t="s">
        <v>14</v>
      </c>
      <c r="J19" s="47" t="s">
        <v>14</v>
      </c>
      <c r="K19" s="50">
        <f>SUM(C19:J19)</f>
        <v>1.25</v>
      </c>
      <c r="L19" s="52" t="s">
        <v>14</v>
      </c>
      <c r="M19" s="52" t="s">
        <v>14</v>
      </c>
    </row>
    <row r="20" ht="15.75" customHeight="1">
      <c r="A20" s="38">
        <v>2.6</v>
      </c>
      <c r="B20" s="39" t="s">
        <v>36</v>
      </c>
      <c r="C20" s="40"/>
      <c r="D20" s="103"/>
      <c r="E20" s="103"/>
      <c r="F20" s="103"/>
      <c r="G20" s="42"/>
      <c r="H20" s="42"/>
      <c r="I20" s="61"/>
      <c r="J20" s="47"/>
      <c r="K20" s="50" t="s">
        <v>14</v>
      </c>
      <c r="L20" s="52" t="s">
        <v>14</v>
      </c>
      <c r="M20" s="52" t="s">
        <v>14</v>
      </c>
    </row>
    <row r="21" ht="15.75" customHeight="1">
      <c r="A21" s="38">
        <v>2.7</v>
      </c>
      <c r="B21" s="39" t="s">
        <v>37</v>
      </c>
      <c r="C21" s="40" t="s">
        <v>14</v>
      </c>
      <c r="D21" s="42" t="s">
        <v>14</v>
      </c>
      <c r="E21" s="42" t="s">
        <v>14</v>
      </c>
      <c r="F21" s="42" t="s">
        <v>14</v>
      </c>
      <c r="G21" s="42" t="s">
        <v>14</v>
      </c>
      <c r="H21" s="42" t="s">
        <v>14</v>
      </c>
      <c r="I21" s="42" t="s">
        <v>14</v>
      </c>
      <c r="J21" s="47" t="s">
        <v>14</v>
      </c>
      <c r="K21" s="50" t="s">
        <v>14</v>
      </c>
      <c r="L21" s="52" t="s">
        <v>14</v>
      </c>
      <c r="M21" s="52" t="s">
        <v>14</v>
      </c>
    </row>
    <row r="22" ht="15.75" customHeight="1">
      <c r="A22" s="38">
        <v>2.8</v>
      </c>
      <c r="B22" s="39" t="s">
        <v>39</v>
      </c>
      <c r="C22" s="40" t="s">
        <v>14</v>
      </c>
      <c r="D22" s="42" t="s">
        <v>14</v>
      </c>
      <c r="E22" s="42" t="s">
        <v>14</v>
      </c>
      <c r="F22" s="42" t="s">
        <v>14</v>
      </c>
      <c r="G22" s="42" t="s">
        <v>14</v>
      </c>
      <c r="H22" s="42" t="s">
        <v>14</v>
      </c>
      <c r="I22" s="42" t="s">
        <v>14</v>
      </c>
      <c r="J22" s="47" t="s">
        <v>14</v>
      </c>
      <c r="K22" s="50" t="s">
        <v>14</v>
      </c>
      <c r="L22" s="52" t="s">
        <v>14</v>
      </c>
      <c r="M22" s="52" t="s">
        <v>14</v>
      </c>
    </row>
    <row r="23" ht="15.75" customHeight="1">
      <c r="A23" s="38">
        <v>2.9</v>
      </c>
      <c r="B23" s="39" t="s">
        <v>40</v>
      </c>
      <c r="C23" s="40" t="s">
        <v>14</v>
      </c>
      <c r="D23" s="42" t="s">
        <v>14</v>
      </c>
      <c r="E23" s="42" t="s">
        <v>14</v>
      </c>
      <c r="F23" s="42" t="s">
        <v>14</v>
      </c>
      <c r="G23" s="42" t="s">
        <v>14</v>
      </c>
      <c r="H23" s="42" t="s">
        <v>14</v>
      </c>
      <c r="I23" s="42" t="s">
        <v>14</v>
      </c>
      <c r="J23" s="47" t="s">
        <v>14</v>
      </c>
      <c r="K23" s="50" t="s">
        <v>14</v>
      </c>
      <c r="L23" s="52" t="s">
        <v>14</v>
      </c>
      <c r="M23" s="52" t="s">
        <v>14</v>
      </c>
    </row>
    <row r="24" ht="15.75" customHeight="1">
      <c r="A24" s="107"/>
      <c r="B24" s="108"/>
      <c r="C24" s="109"/>
      <c r="D24" s="110"/>
      <c r="E24" s="110"/>
      <c r="F24" s="110"/>
      <c r="G24" s="110"/>
      <c r="H24" s="110"/>
      <c r="I24" s="110"/>
      <c r="J24" s="111"/>
      <c r="K24" s="112"/>
      <c r="L24" s="113"/>
      <c r="M24" s="84"/>
    </row>
    <row r="25" ht="15.75" customHeight="1">
      <c r="A25" s="25">
        <v>3.0</v>
      </c>
      <c r="B25" s="26" t="s">
        <v>41</v>
      </c>
      <c r="C25" s="121"/>
      <c r="D25" s="122"/>
      <c r="E25" s="122"/>
      <c r="F25" s="122"/>
      <c r="G25" s="122"/>
      <c r="H25" s="122"/>
      <c r="I25" s="122"/>
      <c r="J25" s="126"/>
      <c r="K25" s="128">
        <f>SUM(K26:K31)</f>
        <v>44.25</v>
      </c>
      <c r="L25" s="34">
        <v>13.75</v>
      </c>
      <c r="M25" s="41">
        <f>ROUND((L25-K25)/L25, 4)</f>
        <v>-2.2182</v>
      </c>
    </row>
    <row r="26" ht="15.75" customHeight="1">
      <c r="A26" s="38">
        <v>3.1</v>
      </c>
      <c r="B26" s="39" t="s">
        <v>44</v>
      </c>
      <c r="C26" s="40" t="s">
        <v>14</v>
      </c>
      <c r="D26" s="42" t="s">
        <v>14</v>
      </c>
      <c r="E26" s="42" t="s">
        <v>14</v>
      </c>
      <c r="F26" s="42" t="s">
        <v>14</v>
      </c>
      <c r="G26" s="42" t="s">
        <v>14</v>
      </c>
      <c r="H26" s="42">
        <v>3.0</v>
      </c>
      <c r="I26" s="42">
        <v>13.0</v>
      </c>
      <c r="J26" s="47" t="s">
        <v>14</v>
      </c>
      <c r="K26" s="50">
        <f t="shared" ref="K26:K28" si="3">SUM(C26:J26)</f>
        <v>16</v>
      </c>
      <c r="L26" s="52" t="s">
        <v>14</v>
      </c>
      <c r="M26" s="53" t="s">
        <v>14</v>
      </c>
    </row>
    <row r="27" ht="15.75" customHeight="1">
      <c r="A27" s="38">
        <v>3.2</v>
      </c>
      <c r="B27" s="39" t="s">
        <v>45</v>
      </c>
      <c r="C27" s="40">
        <v>2.0</v>
      </c>
      <c r="D27" s="42">
        <f>1+1.25+2</f>
        <v>4.25</v>
      </c>
      <c r="E27" s="42">
        <v>4.0</v>
      </c>
      <c r="F27" s="42"/>
      <c r="G27" s="42">
        <v>2.0</v>
      </c>
      <c r="H27" s="42"/>
      <c r="I27" s="42">
        <v>12.5</v>
      </c>
      <c r="J27" s="47">
        <v>2.5</v>
      </c>
      <c r="K27" s="50">
        <f t="shared" si="3"/>
        <v>27.25</v>
      </c>
      <c r="L27" s="52">
        <v>12.5</v>
      </c>
      <c r="M27" s="53" t="s">
        <v>14</v>
      </c>
    </row>
    <row r="28" ht="15.75" customHeight="1">
      <c r="A28" s="38">
        <v>3.3</v>
      </c>
      <c r="B28" s="39" t="s">
        <v>46</v>
      </c>
      <c r="C28" s="40" t="s">
        <v>14</v>
      </c>
      <c r="D28" s="42" t="s">
        <v>14</v>
      </c>
      <c r="E28" s="42">
        <v>1.0</v>
      </c>
      <c r="F28" s="42" t="s">
        <v>14</v>
      </c>
      <c r="G28" s="42" t="s">
        <v>14</v>
      </c>
      <c r="H28" s="42" t="s">
        <v>14</v>
      </c>
      <c r="I28" s="42" t="s">
        <v>14</v>
      </c>
      <c r="J28" s="47" t="s">
        <v>14</v>
      </c>
      <c r="K28" s="50">
        <f t="shared" si="3"/>
        <v>1</v>
      </c>
      <c r="L28" s="52">
        <v>1.25</v>
      </c>
      <c r="M28" s="53" t="s">
        <v>14</v>
      </c>
    </row>
    <row r="29" ht="15.75" customHeight="1">
      <c r="A29" s="38">
        <v>3.4</v>
      </c>
      <c r="B29" s="39" t="s">
        <v>47</v>
      </c>
      <c r="C29" s="40" t="s">
        <v>14</v>
      </c>
      <c r="D29" s="42" t="s">
        <v>14</v>
      </c>
      <c r="E29" s="42" t="s">
        <v>14</v>
      </c>
      <c r="F29" s="42" t="s">
        <v>14</v>
      </c>
      <c r="G29" s="42" t="s">
        <v>14</v>
      </c>
      <c r="H29" s="42" t="s">
        <v>14</v>
      </c>
      <c r="I29" s="42" t="s">
        <v>14</v>
      </c>
      <c r="J29" s="47" t="s">
        <v>14</v>
      </c>
      <c r="K29" s="50" t="s">
        <v>14</v>
      </c>
      <c r="L29" s="52" t="s">
        <v>14</v>
      </c>
      <c r="M29" s="53" t="s">
        <v>14</v>
      </c>
    </row>
    <row r="30" ht="15.75" customHeight="1">
      <c r="A30" s="38">
        <v>3.5</v>
      </c>
      <c r="B30" s="39" t="s">
        <v>48</v>
      </c>
      <c r="C30" s="40" t="s">
        <v>14</v>
      </c>
      <c r="D30" s="42" t="s">
        <v>14</v>
      </c>
      <c r="E30" s="42" t="s">
        <v>14</v>
      </c>
      <c r="F30" s="42" t="s">
        <v>14</v>
      </c>
      <c r="G30" s="42" t="s">
        <v>14</v>
      </c>
      <c r="H30" s="42" t="s">
        <v>14</v>
      </c>
      <c r="I30" s="42" t="s">
        <v>14</v>
      </c>
      <c r="J30" s="47" t="s">
        <v>14</v>
      </c>
      <c r="K30" s="50" t="s">
        <v>14</v>
      </c>
      <c r="L30" s="52" t="s">
        <v>14</v>
      </c>
      <c r="M30" s="53" t="s">
        <v>14</v>
      </c>
    </row>
    <row r="31" ht="15.75" customHeight="1">
      <c r="A31" s="107"/>
      <c r="B31" s="108"/>
      <c r="C31" s="109"/>
      <c r="D31" s="110"/>
      <c r="E31" s="110"/>
      <c r="F31" s="110"/>
      <c r="G31" s="110"/>
      <c r="H31" s="110"/>
      <c r="I31" s="110"/>
      <c r="J31" s="111"/>
      <c r="K31" s="133"/>
      <c r="L31" s="52"/>
      <c r="M31" s="53"/>
    </row>
    <row r="32" ht="15.75" customHeight="1">
      <c r="A32" s="76">
        <v>4.0</v>
      </c>
      <c r="B32" s="77" t="s">
        <v>49</v>
      </c>
      <c r="C32" s="134"/>
      <c r="D32" s="135"/>
      <c r="E32" s="135"/>
      <c r="F32" s="135"/>
      <c r="G32" s="135"/>
      <c r="H32" s="135"/>
      <c r="I32" s="135"/>
      <c r="J32" s="136"/>
      <c r="K32" s="137">
        <f>SUM(K33:K35,K36)</f>
        <v>0.75</v>
      </c>
      <c r="L32" s="138">
        <v>0.0</v>
      </c>
      <c r="M32" s="88" t="s">
        <v>15</v>
      </c>
    </row>
    <row r="33" ht="15.75" customHeight="1">
      <c r="A33" s="38">
        <v>4.1</v>
      </c>
      <c r="B33" s="39" t="s">
        <v>50</v>
      </c>
      <c r="C33" s="40" t="s">
        <v>14</v>
      </c>
      <c r="D33" s="42" t="s">
        <v>14</v>
      </c>
      <c r="E33" s="42" t="s">
        <v>14</v>
      </c>
      <c r="F33" s="42" t="s">
        <v>14</v>
      </c>
      <c r="G33" s="42" t="s">
        <v>14</v>
      </c>
      <c r="H33" s="42" t="s">
        <v>14</v>
      </c>
      <c r="I33" s="42" t="s">
        <v>14</v>
      </c>
      <c r="J33" s="47"/>
      <c r="K33" s="50" t="s">
        <v>14</v>
      </c>
      <c r="L33" s="52" t="s">
        <v>14</v>
      </c>
      <c r="M33" s="53" t="s">
        <v>14</v>
      </c>
    </row>
    <row r="34" ht="15.75" customHeight="1">
      <c r="A34" s="38">
        <v>4.2</v>
      </c>
      <c r="B34" s="39" t="s">
        <v>51</v>
      </c>
      <c r="C34" s="40" t="s">
        <v>14</v>
      </c>
      <c r="D34" s="42" t="s">
        <v>14</v>
      </c>
      <c r="E34" s="42" t="s">
        <v>14</v>
      </c>
      <c r="F34" s="42" t="s">
        <v>14</v>
      </c>
      <c r="G34" s="42" t="s">
        <v>14</v>
      </c>
      <c r="H34" s="42" t="s">
        <v>14</v>
      </c>
      <c r="I34" s="42" t="s">
        <v>14</v>
      </c>
      <c r="J34" s="47" t="s">
        <v>14</v>
      </c>
      <c r="K34" s="50" t="s">
        <v>14</v>
      </c>
      <c r="L34" s="52" t="s">
        <v>14</v>
      </c>
      <c r="M34" s="53" t="s">
        <v>14</v>
      </c>
    </row>
    <row r="35" ht="15.75" customHeight="1">
      <c r="A35" s="38">
        <v>4.3</v>
      </c>
      <c r="B35" s="39" t="s">
        <v>52</v>
      </c>
      <c r="C35" s="40" t="s">
        <v>14</v>
      </c>
      <c r="D35" s="42" t="s">
        <v>14</v>
      </c>
      <c r="E35" s="42" t="s">
        <v>14</v>
      </c>
      <c r="F35" s="42" t="s">
        <v>14</v>
      </c>
      <c r="G35" s="42" t="s">
        <v>14</v>
      </c>
      <c r="H35" s="42" t="s">
        <v>14</v>
      </c>
      <c r="I35" s="42" t="s">
        <v>14</v>
      </c>
      <c r="J35" s="47">
        <v>0.75</v>
      </c>
      <c r="K35" s="50">
        <f>SUM(C35:J35)</f>
        <v>0.75</v>
      </c>
      <c r="L35" s="52" t="s">
        <v>14</v>
      </c>
      <c r="M35" s="53" t="s">
        <v>14</v>
      </c>
    </row>
    <row r="36" ht="15.75" customHeight="1">
      <c r="A36" s="144">
        <v>4.4</v>
      </c>
      <c r="B36" s="146" t="s">
        <v>53</v>
      </c>
      <c r="C36" s="98"/>
      <c r="D36" s="99"/>
      <c r="E36" s="99"/>
      <c r="F36" s="99"/>
      <c r="G36" s="99"/>
      <c r="H36" s="99"/>
      <c r="I36" s="99"/>
      <c r="J36" s="100"/>
      <c r="K36" s="101">
        <f>SUM(K37:K39)</f>
        <v>0</v>
      </c>
      <c r="L36" s="95">
        <v>0.0</v>
      </c>
      <c r="M36" s="96">
        <v>0.0</v>
      </c>
    </row>
    <row r="37" ht="15.75" customHeight="1">
      <c r="A37" s="38" t="s">
        <v>54</v>
      </c>
      <c r="B37" s="39" t="s">
        <v>55</v>
      </c>
      <c r="C37" s="40" t="s">
        <v>14</v>
      </c>
      <c r="D37" s="42" t="s">
        <v>14</v>
      </c>
      <c r="E37" s="42" t="s">
        <v>14</v>
      </c>
      <c r="F37" s="42"/>
      <c r="G37" s="42" t="s">
        <v>14</v>
      </c>
      <c r="H37" s="42" t="s">
        <v>14</v>
      </c>
      <c r="I37" s="42" t="s">
        <v>14</v>
      </c>
      <c r="J37" s="47" t="s">
        <v>14</v>
      </c>
      <c r="K37" s="50" t="s">
        <v>14</v>
      </c>
      <c r="L37" s="52" t="s">
        <v>14</v>
      </c>
      <c r="M37" s="53" t="s">
        <v>14</v>
      </c>
    </row>
    <row r="38" ht="15.75" customHeight="1">
      <c r="A38" s="38" t="s">
        <v>56</v>
      </c>
      <c r="B38" s="39" t="s">
        <v>57</v>
      </c>
      <c r="C38" s="40" t="s">
        <v>14</v>
      </c>
      <c r="D38" s="42" t="s">
        <v>14</v>
      </c>
      <c r="E38" s="42" t="s">
        <v>14</v>
      </c>
      <c r="F38" s="42" t="s">
        <v>14</v>
      </c>
      <c r="G38" s="42" t="s">
        <v>14</v>
      </c>
      <c r="H38" s="42" t="s">
        <v>14</v>
      </c>
      <c r="I38" s="42" t="s">
        <v>14</v>
      </c>
      <c r="J38" s="47" t="s">
        <v>14</v>
      </c>
      <c r="K38" s="50" t="s">
        <v>14</v>
      </c>
      <c r="L38" s="52" t="s">
        <v>14</v>
      </c>
      <c r="M38" s="53" t="s">
        <v>14</v>
      </c>
    </row>
    <row r="39" ht="15.75" customHeight="1">
      <c r="A39" s="38" t="s">
        <v>58</v>
      </c>
      <c r="B39" s="39" t="s">
        <v>59</v>
      </c>
      <c r="C39" s="40" t="s">
        <v>14</v>
      </c>
      <c r="D39" s="42" t="s">
        <v>14</v>
      </c>
      <c r="E39" s="42" t="s">
        <v>14</v>
      </c>
      <c r="F39" s="42" t="s">
        <v>14</v>
      </c>
      <c r="G39" s="42" t="s">
        <v>14</v>
      </c>
      <c r="H39" s="42" t="s">
        <v>14</v>
      </c>
      <c r="I39" s="42" t="s">
        <v>14</v>
      </c>
      <c r="J39" s="47" t="s">
        <v>14</v>
      </c>
      <c r="K39" s="50" t="s">
        <v>14</v>
      </c>
      <c r="L39" s="52" t="s">
        <v>14</v>
      </c>
      <c r="M39" s="53" t="s">
        <v>14</v>
      </c>
    </row>
    <row r="40" ht="15.75" customHeight="1">
      <c r="A40" s="116"/>
      <c r="B40" s="117"/>
      <c r="C40" s="109"/>
      <c r="D40" s="110"/>
      <c r="E40" s="110"/>
      <c r="F40" s="110"/>
      <c r="G40" s="110"/>
      <c r="H40" s="110"/>
      <c r="I40" s="110"/>
      <c r="J40" s="111"/>
      <c r="K40" s="133"/>
      <c r="L40" s="113"/>
      <c r="M40" s="84"/>
    </row>
    <row r="41" ht="15.75" customHeight="1">
      <c r="A41" s="76">
        <v>5.0</v>
      </c>
      <c r="B41" s="77" t="s">
        <v>60</v>
      </c>
      <c r="C41" s="134"/>
      <c r="D41" s="135"/>
      <c r="E41" s="135"/>
      <c r="F41" s="135"/>
      <c r="G41" s="135"/>
      <c r="H41" s="135"/>
      <c r="I41" s="135"/>
      <c r="J41" s="136"/>
      <c r="K41" s="137">
        <f t="shared" ref="K41:L41" si="4">SUM(K42:K43,K44,K51)</f>
        <v>55</v>
      </c>
      <c r="L41" s="87">
        <f t="shared" si="4"/>
        <v>100.59</v>
      </c>
      <c r="M41" s="41">
        <f>ROUND((L41-K41)/L41, 4)</f>
        <v>0.4532</v>
      </c>
    </row>
    <row r="42" ht="15.75" customHeight="1">
      <c r="A42" s="38">
        <v>5.1</v>
      </c>
      <c r="B42" s="39" t="s">
        <v>61</v>
      </c>
      <c r="C42" s="40" t="s">
        <v>14</v>
      </c>
      <c r="D42" s="42" t="s">
        <v>14</v>
      </c>
      <c r="E42" s="42" t="s">
        <v>14</v>
      </c>
      <c r="F42" s="42" t="s">
        <v>14</v>
      </c>
      <c r="G42" s="42" t="s">
        <v>14</v>
      </c>
      <c r="H42" s="42" t="s">
        <v>14</v>
      </c>
      <c r="I42" s="42" t="s">
        <v>14</v>
      </c>
      <c r="J42" s="47" t="s">
        <v>14</v>
      </c>
      <c r="K42" s="50" t="s">
        <v>14</v>
      </c>
      <c r="L42" s="52">
        <v>4.37</v>
      </c>
      <c r="M42" s="53" t="s">
        <v>14</v>
      </c>
    </row>
    <row r="43" ht="15.75" customHeight="1">
      <c r="A43" s="38">
        <v>5.2</v>
      </c>
      <c r="B43" s="39" t="s">
        <v>62</v>
      </c>
      <c r="C43" s="40"/>
      <c r="D43" s="42" t="s">
        <v>14</v>
      </c>
      <c r="E43" s="42" t="s">
        <v>14</v>
      </c>
      <c r="F43" s="42" t="s">
        <v>14</v>
      </c>
      <c r="G43" s="42" t="s">
        <v>14</v>
      </c>
      <c r="H43" s="42" t="s">
        <v>14</v>
      </c>
      <c r="I43" s="42" t="s">
        <v>14</v>
      </c>
      <c r="J43" s="47" t="s">
        <v>14</v>
      </c>
      <c r="K43" s="50" t="s">
        <v>14</v>
      </c>
      <c r="L43" s="52">
        <v>3.75</v>
      </c>
      <c r="M43" s="53" t="s">
        <v>14</v>
      </c>
    </row>
    <row r="44" ht="15.75" customHeight="1">
      <c r="A44" s="152">
        <v>5.3</v>
      </c>
      <c r="B44" s="153" t="s">
        <v>63</v>
      </c>
      <c r="C44" s="154"/>
      <c r="D44" s="157"/>
      <c r="E44" s="157"/>
      <c r="F44" s="157"/>
      <c r="G44" s="157"/>
      <c r="H44" s="157"/>
      <c r="I44" s="157"/>
      <c r="J44" s="158"/>
      <c r="K44" s="101">
        <f t="shared" ref="K44:L44" si="5">SUM(K45,K48)</f>
        <v>55</v>
      </c>
      <c r="L44" s="160">
        <f t="shared" si="5"/>
        <v>92.47</v>
      </c>
      <c r="M44" s="96">
        <v>0.0</v>
      </c>
    </row>
    <row r="45" ht="15.75" customHeight="1">
      <c r="A45" s="89" t="s">
        <v>64</v>
      </c>
      <c r="B45" s="90" t="s">
        <v>65</v>
      </c>
      <c r="C45" s="98"/>
      <c r="D45" s="99"/>
      <c r="E45" s="99"/>
      <c r="F45" s="99"/>
      <c r="G45" s="99"/>
      <c r="H45" s="99"/>
      <c r="I45" s="99"/>
      <c r="J45" s="100"/>
      <c r="K45" s="101">
        <f t="shared" ref="K45:L45" si="6">SUM(K46:K47)</f>
        <v>5</v>
      </c>
      <c r="L45" s="95">
        <f t="shared" si="6"/>
        <v>38.77</v>
      </c>
      <c r="M45" s="96">
        <v>0.0</v>
      </c>
    </row>
    <row r="46" ht="15.75" customHeight="1">
      <c r="A46" s="38" t="s">
        <v>66</v>
      </c>
      <c r="B46" s="39" t="s">
        <v>67</v>
      </c>
      <c r="C46" s="40" t="s">
        <v>14</v>
      </c>
      <c r="D46" s="42" t="s">
        <v>14</v>
      </c>
      <c r="E46" s="42" t="s">
        <v>14</v>
      </c>
      <c r="F46" s="42" t="s">
        <v>14</v>
      </c>
      <c r="G46" s="42">
        <v>5.0</v>
      </c>
      <c r="H46" s="42" t="s">
        <v>14</v>
      </c>
      <c r="I46" s="42" t="s">
        <v>14</v>
      </c>
      <c r="J46" s="47" t="s">
        <v>14</v>
      </c>
      <c r="K46" s="50">
        <f>SUM(C46:J46)</f>
        <v>5</v>
      </c>
      <c r="L46" s="52">
        <v>38.77</v>
      </c>
      <c r="M46" s="53" t="s">
        <v>14</v>
      </c>
    </row>
    <row r="47" ht="15.75" customHeight="1">
      <c r="A47" s="38" t="s">
        <v>68</v>
      </c>
      <c r="B47" s="39" t="s">
        <v>69</v>
      </c>
      <c r="C47" s="40" t="s">
        <v>14</v>
      </c>
      <c r="D47" s="42" t="s">
        <v>14</v>
      </c>
      <c r="E47" s="42" t="s">
        <v>14</v>
      </c>
      <c r="F47" s="42" t="s">
        <v>14</v>
      </c>
      <c r="G47" s="42" t="s">
        <v>14</v>
      </c>
      <c r="H47" s="42" t="s">
        <v>14</v>
      </c>
      <c r="I47" s="42" t="s">
        <v>14</v>
      </c>
      <c r="J47" s="47" t="s">
        <v>14</v>
      </c>
      <c r="K47" s="50" t="s">
        <v>14</v>
      </c>
      <c r="L47" s="52" t="s">
        <v>14</v>
      </c>
      <c r="M47" s="53" t="s">
        <v>14</v>
      </c>
    </row>
    <row r="48" ht="15.75" customHeight="1">
      <c r="A48" s="152" t="s">
        <v>70</v>
      </c>
      <c r="B48" s="153" t="s">
        <v>71</v>
      </c>
      <c r="C48" s="154"/>
      <c r="D48" s="157"/>
      <c r="E48" s="157"/>
      <c r="F48" s="157"/>
      <c r="G48" s="157"/>
      <c r="H48" s="157"/>
      <c r="I48" s="157"/>
      <c r="J48" s="158"/>
      <c r="K48" s="165">
        <f t="shared" ref="K48:L48" si="7">SUM(K49:K50)</f>
        <v>50</v>
      </c>
      <c r="L48" s="160">
        <f t="shared" si="7"/>
        <v>53.7</v>
      </c>
      <c r="M48" s="96">
        <v>0.0</v>
      </c>
    </row>
    <row r="49" ht="15.75" customHeight="1">
      <c r="A49" s="38" t="s">
        <v>72</v>
      </c>
      <c r="B49" s="39" t="s">
        <v>73</v>
      </c>
      <c r="C49" s="40">
        <f>2+1</f>
        <v>3</v>
      </c>
      <c r="D49" s="42">
        <f>1.75+1+2</f>
        <v>4.75</v>
      </c>
      <c r="E49" s="61">
        <f>2+2.5+5.75+4.75+7.25+3+1.75</f>
        <v>27</v>
      </c>
      <c r="F49" s="42">
        <v>2.0</v>
      </c>
      <c r="G49" s="42"/>
      <c r="H49" s="42">
        <f>4.5+2.25+1</f>
        <v>7.75</v>
      </c>
      <c r="I49" s="42"/>
      <c r="J49" s="47">
        <v>5.5</v>
      </c>
      <c r="K49" s="50">
        <f>SUM(C49:J49)</f>
        <v>50</v>
      </c>
      <c r="L49" s="52">
        <v>53.7</v>
      </c>
      <c r="M49" s="53" t="s">
        <v>14</v>
      </c>
    </row>
    <row r="50" ht="15.75" customHeight="1">
      <c r="A50" s="38" t="s">
        <v>74</v>
      </c>
      <c r="B50" s="39" t="s">
        <v>75</v>
      </c>
      <c r="C50" s="40" t="s">
        <v>14</v>
      </c>
      <c r="D50" s="42" t="s">
        <v>14</v>
      </c>
      <c r="E50" s="42" t="s">
        <v>14</v>
      </c>
      <c r="F50" s="42" t="s">
        <v>14</v>
      </c>
      <c r="G50" s="42" t="s">
        <v>14</v>
      </c>
      <c r="H50" s="42" t="s">
        <v>14</v>
      </c>
      <c r="I50" s="42" t="s">
        <v>14</v>
      </c>
      <c r="J50" s="47" t="s">
        <v>14</v>
      </c>
      <c r="K50" s="50" t="s">
        <v>14</v>
      </c>
      <c r="L50" s="52" t="s">
        <v>14</v>
      </c>
      <c r="M50" s="53" t="s">
        <v>14</v>
      </c>
    </row>
    <row r="51" ht="15.75" customHeight="1">
      <c r="A51" s="152">
        <v>5.4</v>
      </c>
      <c r="B51" s="153" t="s">
        <v>76</v>
      </c>
      <c r="C51" s="154"/>
      <c r="D51" s="157"/>
      <c r="E51" s="157"/>
      <c r="F51" s="157"/>
      <c r="G51" s="157"/>
      <c r="H51" s="157"/>
      <c r="I51" s="157"/>
      <c r="J51" s="158"/>
      <c r="K51" s="165">
        <f t="shared" ref="K51:L51" si="8">SUM(K52:K54)</f>
        <v>0</v>
      </c>
      <c r="L51" s="160">
        <f t="shared" si="8"/>
        <v>0</v>
      </c>
      <c r="M51" s="96">
        <v>0.0</v>
      </c>
    </row>
    <row r="52" ht="15.75" customHeight="1">
      <c r="A52" s="38" t="s">
        <v>77</v>
      </c>
      <c r="B52" s="39" t="s">
        <v>78</v>
      </c>
      <c r="C52" s="40" t="s">
        <v>14</v>
      </c>
      <c r="D52" s="42" t="s">
        <v>14</v>
      </c>
      <c r="E52" s="42" t="s">
        <v>14</v>
      </c>
      <c r="F52" s="42" t="s">
        <v>14</v>
      </c>
      <c r="G52" s="42" t="s">
        <v>14</v>
      </c>
      <c r="H52" s="42" t="s">
        <v>14</v>
      </c>
      <c r="I52" s="42" t="s">
        <v>14</v>
      </c>
      <c r="J52" s="47" t="s">
        <v>14</v>
      </c>
      <c r="K52" s="50" t="s">
        <v>14</v>
      </c>
      <c r="L52" s="52" t="s">
        <v>14</v>
      </c>
      <c r="M52" s="53" t="s">
        <v>14</v>
      </c>
    </row>
    <row r="53" ht="15.75" customHeight="1">
      <c r="A53" s="38" t="s">
        <v>79</v>
      </c>
      <c r="B53" s="166" t="s">
        <v>80</v>
      </c>
      <c r="C53" s="40" t="s">
        <v>14</v>
      </c>
      <c r="D53" s="42" t="s">
        <v>14</v>
      </c>
      <c r="E53" s="42" t="s">
        <v>14</v>
      </c>
      <c r="F53" s="42" t="s">
        <v>14</v>
      </c>
      <c r="G53" s="42" t="s">
        <v>14</v>
      </c>
      <c r="H53" s="42" t="s">
        <v>14</v>
      </c>
      <c r="I53" s="42" t="s">
        <v>14</v>
      </c>
      <c r="J53" s="47" t="s">
        <v>14</v>
      </c>
      <c r="K53" s="50" t="s">
        <v>14</v>
      </c>
      <c r="L53" s="52" t="s">
        <v>14</v>
      </c>
      <c r="M53" s="53" t="s">
        <v>14</v>
      </c>
    </row>
    <row r="54" ht="15.75" customHeight="1">
      <c r="A54" s="38" t="s">
        <v>81</v>
      </c>
      <c r="B54" s="39" t="s">
        <v>82</v>
      </c>
      <c r="C54" s="40" t="s">
        <v>14</v>
      </c>
      <c r="D54" s="42" t="s">
        <v>14</v>
      </c>
      <c r="E54" s="42" t="s">
        <v>14</v>
      </c>
      <c r="F54" s="42" t="s">
        <v>14</v>
      </c>
      <c r="G54" s="42" t="s">
        <v>14</v>
      </c>
      <c r="H54" s="42" t="s">
        <v>14</v>
      </c>
      <c r="I54" s="42" t="s">
        <v>14</v>
      </c>
      <c r="J54" s="47" t="s">
        <v>14</v>
      </c>
      <c r="K54" s="50" t="s">
        <v>14</v>
      </c>
      <c r="L54" s="52" t="s">
        <v>14</v>
      </c>
      <c r="M54" s="53" t="s">
        <v>14</v>
      </c>
    </row>
    <row r="55" ht="15.75" customHeight="1">
      <c r="A55" s="116"/>
      <c r="B55" s="117"/>
      <c r="C55" s="109"/>
      <c r="D55" s="110"/>
      <c r="E55" s="110"/>
      <c r="F55" s="110"/>
      <c r="G55" s="110"/>
      <c r="H55" s="110"/>
      <c r="I55" s="110"/>
      <c r="J55" s="111"/>
      <c r="K55" s="133"/>
      <c r="L55" s="113"/>
      <c r="M55" s="84"/>
    </row>
    <row r="56" ht="15.75" customHeight="1">
      <c r="A56" s="76">
        <v>6.0</v>
      </c>
      <c r="B56" s="77" t="s">
        <v>83</v>
      </c>
      <c r="C56" s="167"/>
      <c r="D56" s="168"/>
      <c r="E56" s="168"/>
      <c r="F56" s="168"/>
      <c r="G56" s="168"/>
      <c r="H56" s="168"/>
      <c r="I56" s="168"/>
      <c r="J56" s="169"/>
      <c r="K56" s="171">
        <f>SUM(K57:K70)</f>
        <v>12</v>
      </c>
      <c r="L56" s="87">
        <v>0.0</v>
      </c>
      <c r="M56" s="88" t="s">
        <v>15</v>
      </c>
    </row>
    <row r="57" ht="15.75" customHeight="1">
      <c r="A57" s="38">
        <v>6.1</v>
      </c>
      <c r="B57" s="39" t="s">
        <v>84</v>
      </c>
      <c r="C57" s="40" t="s">
        <v>14</v>
      </c>
      <c r="D57" s="42" t="s">
        <v>14</v>
      </c>
      <c r="E57" s="42" t="s">
        <v>14</v>
      </c>
      <c r="F57" s="42" t="s">
        <v>14</v>
      </c>
      <c r="G57" s="42" t="s">
        <v>14</v>
      </c>
      <c r="H57" s="42" t="s">
        <v>14</v>
      </c>
      <c r="I57" s="42" t="s">
        <v>14</v>
      </c>
      <c r="J57" s="47" t="s">
        <v>14</v>
      </c>
      <c r="K57" s="50" t="s">
        <v>14</v>
      </c>
      <c r="L57" s="52" t="s">
        <v>14</v>
      </c>
      <c r="M57" s="53" t="s">
        <v>14</v>
      </c>
    </row>
    <row r="58" ht="15.75" customHeight="1">
      <c r="A58" s="38">
        <v>6.2</v>
      </c>
      <c r="B58" s="39" t="s">
        <v>85</v>
      </c>
      <c r="C58" s="40" t="s">
        <v>14</v>
      </c>
      <c r="D58" s="42" t="s">
        <v>14</v>
      </c>
      <c r="E58" s="42" t="s">
        <v>14</v>
      </c>
      <c r="F58" s="42" t="s">
        <v>14</v>
      </c>
      <c r="G58" s="42" t="s">
        <v>14</v>
      </c>
      <c r="H58" s="42" t="s">
        <v>14</v>
      </c>
      <c r="I58" s="42" t="s">
        <v>14</v>
      </c>
      <c r="J58" s="47" t="s">
        <v>14</v>
      </c>
      <c r="K58" s="50" t="s">
        <v>14</v>
      </c>
      <c r="L58" s="52" t="s">
        <v>14</v>
      </c>
      <c r="M58" s="53" t="s">
        <v>14</v>
      </c>
    </row>
    <row r="59" ht="15.75" customHeight="1">
      <c r="A59" s="38">
        <v>6.3</v>
      </c>
      <c r="B59" s="39" t="s">
        <v>86</v>
      </c>
      <c r="C59" s="40" t="s">
        <v>14</v>
      </c>
      <c r="D59" s="42" t="s">
        <v>14</v>
      </c>
      <c r="E59" s="42" t="s">
        <v>14</v>
      </c>
      <c r="F59" s="42" t="s">
        <v>14</v>
      </c>
      <c r="G59" s="42" t="s">
        <v>14</v>
      </c>
      <c r="H59" s="42" t="s">
        <v>14</v>
      </c>
      <c r="I59" s="42" t="s">
        <v>14</v>
      </c>
      <c r="J59" s="47" t="s">
        <v>14</v>
      </c>
      <c r="K59" s="50" t="s">
        <v>14</v>
      </c>
      <c r="L59" s="52" t="s">
        <v>14</v>
      </c>
      <c r="M59" s="53" t="s">
        <v>14</v>
      </c>
    </row>
    <row r="60" ht="15.75" customHeight="1">
      <c r="A60" s="38">
        <v>6.4</v>
      </c>
      <c r="B60" s="39" t="s">
        <v>87</v>
      </c>
      <c r="C60" s="40" t="s">
        <v>14</v>
      </c>
      <c r="D60" s="42" t="s">
        <v>14</v>
      </c>
      <c r="E60" s="42" t="s">
        <v>14</v>
      </c>
      <c r="F60" s="42" t="s">
        <v>14</v>
      </c>
      <c r="G60" s="42" t="s">
        <v>14</v>
      </c>
      <c r="H60" s="42" t="s">
        <v>14</v>
      </c>
      <c r="I60" s="42" t="s">
        <v>14</v>
      </c>
      <c r="J60" s="47" t="s">
        <v>14</v>
      </c>
      <c r="K60" s="50" t="s">
        <v>14</v>
      </c>
      <c r="L60" s="52" t="s">
        <v>14</v>
      </c>
      <c r="M60" s="53" t="s">
        <v>14</v>
      </c>
    </row>
    <row r="61" ht="15.75" customHeight="1">
      <c r="A61" s="38">
        <v>6.5</v>
      </c>
      <c r="B61" s="39" t="s">
        <v>88</v>
      </c>
      <c r="C61" s="40">
        <v>2.25</v>
      </c>
      <c r="D61" s="42">
        <f>1+0.5</f>
        <v>1.5</v>
      </c>
      <c r="E61" s="42">
        <f>1.25+0.5</f>
        <v>1.75</v>
      </c>
      <c r="F61" s="42">
        <f>1.5+0.75</f>
        <v>2.25</v>
      </c>
      <c r="G61" s="42" t="s">
        <v>14</v>
      </c>
      <c r="H61" s="42">
        <v>1.5</v>
      </c>
      <c r="I61" s="42">
        <v>2.25</v>
      </c>
      <c r="J61" s="47">
        <v>0.5</v>
      </c>
      <c r="K61" s="50">
        <f>SUM(C61:J61)</f>
        <v>12</v>
      </c>
      <c r="L61" s="52" t="s">
        <v>14</v>
      </c>
      <c r="M61" s="53" t="s">
        <v>14</v>
      </c>
    </row>
    <row r="62" ht="15.75" customHeight="1">
      <c r="A62" s="38">
        <v>6.6</v>
      </c>
      <c r="B62" s="39" t="s">
        <v>89</v>
      </c>
      <c r="C62" s="40" t="s">
        <v>14</v>
      </c>
      <c r="D62" s="42" t="s">
        <v>14</v>
      </c>
      <c r="E62" s="42" t="s">
        <v>14</v>
      </c>
      <c r="F62" s="42" t="s">
        <v>14</v>
      </c>
      <c r="G62" s="42" t="s">
        <v>14</v>
      </c>
      <c r="H62" s="42" t="s">
        <v>14</v>
      </c>
      <c r="I62" s="42" t="s">
        <v>14</v>
      </c>
      <c r="J62" s="47" t="s">
        <v>14</v>
      </c>
      <c r="K62" s="50" t="s">
        <v>14</v>
      </c>
      <c r="L62" s="52" t="s">
        <v>14</v>
      </c>
      <c r="M62" s="53" t="s">
        <v>14</v>
      </c>
    </row>
    <row r="63" ht="15.75" customHeight="1">
      <c r="A63" s="38">
        <v>6.7</v>
      </c>
      <c r="B63" s="39" t="s">
        <v>90</v>
      </c>
      <c r="C63" s="40" t="s">
        <v>14</v>
      </c>
      <c r="D63" s="42" t="s">
        <v>14</v>
      </c>
      <c r="E63" s="42" t="s">
        <v>14</v>
      </c>
      <c r="F63" s="42" t="s">
        <v>14</v>
      </c>
      <c r="G63" s="42" t="s">
        <v>14</v>
      </c>
      <c r="H63" s="42" t="s">
        <v>14</v>
      </c>
      <c r="I63" s="42" t="s">
        <v>14</v>
      </c>
      <c r="J63" s="47" t="s">
        <v>14</v>
      </c>
      <c r="K63" s="50" t="s">
        <v>14</v>
      </c>
      <c r="L63" s="52" t="s">
        <v>14</v>
      </c>
      <c r="M63" s="53" t="s">
        <v>14</v>
      </c>
    </row>
    <row r="64" ht="15.75" customHeight="1">
      <c r="A64" s="38">
        <v>6.8</v>
      </c>
      <c r="B64" s="39" t="s">
        <v>91</v>
      </c>
      <c r="C64" s="40" t="s">
        <v>14</v>
      </c>
      <c r="D64" s="42" t="s">
        <v>14</v>
      </c>
      <c r="E64" s="42" t="s">
        <v>14</v>
      </c>
      <c r="F64" s="42" t="s">
        <v>14</v>
      </c>
      <c r="G64" s="42" t="s">
        <v>14</v>
      </c>
      <c r="H64" s="42" t="s">
        <v>14</v>
      </c>
      <c r="I64" s="42" t="s">
        <v>14</v>
      </c>
      <c r="J64" s="47" t="s">
        <v>14</v>
      </c>
      <c r="K64" s="50" t="s">
        <v>14</v>
      </c>
      <c r="L64" s="52" t="s">
        <v>14</v>
      </c>
      <c r="M64" s="53" t="s">
        <v>14</v>
      </c>
    </row>
    <row r="65" ht="15.75" customHeight="1">
      <c r="A65" s="38">
        <v>6.9</v>
      </c>
      <c r="B65" s="39" t="s">
        <v>92</v>
      </c>
      <c r="C65" s="40" t="s">
        <v>14</v>
      </c>
      <c r="D65" s="42" t="s">
        <v>14</v>
      </c>
      <c r="E65" s="42" t="s">
        <v>14</v>
      </c>
      <c r="F65" s="42" t="s">
        <v>14</v>
      </c>
      <c r="G65" s="42" t="s">
        <v>14</v>
      </c>
      <c r="H65" s="42" t="s">
        <v>14</v>
      </c>
      <c r="I65" s="42" t="s">
        <v>14</v>
      </c>
      <c r="J65" s="47" t="s">
        <v>14</v>
      </c>
      <c r="K65" s="50" t="s">
        <v>14</v>
      </c>
      <c r="L65" s="52" t="s">
        <v>14</v>
      </c>
      <c r="M65" s="53" t="s">
        <v>14</v>
      </c>
    </row>
    <row r="66" ht="15.75" customHeight="1">
      <c r="A66" s="38">
        <v>6.1</v>
      </c>
      <c r="B66" s="39" t="s">
        <v>93</v>
      </c>
      <c r="C66" s="40" t="s">
        <v>14</v>
      </c>
      <c r="D66" s="42" t="s">
        <v>14</v>
      </c>
      <c r="E66" s="42" t="s">
        <v>14</v>
      </c>
      <c r="F66" s="42" t="s">
        <v>14</v>
      </c>
      <c r="G66" s="42" t="s">
        <v>14</v>
      </c>
      <c r="H66" s="42" t="s">
        <v>14</v>
      </c>
      <c r="I66" s="42" t="s">
        <v>14</v>
      </c>
      <c r="J66" s="47" t="s">
        <v>14</v>
      </c>
      <c r="K66" s="50" t="s">
        <v>14</v>
      </c>
      <c r="L66" s="52" t="s">
        <v>14</v>
      </c>
      <c r="M66" s="53" t="s">
        <v>14</v>
      </c>
    </row>
    <row r="67" ht="15.75" customHeight="1">
      <c r="A67" s="38">
        <v>6.11</v>
      </c>
      <c r="B67" s="39" t="s">
        <v>94</v>
      </c>
      <c r="C67" s="40" t="s">
        <v>14</v>
      </c>
      <c r="D67" s="42" t="s">
        <v>14</v>
      </c>
      <c r="E67" s="42" t="s">
        <v>14</v>
      </c>
      <c r="F67" s="42" t="s">
        <v>14</v>
      </c>
      <c r="G67" s="42" t="s">
        <v>14</v>
      </c>
      <c r="H67" s="42" t="s">
        <v>14</v>
      </c>
      <c r="I67" s="42" t="s">
        <v>14</v>
      </c>
      <c r="J67" s="47" t="s">
        <v>14</v>
      </c>
      <c r="K67" s="50" t="s">
        <v>14</v>
      </c>
      <c r="L67" s="52" t="s">
        <v>14</v>
      </c>
      <c r="M67" s="53" t="s">
        <v>14</v>
      </c>
    </row>
    <row r="68" ht="15.75" customHeight="1">
      <c r="A68" s="38">
        <v>6.12</v>
      </c>
      <c r="B68" s="39" t="s">
        <v>95</v>
      </c>
      <c r="C68" s="40" t="s">
        <v>14</v>
      </c>
      <c r="D68" s="42" t="s">
        <v>14</v>
      </c>
      <c r="E68" s="42" t="s">
        <v>14</v>
      </c>
      <c r="F68" s="42" t="s">
        <v>14</v>
      </c>
      <c r="G68" s="42" t="s">
        <v>14</v>
      </c>
      <c r="H68" s="42" t="s">
        <v>14</v>
      </c>
      <c r="I68" s="42" t="s">
        <v>14</v>
      </c>
      <c r="J68" s="47" t="s">
        <v>14</v>
      </c>
      <c r="K68" s="50" t="s">
        <v>14</v>
      </c>
      <c r="L68" s="52" t="s">
        <v>14</v>
      </c>
      <c r="M68" s="53" t="s">
        <v>14</v>
      </c>
    </row>
    <row r="69" ht="15.75" customHeight="1">
      <c r="A69" s="38">
        <v>6.13</v>
      </c>
      <c r="B69" s="39" t="s">
        <v>96</v>
      </c>
      <c r="C69" s="40" t="s">
        <v>14</v>
      </c>
      <c r="D69" s="42" t="s">
        <v>14</v>
      </c>
      <c r="E69" s="42" t="s">
        <v>14</v>
      </c>
      <c r="F69" s="42" t="s">
        <v>14</v>
      </c>
      <c r="G69" s="42" t="s">
        <v>14</v>
      </c>
      <c r="H69" s="42" t="s">
        <v>14</v>
      </c>
      <c r="I69" s="42" t="s">
        <v>14</v>
      </c>
      <c r="J69" s="47" t="s">
        <v>14</v>
      </c>
      <c r="K69" s="50" t="s">
        <v>14</v>
      </c>
      <c r="L69" s="52" t="s">
        <v>14</v>
      </c>
      <c r="M69" s="53" t="s">
        <v>14</v>
      </c>
    </row>
    <row r="70" ht="15.75" customHeight="1">
      <c r="A70" s="116">
        <v>6.14</v>
      </c>
      <c r="B70" s="117" t="s">
        <v>97</v>
      </c>
      <c r="C70" s="109" t="s">
        <v>14</v>
      </c>
      <c r="D70" s="110" t="s">
        <v>14</v>
      </c>
      <c r="E70" s="110" t="s">
        <v>14</v>
      </c>
      <c r="F70" s="110" t="s">
        <v>14</v>
      </c>
      <c r="G70" s="110" t="s">
        <v>14</v>
      </c>
      <c r="H70" s="110" t="s">
        <v>14</v>
      </c>
      <c r="I70" s="110" t="s">
        <v>14</v>
      </c>
      <c r="J70" s="111" t="s">
        <v>14</v>
      </c>
      <c r="K70" s="72" t="s">
        <v>14</v>
      </c>
      <c r="L70" s="178" t="s">
        <v>14</v>
      </c>
      <c r="M70" s="179" t="s">
        <v>14</v>
      </c>
    </row>
    <row r="71" ht="15.75" customHeight="1">
      <c r="A71" s="180" t="s">
        <v>98</v>
      </c>
      <c r="B71" s="181"/>
      <c r="C71" s="182"/>
      <c r="D71" s="183"/>
      <c r="E71" s="183"/>
      <c r="F71" s="183"/>
      <c r="G71" s="183"/>
      <c r="H71" s="183"/>
      <c r="I71" s="183"/>
      <c r="J71" s="198"/>
      <c r="K71" s="200">
        <f>SUM(K3,K7,K25,K32,K41)</f>
        <v>113.5</v>
      </c>
      <c r="L71" s="201"/>
      <c r="M71" s="41"/>
    </row>
    <row r="72" ht="15.75" customHeight="1">
      <c r="A72" s="203" t="s">
        <v>99</v>
      </c>
      <c r="B72" s="205"/>
      <c r="C72" s="207">
        <f t="shared" ref="C72:J72" si="9">SUM(C4:C55)</f>
        <v>6.5</v>
      </c>
      <c r="D72" s="212">
        <f t="shared" si="9"/>
        <v>12.5</v>
      </c>
      <c r="E72" s="212">
        <f t="shared" si="9"/>
        <v>35</v>
      </c>
      <c r="F72" s="212">
        <f t="shared" si="9"/>
        <v>2</v>
      </c>
      <c r="G72" s="212">
        <f t="shared" si="9"/>
        <v>8</v>
      </c>
      <c r="H72" s="212">
        <f t="shared" si="9"/>
        <v>12.25</v>
      </c>
      <c r="I72" s="212">
        <f t="shared" si="9"/>
        <v>26.25</v>
      </c>
      <c r="J72" s="219">
        <f t="shared" si="9"/>
        <v>11</v>
      </c>
      <c r="K72" s="225">
        <f t="shared" ref="K72:K73" si="10">SUM(C72:J72)</f>
        <v>113.5</v>
      </c>
      <c r="L72" s="229"/>
      <c r="M72" s="96"/>
    </row>
    <row r="73" ht="15.75" customHeight="1">
      <c r="A73" s="231" t="s">
        <v>100</v>
      </c>
      <c r="B73" s="232"/>
      <c r="C73" s="234">
        <v>18.2</v>
      </c>
      <c r="D73" s="237">
        <v>7.1</v>
      </c>
      <c r="E73" s="237">
        <v>27.2</v>
      </c>
      <c r="F73" s="237">
        <v>8.48</v>
      </c>
      <c r="G73" s="237">
        <v>18.0</v>
      </c>
      <c r="H73" s="237">
        <v>20.3</v>
      </c>
      <c r="I73" s="237">
        <v>22.3</v>
      </c>
      <c r="J73" s="238">
        <v>8.6</v>
      </c>
      <c r="K73" s="225">
        <f t="shared" si="10"/>
        <v>130.18</v>
      </c>
      <c r="L73" s="229"/>
      <c r="M73" s="96"/>
    </row>
    <row r="74" ht="15.75" customHeight="1">
      <c r="A74" s="240" t="s">
        <v>12</v>
      </c>
      <c r="B74" s="242"/>
      <c r="C74" s="243">
        <f t="shared" ref="C74:K74" si="11">((C72-C73)/C73)</f>
        <v>-0.6428571429</v>
      </c>
      <c r="D74" s="245">
        <f t="shared" si="11"/>
        <v>0.7605633803</v>
      </c>
      <c r="E74" s="245">
        <f t="shared" si="11"/>
        <v>0.2867647059</v>
      </c>
      <c r="F74" s="245">
        <f t="shared" si="11"/>
        <v>-0.7641509434</v>
      </c>
      <c r="G74" s="245">
        <f t="shared" si="11"/>
        <v>-0.5555555556</v>
      </c>
      <c r="H74" s="245">
        <f t="shared" si="11"/>
        <v>-0.3965517241</v>
      </c>
      <c r="I74" s="245">
        <f t="shared" si="11"/>
        <v>0.1771300448</v>
      </c>
      <c r="J74" s="253">
        <f t="shared" si="11"/>
        <v>0.2790697674</v>
      </c>
      <c r="K74" s="257">
        <f t="shared" si="11"/>
        <v>-0.1281302811</v>
      </c>
      <c r="L74" s="260"/>
      <c r="M74" s="261"/>
    </row>
    <row r="75" ht="15.75" customHeight="1">
      <c r="L75" s="262"/>
      <c r="M75" s="263"/>
    </row>
    <row r="76" ht="15.75" customHeight="1">
      <c r="M76" s="263"/>
    </row>
    <row r="77" ht="15.75" customHeight="1">
      <c r="M77" s="263"/>
    </row>
    <row r="78" ht="15.75" customHeight="1">
      <c r="M78" s="263"/>
    </row>
    <row r="79" ht="15.75" customHeight="1">
      <c r="M79" s="263"/>
    </row>
    <row r="80" ht="15.75" customHeight="1">
      <c r="M80" s="263"/>
    </row>
    <row r="81" ht="15.75" customHeight="1">
      <c r="M81" s="263"/>
    </row>
    <row r="82" ht="15.75" customHeight="1">
      <c r="M82" s="263"/>
    </row>
    <row r="83" ht="15.75" customHeight="1">
      <c r="M83" s="263"/>
    </row>
    <row r="84" ht="15.75" customHeight="1">
      <c r="M84" s="263"/>
    </row>
    <row r="85" ht="15.75" customHeight="1">
      <c r="M85" s="263"/>
    </row>
    <row r="86" ht="15.75" customHeight="1">
      <c r="M86" s="263"/>
    </row>
    <row r="87" ht="15.75" customHeight="1">
      <c r="M87" s="263"/>
    </row>
    <row r="88" ht="15.75" customHeight="1">
      <c r="M88" s="263"/>
    </row>
    <row r="89" ht="15.75" customHeight="1">
      <c r="M89" s="263"/>
    </row>
    <row r="90" ht="15.75" customHeight="1">
      <c r="M90" s="263"/>
    </row>
    <row r="91" ht="15.75" customHeight="1">
      <c r="M91" s="263"/>
    </row>
    <row r="92" ht="15.75" customHeight="1">
      <c r="M92" s="263"/>
    </row>
    <row r="93" ht="15.75" customHeight="1">
      <c r="M93" s="263"/>
    </row>
    <row r="94" ht="15.75" customHeight="1">
      <c r="M94" s="263"/>
    </row>
    <row r="95" ht="15.75" customHeight="1">
      <c r="M95" s="263"/>
    </row>
    <row r="96" ht="15.75" customHeight="1">
      <c r="M96" s="263"/>
    </row>
    <row r="97" ht="15.75" customHeight="1">
      <c r="M97" s="263"/>
    </row>
    <row r="98" ht="15.75" customHeight="1">
      <c r="M98" s="263"/>
    </row>
    <row r="99" ht="15.75" customHeight="1">
      <c r="M99" s="263"/>
    </row>
    <row r="100" ht="15.75" customHeight="1">
      <c r="M100" s="263"/>
    </row>
    <row r="101" ht="15.75" customHeight="1">
      <c r="M101" s="263"/>
    </row>
    <row r="102" ht="15.75" customHeight="1">
      <c r="M102" s="263"/>
    </row>
    <row r="103" ht="15.75" customHeight="1">
      <c r="M103" s="263"/>
    </row>
    <row r="104" ht="15.75" customHeight="1">
      <c r="M104" s="263"/>
    </row>
    <row r="105" ht="15.75" customHeight="1">
      <c r="M105" s="263"/>
    </row>
    <row r="106" ht="15.75" customHeight="1">
      <c r="M106" s="263"/>
    </row>
    <row r="107" ht="15.75" customHeight="1">
      <c r="M107" s="263"/>
    </row>
    <row r="108" ht="15.75" customHeight="1">
      <c r="M108" s="263"/>
    </row>
    <row r="109" ht="15.75" customHeight="1">
      <c r="M109" s="263"/>
    </row>
    <row r="110" ht="15.75" customHeight="1">
      <c r="M110" s="263"/>
    </row>
    <row r="111" ht="15.75" customHeight="1">
      <c r="M111" s="263"/>
    </row>
    <row r="112" ht="15.75" customHeight="1">
      <c r="M112" s="263"/>
    </row>
    <row r="113" ht="15.75" customHeight="1">
      <c r="M113" s="263"/>
    </row>
    <row r="114" ht="15.75" customHeight="1">
      <c r="M114" s="263"/>
    </row>
    <row r="115" ht="15.75" customHeight="1">
      <c r="M115" s="263"/>
    </row>
    <row r="116" ht="15.75" customHeight="1">
      <c r="M116" s="263"/>
    </row>
    <row r="117" ht="15.75" customHeight="1">
      <c r="M117" s="263"/>
    </row>
    <row r="118" ht="15.75" customHeight="1">
      <c r="M118" s="263"/>
    </row>
    <row r="119" ht="15.75" customHeight="1">
      <c r="M119" s="263"/>
    </row>
    <row r="120" ht="15.75" customHeight="1">
      <c r="M120" s="263"/>
    </row>
    <row r="121" ht="15.75" customHeight="1">
      <c r="M121" s="263"/>
    </row>
    <row r="122" ht="15.75" customHeight="1">
      <c r="M122" s="263"/>
    </row>
    <row r="123" ht="15.75" customHeight="1">
      <c r="M123" s="263"/>
    </row>
    <row r="124" ht="15.75" customHeight="1">
      <c r="M124" s="263"/>
    </row>
    <row r="125" ht="15.75" customHeight="1">
      <c r="M125" s="263"/>
    </row>
    <row r="126" ht="15.75" customHeight="1">
      <c r="M126" s="263"/>
    </row>
    <row r="127" ht="15.75" customHeight="1">
      <c r="M127" s="263"/>
    </row>
    <row r="128" ht="15.75" customHeight="1">
      <c r="M128" s="263"/>
    </row>
    <row r="129" ht="15.75" customHeight="1">
      <c r="M129" s="263"/>
    </row>
    <row r="130" ht="15.75" customHeight="1">
      <c r="M130" s="263"/>
    </row>
    <row r="131" ht="15.75" customHeight="1">
      <c r="M131" s="263"/>
    </row>
    <row r="132" ht="15.75" customHeight="1">
      <c r="M132" s="263"/>
    </row>
    <row r="133" ht="15.75" customHeight="1">
      <c r="M133" s="263"/>
    </row>
    <row r="134" ht="15.75" customHeight="1">
      <c r="M134" s="263"/>
    </row>
    <row r="135" ht="15.75" customHeight="1">
      <c r="M135" s="263"/>
    </row>
    <row r="136" ht="15.75" customHeight="1">
      <c r="M136" s="263"/>
    </row>
    <row r="137" ht="15.75" customHeight="1">
      <c r="M137" s="263"/>
    </row>
    <row r="138" ht="15.75" customHeight="1">
      <c r="M138" s="263"/>
    </row>
    <row r="139" ht="15.75" customHeight="1">
      <c r="M139" s="263"/>
    </row>
    <row r="140" ht="15.75" customHeight="1">
      <c r="M140" s="263"/>
    </row>
    <row r="141" ht="15.75" customHeight="1">
      <c r="M141" s="263"/>
    </row>
    <row r="142" ht="15.75" customHeight="1">
      <c r="M142" s="263"/>
    </row>
    <row r="143" ht="15.75" customHeight="1">
      <c r="M143" s="263"/>
    </row>
    <row r="144" ht="15.75" customHeight="1">
      <c r="M144" s="263"/>
    </row>
    <row r="145" ht="15.75" customHeight="1">
      <c r="M145" s="263"/>
    </row>
    <row r="146" ht="15.75" customHeight="1">
      <c r="M146" s="263"/>
    </row>
    <row r="147" ht="15.75" customHeight="1">
      <c r="M147" s="263"/>
    </row>
    <row r="148" ht="15.75" customHeight="1">
      <c r="M148" s="263"/>
    </row>
    <row r="149" ht="15.75" customHeight="1">
      <c r="M149" s="263"/>
    </row>
    <row r="150" ht="15.75" customHeight="1">
      <c r="M150" s="263"/>
    </row>
    <row r="151" ht="15.75" customHeight="1">
      <c r="M151" s="263"/>
    </row>
    <row r="152" ht="15.75" customHeight="1">
      <c r="M152" s="263"/>
    </row>
    <row r="153" ht="15.75" customHeight="1">
      <c r="M153" s="263"/>
    </row>
    <row r="154" ht="15.75" customHeight="1">
      <c r="M154" s="263"/>
    </row>
    <row r="155" ht="15.75" customHeight="1">
      <c r="M155" s="263"/>
    </row>
    <row r="156" ht="15.75" customHeight="1">
      <c r="M156" s="263"/>
    </row>
    <row r="157" ht="15.75" customHeight="1">
      <c r="M157" s="263"/>
    </row>
    <row r="158" ht="15.75" customHeight="1">
      <c r="M158" s="263"/>
    </row>
    <row r="159" ht="15.75" customHeight="1">
      <c r="M159" s="263"/>
    </row>
    <row r="160" ht="15.75" customHeight="1">
      <c r="M160" s="263"/>
    </row>
    <row r="161" ht="15.75" customHeight="1">
      <c r="M161" s="263"/>
    </row>
    <row r="162" ht="15.75" customHeight="1">
      <c r="M162" s="263"/>
    </row>
    <row r="163" ht="15.75" customHeight="1">
      <c r="M163" s="263"/>
    </row>
    <row r="164" ht="15.75" customHeight="1">
      <c r="M164" s="263"/>
    </row>
    <row r="165" ht="15.75" customHeight="1">
      <c r="M165" s="263"/>
    </row>
    <row r="166" ht="15.75" customHeight="1">
      <c r="M166" s="263"/>
    </row>
    <row r="167" ht="15.75" customHeight="1">
      <c r="M167" s="263"/>
    </row>
    <row r="168" ht="15.75" customHeight="1">
      <c r="M168" s="263"/>
    </row>
    <row r="169" ht="15.75" customHeight="1">
      <c r="M169" s="263"/>
    </row>
    <row r="170" ht="15.75" customHeight="1">
      <c r="M170" s="263"/>
    </row>
    <row r="171" ht="15.75" customHeight="1">
      <c r="M171" s="263"/>
    </row>
    <row r="172" ht="15.75" customHeight="1">
      <c r="M172" s="263"/>
    </row>
    <row r="173" ht="15.75" customHeight="1">
      <c r="M173" s="263"/>
    </row>
    <row r="174" ht="15.75" customHeight="1">
      <c r="M174" s="263"/>
    </row>
    <row r="175" ht="15.75" customHeight="1">
      <c r="M175" s="263"/>
    </row>
    <row r="176" ht="15.75" customHeight="1">
      <c r="M176" s="263"/>
    </row>
    <row r="177" ht="15.75" customHeight="1">
      <c r="M177" s="263"/>
    </row>
    <row r="178" ht="15.75" customHeight="1">
      <c r="M178" s="263"/>
    </row>
    <row r="179" ht="15.75" customHeight="1">
      <c r="M179" s="263"/>
    </row>
    <row r="180" ht="15.75" customHeight="1">
      <c r="M180" s="263"/>
    </row>
    <row r="181" ht="15.75" customHeight="1">
      <c r="M181" s="263"/>
    </row>
    <row r="182" ht="15.75" customHeight="1">
      <c r="M182" s="263"/>
    </row>
    <row r="183" ht="15.75" customHeight="1">
      <c r="M183" s="263"/>
    </row>
    <row r="184" ht="15.75" customHeight="1">
      <c r="M184" s="263"/>
    </row>
    <row r="185" ht="15.75" customHeight="1">
      <c r="M185" s="263"/>
    </row>
    <row r="186" ht="15.75" customHeight="1">
      <c r="M186" s="263"/>
    </row>
    <row r="187" ht="15.75" customHeight="1">
      <c r="M187" s="263"/>
    </row>
    <row r="188" ht="15.75" customHeight="1">
      <c r="M188" s="263"/>
    </row>
    <row r="189" ht="15.75" customHeight="1">
      <c r="M189" s="263"/>
    </row>
    <row r="190" ht="15.75" customHeight="1">
      <c r="M190" s="263"/>
    </row>
    <row r="191" ht="15.75" customHeight="1">
      <c r="M191" s="263"/>
    </row>
    <row r="192" ht="15.75" customHeight="1">
      <c r="M192" s="263"/>
    </row>
    <row r="193" ht="15.75" customHeight="1">
      <c r="M193" s="263"/>
    </row>
    <row r="194" ht="15.75" customHeight="1">
      <c r="M194" s="263"/>
    </row>
    <row r="195" ht="15.75" customHeight="1">
      <c r="M195" s="263"/>
    </row>
    <row r="196" ht="15.75" customHeight="1">
      <c r="M196" s="263"/>
    </row>
    <row r="197" ht="15.75" customHeight="1">
      <c r="M197" s="263"/>
    </row>
    <row r="198" ht="15.75" customHeight="1">
      <c r="M198" s="263"/>
    </row>
    <row r="199" ht="15.75" customHeight="1">
      <c r="M199" s="263"/>
    </row>
    <row r="200" ht="15.75" customHeight="1">
      <c r="M200" s="263"/>
    </row>
    <row r="201" ht="15.75" customHeight="1">
      <c r="M201" s="263"/>
    </row>
    <row r="202" ht="15.75" customHeight="1">
      <c r="M202" s="263"/>
    </row>
    <row r="203" ht="15.75" customHeight="1">
      <c r="M203" s="263"/>
    </row>
    <row r="204" ht="15.75" customHeight="1">
      <c r="M204" s="263"/>
    </row>
    <row r="205" ht="15.75" customHeight="1">
      <c r="M205" s="263"/>
    </row>
    <row r="206" ht="15.75" customHeight="1">
      <c r="M206" s="263"/>
    </row>
    <row r="207" ht="15.75" customHeight="1">
      <c r="M207" s="263"/>
    </row>
    <row r="208" ht="15.75" customHeight="1">
      <c r="M208" s="263"/>
    </row>
    <row r="209" ht="15.75" customHeight="1">
      <c r="M209" s="263"/>
    </row>
    <row r="210" ht="15.75" customHeight="1">
      <c r="M210" s="263"/>
    </row>
    <row r="211" ht="15.75" customHeight="1">
      <c r="M211" s="263"/>
    </row>
    <row r="212" ht="15.75" customHeight="1">
      <c r="M212" s="263"/>
    </row>
    <row r="213" ht="15.75" customHeight="1">
      <c r="M213" s="263"/>
    </row>
    <row r="214" ht="15.75" customHeight="1">
      <c r="M214" s="263"/>
    </row>
    <row r="215" ht="15.75" customHeight="1">
      <c r="M215" s="263"/>
    </row>
    <row r="216" ht="15.75" customHeight="1">
      <c r="M216" s="263"/>
    </row>
    <row r="217" ht="15.75" customHeight="1">
      <c r="M217" s="263"/>
    </row>
    <row r="218" ht="15.75" customHeight="1">
      <c r="M218" s="263"/>
    </row>
    <row r="219" ht="15.75" customHeight="1">
      <c r="M219" s="263"/>
    </row>
    <row r="220" ht="15.75" customHeight="1">
      <c r="M220" s="263"/>
    </row>
    <row r="221" ht="15.75" customHeight="1">
      <c r="M221" s="263"/>
    </row>
    <row r="222" ht="15.75" customHeight="1">
      <c r="M222" s="263"/>
    </row>
    <row r="223" ht="15.75" customHeight="1">
      <c r="M223" s="263"/>
    </row>
    <row r="224" ht="15.75" customHeight="1">
      <c r="M224" s="263"/>
    </row>
    <row r="225" ht="15.75" customHeight="1">
      <c r="M225" s="263"/>
    </row>
    <row r="226" ht="15.75" customHeight="1">
      <c r="M226" s="263"/>
    </row>
    <row r="227" ht="15.75" customHeight="1">
      <c r="M227" s="263"/>
    </row>
    <row r="228" ht="15.75" customHeight="1">
      <c r="M228" s="263"/>
    </row>
    <row r="229" ht="15.75" customHeight="1">
      <c r="M229" s="263"/>
    </row>
    <row r="230" ht="15.75" customHeight="1">
      <c r="M230" s="263"/>
    </row>
    <row r="231" ht="15.75" customHeight="1">
      <c r="M231" s="263"/>
    </row>
    <row r="232" ht="15.75" customHeight="1">
      <c r="M232" s="263"/>
    </row>
    <row r="233" ht="15.75" customHeight="1">
      <c r="M233" s="263"/>
    </row>
    <row r="234" ht="15.75" customHeight="1">
      <c r="M234" s="263"/>
    </row>
    <row r="235" ht="15.75" customHeight="1">
      <c r="M235" s="263"/>
    </row>
    <row r="236" ht="15.75" customHeight="1">
      <c r="M236" s="263"/>
    </row>
    <row r="237" ht="15.75" customHeight="1">
      <c r="M237" s="263"/>
    </row>
    <row r="238" ht="15.75" customHeight="1">
      <c r="M238" s="263"/>
    </row>
    <row r="239" ht="15.75" customHeight="1">
      <c r="M239" s="263"/>
    </row>
    <row r="240" ht="15.75" customHeight="1">
      <c r="M240" s="263"/>
    </row>
    <row r="241" ht="15.75" customHeight="1">
      <c r="M241" s="263"/>
    </row>
    <row r="242" ht="15.75" customHeight="1">
      <c r="M242" s="263"/>
    </row>
    <row r="243" ht="15.75" customHeight="1">
      <c r="M243" s="263"/>
    </row>
    <row r="244" ht="15.75" customHeight="1">
      <c r="M244" s="263"/>
    </row>
    <row r="245" ht="15.75" customHeight="1">
      <c r="M245" s="263"/>
    </row>
    <row r="246" ht="15.75" customHeight="1">
      <c r="M246" s="263"/>
    </row>
    <row r="247" ht="15.75" customHeight="1">
      <c r="M247" s="263"/>
    </row>
    <row r="248" ht="15.75" customHeight="1">
      <c r="M248" s="263"/>
    </row>
    <row r="249" ht="15.75" customHeight="1">
      <c r="M249" s="263"/>
    </row>
    <row r="250" ht="15.75" customHeight="1">
      <c r="M250" s="263"/>
    </row>
    <row r="251" ht="15.75" customHeight="1">
      <c r="M251" s="263"/>
    </row>
    <row r="252" ht="15.75" customHeight="1">
      <c r="M252" s="263"/>
    </row>
    <row r="253" ht="15.75" customHeight="1">
      <c r="M253" s="263"/>
    </row>
    <row r="254" ht="15.75" customHeight="1">
      <c r="M254" s="263"/>
    </row>
    <row r="255" ht="15.75" customHeight="1">
      <c r="M255" s="263"/>
    </row>
    <row r="256" ht="15.75" customHeight="1">
      <c r="M256" s="263"/>
    </row>
    <row r="257" ht="15.75" customHeight="1">
      <c r="M257" s="263"/>
    </row>
    <row r="258" ht="15.75" customHeight="1">
      <c r="M258" s="263"/>
    </row>
    <row r="259" ht="15.75" customHeight="1">
      <c r="M259" s="263"/>
    </row>
    <row r="260" ht="15.75" customHeight="1">
      <c r="M260" s="263"/>
    </row>
    <row r="261" ht="15.75" customHeight="1">
      <c r="M261" s="263"/>
    </row>
    <row r="262" ht="15.75" customHeight="1">
      <c r="M262" s="263"/>
    </row>
    <row r="263" ht="15.75" customHeight="1">
      <c r="M263" s="263"/>
    </row>
    <row r="264" ht="15.75" customHeight="1">
      <c r="M264" s="263"/>
    </row>
    <row r="265" ht="15.75" customHeight="1">
      <c r="M265" s="263"/>
    </row>
    <row r="266" ht="15.75" customHeight="1">
      <c r="M266" s="263"/>
    </row>
    <row r="267" ht="15.75" customHeight="1">
      <c r="M267" s="263"/>
    </row>
    <row r="268" ht="15.75" customHeight="1">
      <c r="M268" s="263"/>
    </row>
    <row r="269" ht="15.75" customHeight="1">
      <c r="M269" s="263"/>
    </row>
    <row r="270" ht="15.75" customHeight="1">
      <c r="M270" s="263"/>
    </row>
    <row r="271" ht="15.75" customHeight="1">
      <c r="M271" s="263"/>
    </row>
    <row r="272" ht="15.75" customHeight="1">
      <c r="M272" s="263"/>
    </row>
    <row r="273" ht="15.75" customHeight="1">
      <c r="M273" s="263"/>
    </row>
    <row r="274" ht="15.75" customHeight="1">
      <c r="M274" s="263"/>
    </row>
    <row r="275" ht="15.75" customHeight="1">
      <c r="M275" s="263"/>
    </row>
    <row r="276" ht="15.75" customHeight="1">
      <c r="M276" s="263"/>
    </row>
    <row r="277" ht="15.75" customHeight="1">
      <c r="M277" s="263"/>
    </row>
    <row r="278" ht="15.75" customHeight="1">
      <c r="M278" s="263"/>
    </row>
    <row r="279" ht="15.75" customHeight="1">
      <c r="M279" s="263"/>
    </row>
    <row r="280" ht="15.75" customHeight="1">
      <c r="M280" s="263"/>
    </row>
    <row r="281" ht="15.75" customHeight="1">
      <c r="M281" s="263"/>
    </row>
    <row r="282" ht="15.75" customHeight="1">
      <c r="M282" s="263"/>
    </row>
    <row r="283" ht="15.75" customHeight="1">
      <c r="M283" s="263"/>
    </row>
    <row r="284" ht="15.75" customHeight="1">
      <c r="M284" s="263"/>
    </row>
    <row r="285" ht="15.75" customHeight="1">
      <c r="M285" s="263"/>
    </row>
    <row r="286" ht="15.75" customHeight="1">
      <c r="M286" s="263"/>
    </row>
    <row r="287" ht="15.75" customHeight="1">
      <c r="M287" s="263"/>
    </row>
    <row r="288" ht="15.75" customHeight="1">
      <c r="M288" s="263"/>
    </row>
    <row r="289" ht="15.75" customHeight="1">
      <c r="M289" s="263"/>
    </row>
    <row r="290" ht="15.75" customHeight="1">
      <c r="M290" s="263"/>
    </row>
    <row r="291" ht="15.75" customHeight="1">
      <c r="M291" s="263"/>
    </row>
    <row r="292" ht="15.75" customHeight="1">
      <c r="M292" s="263"/>
    </row>
    <row r="293" ht="15.75" customHeight="1">
      <c r="M293" s="263"/>
    </row>
    <row r="294" ht="15.75" customHeight="1">
      <c r="M294" s="263"/>
    </row>
    <row r="295" ht="15.75" customHeight="1">
      <c r="M295" s="263"/>
    </row>
    <row r="296" ht="15.75" customHeight="1">
      <c r="M296" s="263"/>
    </row>
    <row r="297" ht="15.75" customHeight="1">
      <c r="M297" s="263"/>
    </row>
    <row r="298" ht="15.75" customHeight="1">
      <c r="M298" s="263"/>
    </row>
    <row r="299" ht="15.75" customHeight="1">
      <c r="M299" s="263"/>
    </row>
    <row r="300" ht="15.75" customHeight="1">
      <c r="M300" s="263"/>
    </row>
    <row r="301" ht="15.75" customHeight="1">
      <c r="M301" s="263"/>
    </row>
    <row r="302" ht="15.75" customHeight="1">
      <c r="M302" s="263"/>
    </row>
    <row r="303" ht="15.75" customHeight="1">
      <c r="M303" s="263"/>
    </row>
    <row r="304" ht="15.75" customHeight="1">
      <c r="M304" s="263"/>
    </row>
    <row r="305" ht="15.75" customHeight="1">
      <c r="M305" s="263"/>
    </row>
    <row r="306" ht="15.75" customHeight="1">
      <c r="M306" s="263"/>
    </row>
    <row r="307" ht="15.75" customHeight="1">
      <c r="M307" s="263"/>
    </row>
    <row r="308" ht="15.75" customHeight="1">
      <c r="M308" s="263"/>
    </row>
    <row r="309" ht="15.75" customHeight="1">
      <c r="M309" s="263"/>
    </row>
    <row r="310" ht="15.75" customHeight="1">
      <c r="M310" s="263"/>
    </row>
    <row r="311" ht="15.75" customHeight="1">
      <c r="M311" s="263"/>
    </row>
    <row r="312" ht="15.75" customHeight="1">
      <c r="M312" s="263"/>
    </row>
    <row r="313" ht="15.75" customHeight="1">
      <c r="M313" s="263"/>
    </row>
    <row r="314" ht="15.75" customHeight="1">
      <c r="M314" s="263"/>
    </row>
    <row r="315" ht="15.75" customHeight="1">
      <c r="M315" s="263"/>
    </row>
    <row r="316" ht="15.75" customHeight="1">
      <c r="M316" s="263"/>
    </row>
    <row r="317" ht="15.75" customHeight="1">
      <c r="M317" s="263"/>
    </row>
    <row r="318" ht="15.75" customHeight="1">
      <c r="M318" s="263"/>
    </row>
    <row r="319" ht="15.75" customHeight="1">
      <c r="M319" s="263"/>
    </row>
    <row r="320" ht="15.75" customHeight="1">
      <c r="M320" s="263"/>
    </row>
    <row r="321" ht="15.75" customHeight="1">
      <c r="M321" s="263"/>
    </row>
    <row r="322" ht="15.75" customHeight="1">
      <c r="M322" s="263"/>
    </row>
    <row r="323" ht="15.75" customHeight="1">
      <c r="M323" s="263"/>
    </row>
    <row r="324" ht="15.75" customHeight="1">
      <c r="M324" s="263"/>
    </row>
    <row r="325" ht="15.75" customHeight="1">
      <c r="M325" s="263"/>
    </row>
    <row r="326" ht="15.75" customHeight="1">
      <c r="M326" s="263"/>
    </row>
    <row r="327" ht="15.75" customHeight="1">
      <c r="M327" s="263"/>
    </row>
    <row r="328" ht="15.75" customHeight="1">
      <c r="M328" s="263"/>
    </row>
    <row r="329" ht="15.75" customHeight="1">
      <c r="M329" s="263"/>
    </row>
    <row r="330" ht="15.75" customHeight="1">
      <c r="M330" s="263"/>
    </row>
    <row r="331" ht="15.75" customHeight="1">
      <c r="M331" s="263"/>
    </row>
    <row r="332" ht="15.75" customHeight="1">
      <c r="M332" s="263"/>
    </row>
    <row r="333" ht="15.75" customHeight="1">
      <c r="M333" s="263"/>
    </row>
    <row r="334" ht="15.75" customHeight="1">
      <c r="M334" s="263"/>
    </row>
    <row r="335" ht="15.75" customHeight="1">
      <c r="M335" s="263"/>
    </row>
    <row r="336" ht="15.75" customHeight="1">
      <c r="M336" s="263"/>
    </row>
    <row r="337" ht="15.75" customHeight="1">
      <c r="M337" s="263"/>
    </row>
    <row r="338" ht="15.75" customHeight="1">
      <c r="M338" s="263"/>
    </row>
    <row r="339" ht="15.75" customHeight="1">
      <c r="M339" s="263"/>
    </row>
    <row r="340" ht="15.75" customHeight="1">
      <c r="M340" s="263"/>
    </row>
    <row r="341" ht="15.75" customHeight="1">
      <c r="M341" s="263"/>
    </row>
    <row r="342" ht="15.75" customHeight="1">
      <c r="M342" s="263"/>
    </row>
    <row r="343" ht="15.75" customHeight="1">
      <c r="M343" s="263"/>
    </row>
    <row r="344" ht="15.75" customHeight="1">
      <c r="M344" s="263"/>
    </row>
    <row r="345" ht="15.75" customHeight="1">
      <c r="M345" s="263"/>
    </row>
    <row r="346" ht="15.75" customHeight="1">
      <c r="M346" s="263"/>
    </row>
    <row r="347" ht="15.75" customHeight="1">
      <c r="M347" s="263"/>
    </row>
    <row r="348" ht="15.75" customHeight="1">
      <c r="M348" s="263"/>
    </row>
    <row r="349" ht="15.75" customHeight="1">
      <c r="M349" s="263"/>
    </row>
    <row r="350" ht="15.75" customHeight="1">
      <c r="M350" s="263"/>
    </row>
    <row r="351" ht="15.75" customHeight="1">
      <c r="M351" s="263"/>
    </row>
    <row r="352" ht="15.75" customHeight="1">
      <c r="M352" s="263"/>
    </row>
    <row r="353" ht="15.75" customHeight="1">
      <c r="M353" s="263"/>
    </row>
    <row r="354" ht="15.75" customHeight="1">
      <c r="M354" s="263"/>
    </row>
    <row r="355" ht="15.75" customHeight="1">
      <c r="M355" s="263"/>
    </row>
    <row r="356" ht="15.75" customHeight="1">
      <c r="M356" s="263"/>
    </row>
    <row r="357" ht="15.75" customHeight="1">
      <c r="M357" s="263"/>
    </row>
    <row r="358" ht="15.75" customHeight="1">
      <c r="M358" s="263"/>
    </row>
    <row r="359" ht="15.75" customHeight="1">
      <c r="M359" s="263"/>
    </row>
    <row r="360" ht="15.75" customHeight="1">
      <c r="M360" s="263"/>
    </row>
    <row r="361" ht="15.75" customHeight="1">
      <c r="M361" s="263"/>
    </row>
    <row r="362" ht="15.75" customHeight="1">
      <c r="M362" s="263"/>
    </row>
    <row r="363" ht="15.75" customHeight="1">
      <c r="M363" s="263"/>
    </row>
    <row r="364" ht="15.75" customHeight="1">
      <c r="M364" s="263"/>
    </row>
    <row r="365" ht="15.75" customHeight="1">
      <c r="M365" s="263"/>
    </row>
    <row r="366" ht="15.75" customHeight="1">
      <c r="M366" s="263"/>
    </row>
    <row r="367" ht="15.75" customHeight="1">
      <c r="M367" s="263"/>
    </row>
    <row r="368" ht="15.75" customHeight="1">
      <c r="M368" s="263"/>
    </row>
    <row r="369" ht="15.75" customHeight="1">
      <c r="M369" s="263"/>
    </row>
    <row r="370" ht="15.75" customHeight="1">
      <c r="M370" s="263"/>
    </row>
    <row r="371" ht="15.75" customHeight="1">
      <c r="M371" s="263"/>
    </row>
    <row r="372" ht="15.75" customHeight="1">
      <c r="M372" s="263"/>
    </row>
    <row r="373" ht="15.75" customHeight="1">
      <c r="M373" s="263"/>
    </row>
    <row r="374" ht="15.75" customHeight="1">
      <c r="M374" s="263"/>
    </row>
    <row r="375" ht="15.75" customHeight="1">
      <c r="M375" s="263"/>
    </row>
    <row r="376" ht="15.75" customHeight="1">
      <c r="M376" s="263"/>
    </row>
    <row r="377" ht="15.75" customHeight="1">
      <c r="M377" s="263"/>
    </row>
    <row r="378" ht="15.75" customHeight="1">
      <c r="M378" s="263"/>
    </row>
    <row r="379" ht="15.75" customHeight="1">
      <c r="M379" s="263"/>
    </row>
    <row r="380" ht="15.75" customHeight="1">
      <c r="M380" s="263"/>
    </row>
    <row r="381" ht="15.75" customHeight="1">
      <c r="M381" s="263"/>
    </row>
    <row r="382" ht="15.75" customHeight="1">
      <c r="M382" s="263"/>
    </row>
    <row r="383" ht="15.75" customHeight="1">
      <c r="M383" s="263"/>
    </row>
    <row r="384" ht="15.75" customHeight="1">
      <c r="M384" s="263"/>
    </row>
    <row r="385" ht="15.75" customHeight="1">
      <c r="M385" s="263"/>
    </row>
    <row r="386" ht="15.75" customHeight="1">
      <c r="M386" s="263"/>
    </row>
    <row r="387" ht="15.75" customHeight="1">
      <c r="M387" s="263"/>
    </row>
    <row r="388" ht="15.75" customHeight="1">
      <c r="M388" s="263"/>
    </row>
    <row r="389" ht="15.75" customHeight="1">
      <c r="M389" s="263"/>
    </row>
    <row r="390" ht="15.75" customHeight="1">
      <c r="M390" s="263"/>
    </row>
    <row r="391" ht="15.75" customHeight="1">
      <c r="M391" s="263"/>
    </row>
    <row r="392" ht="15.75" customHeight="1">
      <c r="M392" s="263"/>
    </row>
    <row r="393" ht="15.75" customHeight="1">
      <c r="M393" s="263"/>
    </row>
    <row r="394" ht="15.75" customHeight="1">
      <c r="M394" s="263"/>
    </row>
    <row r="395" ht="15.75" customHeight="1">
      <c r="M395" s="263"/>
    </row>
    <row r="396" ht="15.75" customHeight="1">
      <c r="M396" s="263"/>
    </row>
    <row r="397" ht="15.75" customHeight="1">
      <c r="M397" s="263"/>
    </row>
    <row r="398" ht="15.75" customHeight="1">
      <c r="M398" s="263"/>
    </row>
    <row r="399" ht="15.75" customHeight="1">
      <c r="M399" s="263"/>
    </row>
    <row r="400" ht="15.75" customHeight="1">
      <c r="M400" s="263"/>
    </row>
    <row r="401" ht="15.75" customHeight="1">
      <c r="M401" s="263"/>
    </row>
    <row r="402" ht="15.75" customHeight="1">
      <c r="M402" s="263"/>
    </row>
    <row r="403" ht="15.75" customHeight="1">
      <c r="M403" s="263"/>
    </row>
    <row r="404" ht="15.75" customHeight="1">
      <c r="M404" s="263"/>
    </row>
    <row r="405" ht="15.75" customHeight="1">
      <c r="M405" s="263"/>
    </row>
    <row r="406" ht="15.75" customHeight="1">
      <c r="M406" s="263"/>
    </row>
    <row r="407" ht="15.75" customHeight="1">
      <c r="M407" s="263"/>
    </row>
    <row r="408" ht="15.75" customHeight="1">
      <c r="M408" s="263"/>
    </row>
    <row r="409" ht="15.75" customHeight="1">
      <c r="M409" s="263"/>
    </row>
    <row r="410" ht="15.75" customHeight="1">
      <c r="M410" s="263"/>
    </row>
    <row r="411" ht="15.75" customHeight="1">
      <c r="M411" s="263"/>
    </row>
    <row r="412" ht="15.75" customHeight="1">
      <c r="M412" s="263"/>
    </row>
    <row r="413" ht="15.75" customHeight="1">
      <c r="M413" s="263"/>
    </row>
    <row r="414" ht="15.75" customHeight="1">
      <c r="M414" s="263"/>
    </row>
    <row r="415" ht="15.75" customHeight="1">
      <c r="M415" s="263"/>
    </row>
    <row r="416" ht="15.75" customHeight="1">
      <c r="M416" s="263"/>
    </row>
    <row r="417" ht="15.75" customHeight="1">
      <c r="M417" s="263"/>
    </row>
    <row r="418" ht="15.75" customHeight="1">
      <c r="M418" s="263"/>
    </row>
    <row r="419" ht="15.75" customHeight="1">
      <c r="M419" s="263"/>
    </row>
    <row r="420" ht="15.75" customHeight="1">
      <c r="M420" s="263"/>
    </row>
    <row r="421" ht="15.75" customHeight="1">
      <c r="M421" s="263"/>
    </row>
    <row r="422" ht="15.75" customHeight="1">
      <c r="M422" s="263"/>
    </row>
    <row r="423" ht="15.75" customHeight="1">
      <c r="M423" s="263"/>
    </row>
    <row r="424" ht="15.75" customHeight="1">
      <c r="M424" s="263"/>
    </row>
    <row r="425" ht="15.75" customHeight="1">
      <c r="M425" s="263"/>
    </row>
    <row r="426" ht="15.75" customHeight="1">
      <c r="M426" s="263"/>
    </row>
    <row r="427" ht="15.75" customHeight="1">
      <c r="M427" s="263"/>
    </row>
    <row r="428" ht="15.75" customHeight="1">
      <c r="M428" s="263"/>
    </row>
    <row r="429" ht="15.75" customHeight="1">
      <c r="M429" s="263"/>
    </row>
    <row r="430" ht="15.75" customHeight="1">
      <c r="M430" s="263"/>
    </row>
    <row r="431" ht="15.75" customHeight="1">
      <c r="M431" s="263"/>
    </row>
    <row r="432" ht="15.75" customHeight="1">
      <c r="M432" s="263"/>
    </row>
    <row r="433" ht="15.75" customHeight="1">
      <c r="M433" s="263"/>
    </row>
    <row r="434" ht="15.75" customHeight="1">
      <c r="M434" s="263"/>
    </row>
    <row r="435" ht="15.75" customHeight="1">
      <c r="M435" s="263"/>
    </row>
    <row r="436" ht="15.75" customHeight="1">
      <c r="M436" s="263"/>
    </row>
    <row r="437" ht="15.75" customHeight="1">
      <c r="M437" s="263"/>
    </row>
    <row r="438" ht="15.75" customHeight="1">
      <c r="M438" s="263"/>
    </row>
    <row r="439" ht="15.75" customHeight="1">
      <c r="M439" s="263"/>
    </row>
    <row r="440" ht="15.75" customHeight="1">
      <c r="M440" s="263"/>
    </row>
    <row r="441" ht="15.75" customHeight="1">
      <c r="M441" s="263"/>
    </row>
    <row r="442" ht="15.75" customHeight="1">
      <c r="M442" s="263"/>
    </row>
    <row r="443" ht="15.75" customHeight="1">
      <c r="M443" s="263"/>
    </row>
    <row r="444" ht="15.75" customHeight="1">
      <c r="M444" s="263"/>
    </row>
    <row r="445" ht="15.75" customHeight="1">
      <c r="M445" s="263"/>
    </row>
    <row r="446" ht="15.75" customHeight="1">
      <c r="M446" s="263"/>
    </row>
    <row r="447" ht="15.75" customHeight="1">
      <c r="M447" s="263"/>
    </row>
    <row r="448" ht="15.75" customHeight="1">
      <c r="M448" s="263"/>
    </row>
    <row r="449" ht="15.75" customHeight="1">
      <c r="M449" s="263"/>
    </row>
    <row r="450" ht="15.75" customHeight="1">
      <c r="M450" s="263"/>
    </row>
    <row r="451" ht="15.75" customHeight="1">
      <c r="M451" s="263"/>
    </row>
    <row r="452" ht="15.75" customHeight="1">
      <c r="M452" s="263"/>
    </row>
    <row r="453" ht="15.75" customHeight="1">
      <c r="M453" s="263"/>
    </row>
    <row r="454" ht="15.75" customHeight="1">
      <c r="M454" s="263"/>
    </row>
    <row r="455" ht="15.75" customHeight="1">
      <c r="M455" s="263"/>
    </row>
    <row r="456" ht="15.75" customHeight="1">
      <c r="M456" s="263"/>
    </row>
    <row r="457" ht="15.75" customHeight="1">
      <c r="M457" s="263"/>
    </row>
    <row r="458" ht="15.75" customHeight="1">
      <c r="M458" s="263"/>
    </row>
    <row r="459" ht="15.75" customHeight="1">
      <c r="M459" s="263"/>
    </row>
    <row r="460" ht="15.75" customHeight="1">
      <c r="M460" s="263"/>
    </row>
    <row r="461" ht="15.75" customHeight="1">
      <c r="M461" s="263"/>
    </row>
    <row r="462" ht="15.75" customHeight="1">
      <c r="M462" s="263"/>
    </row>
    <row r="463" ht="15.75" customHeight="1">
      <c r="M463" s="263"/>
    </row>
    <row r="464" ht="15.75" customHeight="1">
      <c r="M464" s="263"/>
    </row>
    <row r="465" ht="15.75" customHeight="1">
      <c r="M465" s="263"/>
    </row>
    <row r="466" ht="15.75" customHeight="1">
      <c r="M466" s="263"/>
    </row>
    <row r="467" ht="15.75" customHeight="1">
      <c r="M467" s="263"/>
    </row>
    <row r="468" ht="15.75" customHeight="1">
      <c r="M468" s="263"/>
    </row>
    <row r="469" ht="15.75" customHeight="1">
      <c r="M469" s="263"/>
    </row>
    <row r="470" ht="15.75" customHeight="1">
      <c r="M470" s="263"/>
    </row>
    <row r="471" ht="15.75" customHeight="1">
      <c r="M471" s="263"/>
    </row>
    <row r="472" ht="15.75" customHeight="1">
      <c r="M472" s="263"/>
    </row>
    <row r="473" ht="15.75" customHeight="1">
      <c r="M473" s="263"/>
    </row>
    <row r="474" ht="15.75" customHeight="1">
      <c r="M474" s="263"/>
    </row>
    <row r="475" ht="15.75" customHeight="1">
      <c r="M475" s="263"/>
    </row>
    <row r="476" ht="15.75" customHeight="1">
      <c r="M476" s="263"/>
    </row>
    <row r="477" ht="15.75" customHeight="1">
      <c r="M477" s="263"/>
    </row>
    <row r="478" ht="15.75" customHeight="1">
      <c r="M478" s="263"/>
    </row>
    <row r="479" ht="15.75" customHeight="1">
      <c r="M479" s="263"/>
    </row>
    <row r="480" ht="15.75" customHeight="1">
      <c r="M480" s="263"/>
    </row>
    <row r="481" ht="15.75" customHeight="1">
      <c r="M481" s="263"/>
    </row>
    <row r="482" ht="15.75" customHeight="1">
      <c r="M482" s="263"/>
    </row>
    <row r="483" ht="15.75" customHeight="1">
      <c r="M483" s="263"/>
    </row>
    <row r="484" ht="15.75" customHeight="1">
      <c r="M484" s="263"/>
    </row>
    <row r="485" ht="15.75" customHeight="1">
      <c r="M485" s="263"/>
    </row>
    <row r="486" ht="15.75" customHeight="1">
      <c r="M486" s="263"/>
    </row>
    <row r="487" ht="15.75" customHeight="1">
      <c r="M487" s="263"/>
    </row>
    <row r="488" ht="15.75" customHeight="1">
      <c r="M488" s="263"/>
    </row>
    <row r="489" ht="15.75" customHeight="1">
      <c r="M489" s="263"/>
    </row>
    <row r="490" ht="15.75" customHeight="1">
      <c r="M490" s="263"/>
    </row>
    <row r="491" ht="15.75" customHeight="1">
      <c r="M491" s="263"/>
    </row>
    <row r="492" ht="15.75" customHeight="1">
      <c r="M492" s="263"/>
    </row>
    <row r="493" ht="15.75" customHeight="1">
      <c r="M493" s="263"/>
    </row>
    <row r="494" ht="15.75" customHeight="1">
      <c r="M494" s="263"/>
    </row>
    <row r="495" ht="15.75" customHeight="1">
      <c r="M495" s="263"/>
    </row>
    <row r="496" ht="15.75" customHeight="1">
      <c r="M496" s="263"/>
    </row>
    <row r="497" ht="15.75" customHeight="1">
      <c r="M497" s="263"/>
    </row>
    <row r="498" ht="15.75" customHeight="1">
      <c r="M498" s="263"/>
    </row>
    <row r="499" ht="15.75" customHeight="1">
      <c r="M499" s="263"/>
    </row>
    <row r="500" ht="15.75" customHeight="1">
      <c r="M500" s="263"/>
    </row>
    <row r="501" ht="15.75" customHeight="1">
      <c r="M501" s="263"/>
    </row>
    <row r="502" ht="15.75" customHeight="1">
      <c r="M502" s="263"/>
    </row>
    <row r="503" ht="15.75" customHeight="1">
      <c r="M503" s="263"/>
    </row>
    <row r="504" ht="15.75" customHeight="1">
      <c r="M504" s="263"/>
    </row>
    <row r="505" ht="15.75" customHeight="1">
      <c r="M505" s="263"/>
    </row>
    <row r="506" ht="15.75" customHeight="1">
      <c r="M506" s="263"/>
    </row>
    <row r="507" ht="15.75" customHeight="1">
      <c r="M507" s="263"/>
    </row>
    <row r="508" ht="15.75" customHeight="1">
      <c r="M508" s="263"/>
    </row>
    <row r="509" ht="15.75" customHeight="1">
      <c r="M509" s="263"/>
    </row>
    <row r="510" ht="15.75" customHeight="1">
      <c r="M510" s="263"/>
    </row>
    <row r="511" ht="15.75" customHeight="1">
      <c r="M511" s="263"/>
    </row>
    <row r="512" ht="15.75" customHeight="1">
      <c r="M512" s="263"/>
    </row>
    <row r="513" ht="15.75" customHeight="1">
      <c r="M513" s="263"/>
    </row>
    <row r="514" ht="15.75" customHeight="1">
      <c r="M514" s="263"/>
    </row>
    <row r="515" ht="15.75" customHeight="1">
      <c r="M515" s="263"/>
    </row>
    <row r="516" ht="15.75" customHeight="1">
      <c r="M516" s="263"/>
    </row>
    <row r="517" ht="15.75" customHeight="1">
      <c r="M517" s="263"/>
    </row>
    <row r="518" ht="15.75" customHeight="1">
      <c r="M518" s="263"/>
    </row>
    <row r="519" ht="15.75" customHeight="1">
      <c r="M519" s="263"/>
    </row>
    <row r="520" ht="15.75" customHeight="1">
      <c r="M520" s="263"/>
    </row>
    <row r="521" ht="15.75" customHeight="1">
      <c r="M521" s="263"/>
    </row>
    <row r="522" ht="15.75" customHeight="1">
      <c r="M522" s="263"/>
    </row>
    <row r="523" ht="15.75" customHeight="1">
      <c r="M523" s="263"/>
    </row>
    <row r="524" ht="15.75" customHeight="1">
      <c r="M524" s="263"/>
    </row>
    <row r="525" ht="15.75" customHeight="1">
      <c r="M525" s="263"/>
    </row>
    <row r="526" ht="15.75" customHeight="1">
      <c r="M526" s="263"/>
    </row>
    <row r="527" ht="15.75" customHeight="1">
      <c r="M527" s="263"/>
    </row>
    <row r="528" ht="15.75" customHeight="1">
      <c r="M528" s="263"/>
    </row>
    <row r="529" ht="15.75" customHeight="1">
      <c r="M529" s="263"/>
    </row>
    <row r="530" ht="15.75" customHeight="1">
      <c r="M530" s="263"/>
    </row>
    <row r="531" ht="15.75" customHeight="1">
      <c r="M531" s="263"/>
    </row>
    <row r="532" ht="15.75" customHeight="1">
      <c r="M532" s="263"/>
    </row>
    <row r="533" ht="15.75" customHeight="1">
      <c r="M533" s="263"/>
    </row>
    <row r="534" ht="15.75" customHeight="1">
      <c r="M534" s="263"/>
    </row>
    <row r="535" ht="15.75" customHeight="1">
      <c r="M535" s="263"/>
    </row>
    <row r="536" ht="15.75" customHeight="1">
      <c r="M536" s="263"/>
    </row>
    <row r="537" ht="15.75" customHeight="1">
      <c r="M537" s="263"/>
    </row>
    <row r="538" ht="15.75" customHeight="1">
      <c r="M538" s="263"/>
    </row>
    <row r="539" ht="15.75" customHeight="1">
      <c r="M539" s="263"/>
    </row>
    <row r="540" ht="15.75" customHeight="1">
      <c r="M540" s="263"/>
    </row>
    <row r="541" ht="15.75" customHeight="1">
      <c r="M541" s="263"/>
    </row>
    <row r="542" ht="15.75" customHeight="1">
      <c r="M542" s="263"/>
    </row>
    <row r="543" ht="15.75" customHeight="1">
      <c r="M543" s="263"/>
    </row>
    <row r="544" ht="15.75" customHeight="1">
      <c r="M544" s="263"/>
    </row>
    <row r="545" ht="15.75" customHeight="1">
      <c r="M545" s="263"/>
    </row>
    <row r="546" ht="15.75" customHeight="1">
      <c r="M546" s="263"/>
    </row>
    <row r="547" ht="15.75" customHeight="1">
      <c r="M547" s="263"/>
    </row>
    <row r="548" ht="15.75" customHeight="1">
      <c r="M548" s="263"/>
    </row>
    <row r="549" ht="15.75" customHeight="1">
      <c r="M549" s="263"/>
    </row>
    <row r="550" ht="15.75" customHeight="1">
      <c r="M550" s="263"/>
    </row>
    <row r="551" ht="15.75" customHeight="1">
      <c r="M551" s="263"/>
    </row>
    <row r="552" ht="15.75" customHeight="1">
      <c r="M552" s="263"/>
    </row>
    <row r="553" ht="15.75" customHeight="1">
      <c r="M553" s="263"/>
    </row>
    <row r="554" ht="15.75" customHeight="1">
      <c r="M554" s="263"/>
    </row>
    <row r="555" ht="15.75" customHeight="1">
      <c r="M555" s="263"/>
    </row>
    <row r="556" ht="15.75" customHeight="1">
      <c r="M556" s="263"/>
    </row>
    <row r="557" ht="15.75" customHeight="1">
      <c r="M557" s="263"/>
    </row>
    <row r="558" ht="15.75" customHeight="1">
      <c r="M558" s="263"/>
    </row>
    <row r="559" ht="15.75" customHeight="1">
      <c r="M559" s="263"/>
    </row>
    <row r="560" ht="15.75" customHeight="1">
      <c r="M560" s="263"/>
    </row>
    <row r="561" ht="15.75" customHeight="1">
      <c r="M561" s="263"/>
    </row>
    <row r="562" ht="15.75" customHeight="1">
      <c r="M562" s="263"/>
    </row>
    <row r="563" ht="15.75" customHeight="1">
      <c r="M563" s="263"/>
    </row>
    <row r="564" ht="15.75" customHeight="1">
      <c r="M564" s="263"/>
    </row>
    <row r="565" ht="15.75" customHeight="1">
      <c r="M565" s="263"/>
    </row>
    <row r="566" ht="15.75" customHeight="1">
      <c r="M566" s="263"/>
    </row>
    <row r="567" ht="15.75" customHeight="1">
      <c r="M567" s="263"/>
    </row>
    <row r="568" ht="15.75" customHeight="1">
      <c r="M568" s="263"/>
    </row>
    <row r="569" ht="15.75" customHeight="1">
      <c r="M569" s="263"/>
    </row>
    <row r="570" ht="15.75" customHeight="1">
      <c r="M570" s="263"/>
    </row>
    <row r="571" ht="15.75" customHeight="1">
      <c r="M571" s="263"/>
    </row>
    <row r="572" ht="15.75" customHeight="1">
      <c r="M572" s="263"/>
    </row>
    <row r="573" ht="15.75" customHeight="1">
      <c r="M573" s="263"/>
    </row>
    <row r="574" ht="15.75" customHeight="1">
      <c r="M574" s="263"/>
    </row>
    <row r="575" ht="15.75" customHeight="1">
      <c r="M575" s="263"/>
    </row>
    <row r="576" ht="15.75" customHeight="1">
      <c r="M576" s="263"/>
    </row>
    <row r="577" ht="15.75" customHeight="1">
      <c r="M577" s="263"/>
    </row>
    <row r="578" ht="15.75" customHeight="1">
      <c r="M578" s="263"/>
    </row>
    <row r="579" ht="15.75" customHeight="1">
      <c r="M579" s="263"/>
    </row>
    <row r="580" ht="15.75" customHeight="1">
      <c r="M580" s="263"/>
    </row>
    <row r="581" ht="15.75" customHeight="1">
      <c r="M581" s="263"/>
    </row>
    <row r="582" ht="15.75" customHeight="1">
      <c r="M582" s="263"/>
    </row>
    <row r="583" ht="15.75" customHeight="1">
      <c r="M583" s="263"/>
    </row>
    <row r="584" ht="15.75" customHeight="1">
      <c r="M584" s="263"/>
    </row>
    <row r="585" ht="15.75" customHeight="1">
      <c r="M585" s="263"/>
    </row>
    <row r="586" ht="15.75" customHeight="1">
      <c r="M586" s="263"/>
    </row>
    <row r="587" ht="15.75" customHeight="1">
      <c r="M587" s="263"/>
    </row>
    <row r="588" ht="15.75" customHeight="1">
      <c r="M588" s="263"/>
    </row>
    <row r="589" ht="15.75" customHeight="1">
      <c r="M589" s="263"/>
    </row>
    <row r="590" ht="15.75" customHeight="1">
      <c r="M590" s="263"/>
    </row>
    <row r="591" ht="15.75" customHeight="1">
      <c r="M591" s="263"/>
    </row>
    <row r="592" ht="15.75" customHeight="1">
      <c r="M592" s="263"/>
    </row>
    <row r="593" ht="15.75" customHeight="1">
      <c r="M593" s="263"/>
    </row>
    <row r="594" ht="15.75" customHeight="1">
      <c r="M594" s="263"/>
    </row>
    <row r="595" ht="15.75" customHeight="1">
      <c r="M595" s="263"/>
    </row>
    <row r="596" ht="15.75" customHeight="1">
      <c r="M596" s="263"/>
    </row>
    <row r="597" ht="15.75" customHeight="1">
      <c r="M597" s="263"/>
    </row>
    <row r="598" ht="15.75" customHeight="1">
      <c r="M598" s="263"/>
    </row>
    <row r="599" ht="15.75" customHeight="1">
      <c r="M599" s="263"/>
    </row>
    <row r="600" ht="15.75" customHeight="1">
      <c r="M600" s="263"/>
    </row>
    <row r="601" ht="15.75" customHeight="1">
      <c r="M601" s="263"/>
    </row>
    <row r="602" ht="15.75" customHeight="1">
      <c r="M602" s="263"/>
    </row>
    <row r="603" ht="15.75" customHeight="1">
      <c r="M603" s="263"/>
    </row>
    <row r="604" ht="15.75" customHeight="1">
      <c r="M604" s="263"/>
    </row>
    <row r="605" ht="15.75" customHeight="1">
      <c r="M605" s="263"/>
    </row>
    <row r="606" ht="15.75" customHeight="1">
      <c r="M606" s="263"/>
    </row>
    <row r="607" ht="15.75" customHeight="1">
      <c r="M607" s="263"/>
    </row>
    <row r="608" ht="15.75" customHeight="1">
      <c r="M608" s="263"/>
    </row>
    <row r="609" ht="15.75" customHeight="1">
      <c r="M609" s="263"/>
    </row>
    <row r="610" ht="15.75" customHeight="1">
      <c r="M610" s="263"/>
    </row>
    <row r="611" ht="15.75" customHeight="1">
      <c r="M611" s="263"/>
    </row>
    <row r="612" ht="15.75" customHeight="1">
      <c r="M612" s="263"/>
    </row>
    <row r="613" ht="15.75" customHeight="1">
      <c r="M613" s="263"/>
    </row>
    <row r="614" ht="15.75" customHeight="1">
      <c r="M614" s="263"/>
    </row>
    <row r="615" ht="15.75" customHeight="1">
      <c r="M615" s="263"/>
    </row>
    <row r="616" ht="15.75" customHeight="1">
      <c r="M616" s="263"/>
    </row>
    <row r="617" ht="15.75" customHeight="1">
      <c r="M617" s="263"/>
    </row>
    <row r="618" ht="15.75" customHeight="1">
      <c r="M618" s="263"/>
    </row>
    <row r="619" ht="15.75" customHeight="1">
      <c r="M619" s="263"/>
    </row>
    <row r="620" ht="15.75" customHeight="1">
      <c r="M620" s="263"/>
    </row>
    <row r="621" ht="15.75" customHeight="1">
      <c r="M621" s="263"/>
    </row>
    <row r="622" ht="15.75" customHeight="1">
      <c r="M622" s="263"/>
    </row>
    <row r="623" ht="15.75" customHeight="1">
      <c r="M623" s="263"/>
    </row>
    <row r="624" ht="15.75" customHeight="1">
      <c r="M624" s="263"/>
    </row>
    <row r="625" ht="15.75" customHeight="1">
      <c r="M625" s="263"/>
    </row>
    <row r="626" ht="15.75" customHeight="1">
      <c r="M626" s="263"/>
    </row>
    <row r="627" ht="15.75" customHeight="1">
      <c r="M627" s="263"/>
    </row>
    <row r="628" ht="15.75" customHeight="1">
      <c r="M628" s="263"/>
    </row>
    <row r="629" ht="15.75" customHeight="1">
      <c r="M629" s="263"/>
    </row>
    <row r="630" ht="15.75" customHeight="1">
      <c r="M630" s="263"/>
    </row>
    <row r="631" ht="15.75" customHeight="1">
      <c r="M631" s="263"/>
    </row>
    <row r="632" ht="15.75" customHeight="1">
      <c r="M632" s="263"/>
    </row>
    <row r="633" ht="15.75" customHeight="1">
      <c r="M633" s="263"/>
    </row>
    <row r="634" ht="15.75" customHeight="1">
      <c r="M634" s="263"/>
    </row>
    <row r="635" ht="15.75" customHeight="1">
      <c r="M635" s="263"/>
    </row>
    <row r="636" ht="15.75" customHeight="1">
      <c r="M636" s="263"/>
    </row>
    <row r="637" ht="15.75" customHeight="1">
      <c r="M637" s="263"/>
    </row>
    <row r="638" ht="15.75" customHeight="1">
      <c r="M638" s="263"/>
    </row>
    <row r="639" ht="15.75" customHeight="1">
      <c r="M639" s="263"/>
    </row>
    <row r="640" ht="15.75" customHeight="1">
      <c r="M640" s="263"/>
    </row>
    <row r="641" ht="15.75" customHeight="1">
      <c r="M641" s="263"/>
    </row>
    <row r="642" ht="15.75" customHeight="1">
      <c r="M642" s="263"/>
    </row>
    <row r="643" ht="15.75" customHeight="1">
      <c r="M643" s="263"/>
    </row>
    <row r="644" ht="15.75" customHeight="1">
      <c r="M644" s="263"/>
    </row>
    <row r="645" ht="15.75" customHeight="1">
      <c r="M645" s="263"/>
    </row>
    <row r="646" ht="15.75" customHeight="1">
      <c r="M646" s="263"/>
    </row>
    <row r="647" ht="15.75" customHeight="1">
      <c r="M647" s="263"/>
    </row>
    <row r="648" ht="15.75" customHeight="1">
      <c r="M648" s="263"/>
    </row>
    <row r="649" ht="15.75" customHeight="1">
      <c r="M649" s="263"/>
    </row>
    <row r="650" ht="15.75" customHeight="1">
      <c r="M650" s="263"/>
    </row>
    <row r="651" ht="15.75" customHeight="1">
      <c r="M651" s="263"/>
    </row>
    <row r="652" ht="15.75" customHeight="1">
      <c r="M652" s="263"/>
    </row>
    <row r="653" ht="15.75" customHeight="1">
      <c r="M653" s="263"/>
    </row>
    <row r="654" ht="15.75" customHeight="1">
      <c r="M654" s="263"/>
    </row>
    <row r="655" ht="15.75" customHeight="1">
      <c r="M655" s="263"/>
    </row>
    <row r="656" ht="15.75" customHeight="1">
      <c r="M656" s="263"/>
    </row>
    <row r="657" ht="15.75" customHeight="1">
      <c r="M657" s="263"/>
    </row>
    <row r="658" ht="15.75" customHeight="1">
      <c r="M658" s="263"/>
    </row>
    <row r="659" ht="15.75" customHeight="1">
      <c r="M659" s="263"/>
    </row>
    <row r="660" ht="15.75" customHeight="1">
      <c r="M660" s="263"/>
    </row>
    <row r="661" ht="15.75" customHeight="1">
      <c r="M661" s="263"/>
    </row>
    <row r="662" ht="15.75" customHeight="1">
      <c r="M662" s="263"/>
    </row>
    <row r="663" ht="15.75" customHeight="1">
      <c r="M663" s="263"/>
    </row>
    <row r="664" ht="15.75" customHeight="1">
      <c r="M664" s="263"/>
    </row>
    <row r="665" ht="15.75" customHeight="1">
      <c r="M665" s="263"/>
    </row>
    <row r="666" ht="15.75" customHeight="1">
      <c r="M666" s="263"/>
    </row>
    <row r="667" ht="15.75" customHeight="1">
      <c r="M667" s="263"/>
    </row>
    <row r="668" ht="15.75" customHeight="1">
      <c r="M668" s="263"/>
    </row>
    <row r="669" ht="15.75" customHeight="1">
      <c r="M669" s="263"/>
    </row>
    <row r="670" ht="15.75" customHeight="1">
      <c r="M670" s="263"/>
    </row>
    <row r="671" ht="15.75" customHeight="1">
      <c r="M671" s="263"/>
    </row>
    <row r="672" ht="15.75" customHeight="1">
      <c r="M672" s="263"/>
    </row>
    <row r="673" ht="15.75" customHeight="1">
      <c r="M673" s="263"/>
    </row>
    <row r="674" ht="15.75" customHeight="1">
      <c r="M674" s="263"/>
    </row>
    <row r="675" ht="15.75" customHeight="1">
      <c r="M675" s="263"/>
    </row>
    <row r="676" ht="15.75" customHeight="1">
      <c r="M676" s="263"/>
    </row>
    <row r="677" ht="15.75" customHeight="1">
      <c r="M677" s="263"/>
    </row>
    <row r="678" ht="15.75" customHeight="1">
      <c r="M678" s="263"/>
    </row>
    <row r="679" ht="15.75" customHeight="1">
      <c r="M679" s="263"/>
    </row>
    <row r="680" ht="15.75" customHeight="1">
      <c r="M680" s="263"/>
    </row>
    <row r="681" ht="15.75" customHeight="1">
      <c r="M681" s="263"/>
    </row>
    <row r="682" ht="15.75" customHeight="1">
      <c r="M682" s="263"/>
    </row>
    <row r="683" ht="15.75" customHeight="1">
      <c r="M683" s="263"/>
    </row>
    <row r="684" ht="15.75" customHeight="1">
      <c r="M684" s="263"/>
    </row>
    <row r="685" ht="15.75" customHeight="1">
      <c r="M685" s="263"/>
    </row>
    <row r="686" ht="15.75" customHeight="1">
      <c r="M686" s="263"/>
    </row>
    <row r="687" ht="15.75" customHeight="1">
      <c r="M687" s="263"/>
    </row>
    <row r="688" ht="15.75" customHeight="1">
      <c r="M688" s="263"/>
    </row>
    <row r="689" ht="15.75" customHeight="1">
      <c r="M689" s="263"/>
    </row>
    <row r="690" ht="15.75" customHeight="1">
      <c r="M690" s="263"/>
    </row>
    <row r="691" ht="15.75" customHeight="1">
      <c r="M691" s="263"/>
    </row>
    <row r="692" ht="15.75" customHeight="1">
      <c r="M692" s="263"/>
    </row>
    <row r="693" ht="15.75" customHeight="1">
      <c r="M693" s="263"/>
    </row>
    <row r="694" ht="15.75" customHeight="1">
      <c r="M694" s="263"/>
    </row>
    <row r="695" ht="15.75" customHeight="1">
      <c r="M695" s="263"/>
    </row>
    <row r="696" ht="15.75" customHeight="1">
      <c r="M696" s="263"/>
    </row>
    <row r="697" ht="15.75" customHeight="1">
      <c r="M697" s="263"/>
    </row>
    <row r="698" ht="15.75" customHeight="1">
      <c r="M698" s="263"/>
    </row>
    <row r="699" ht="15.75" customHeight="1">
      <c r="M699" s="263"/>
    </row>
    <row r="700" ht="15.75" customHeight="1">
      <c r="M700" s="263"/>
    </row>
    <row r="701" ht="15.75" customHeight="1">
      <c r="M701" s="263"/>
    </row>
    <row r="702" ht="15.75" customHeight="1">
      <c r="M702" s="263"/>
    </row>
    <row r="703" ht="15.75" customHeight="1">
      <c r="M703" s="263"/>
    </row>
    <row r="704" ht="15.75" customHeight="1">
      <c r="M704" s="263"/>
    </row>
    <row r="705" ht="15.75" customHeight="1">
      <c r="M705" s="263"/>
    </row>
    <row r="706" ht="15.75" customHeight="1">
      <c r="M706" s="263"/>
    </row>
    <row r="707" ht="15.75" customHeight="1">
      <c r="M707" s="263"/>
    </row>
    <row r="708" ht="15.75" customHeight="1">
      <c r="M708" s="263"/>
    </row>
    <row r="709" ht="15.75" customHeight="1">
      <c r="M709" s="263"/>
    </row>
    <row r="710" ht="15.75" customHeight="1">
      <c r="M710" s="263"/>
    </row>
    <row r="711" ht="15.75" customHeight="1">
      <c r="M711" s="263"/>
    </row>
    <row r="712" ht="15.75" customHeight="1">
      <c r="M712" s="263"/>
    </row>
    <row r="713" ht="15.75" customHeight="1">
      <c r="M713" s="263"/>
    </row>
    <row r="714" ht="15.75" customHeight="1">
      <c r="M714" s="263"/>
    </row>
    <row r="715" ht="15.75" customHeight="1">
      <c r="M715" s="263"/>
    </row>
    <row r="716" ht="15.75" customHeight="1">
      <c r="M716" s="263"/>
    </row>
    <row r="717" ht="15.75" customHeight="1">
      <c r="M717" s="263"/>
    </row>
    <row r="718" ht="15.75" customHeight="1">
      <c r="M718" s="263"/>
    </row>
    <row r="719" ht="15.75" customHeight="1">
      <c r="M719" s="263"/>
    </row>
    <row r="720" ht="15.75" customHeight="1">
      <c r="M720" s="263"/>
    </row>
    <row r="721" ht="15.75" customHeight="1">
      <c r="M721" s="263"/>
    </row>
    <row r="722" ht="15.75" customHeight="1">
      <c r="M722" s="263"/>
    </row>
    <row r="723" ht="15.75" customHeight="1">
      <c r="M723" s="263"/>
    </row>
    <row r="724" ht="15.75" customHeight="1">
      <c r="M724" s="263"/>
    </row>
    <row r="725" ht="15.75" customHeight="1">
      <c r="M725" s="263"/>
    </row>
    <row r="726" ht="15.75" customHeight="1">
      <c r="M726" s="263"/>
    </row>
    <row r="727" ht="15.75" customHeight="1">
      <c r="M727" s="263"/>
    </row>
    <row r="728" ht="15.75" customHeight="1">
      <c r="M728" s="263"/>
    </row>
    <row r="729" ht="15.75" customHeight="1">
      <c r="M729" s="263"/>
    </row>
    <row r="730" ht="15.75" customHeight="1">
      <c r="M730" s="263"/>
    </row>
    <row r="731" ht="15.75" customHeight="1">
      <c r="M731" s="263"/>
    </row>
    <row r="732" ht="15.75" customHeight="1">
      <c r="M732" s="263"/>
    </row>
    <row r="733" ht="15.75" customHeight="1">
      <c r="M733" s="263"/>
    </row>
    <row r="734" ht="15.75" customHeight="1">
      <c r="M734" s="263"/>
    </row>
    <row r="735" ht="15.75" customHeight="1">
      <c r="M735" s="263"/>
    </row>
    <row r="736" ht="15.75" customHeight="1">
      <c r="M736" s="263"/>
    </row>
    <row r="737" ht="15.75" customHeight="1">
      <c r="M737" s="263"/>
    </row>
    <row r="738" ht="15.75" customHeight="1">
      <c r="M738" s="263"/>
    </row>
    <row r="739" ht="15.75" customHeight="1">
      <c r="M739" s="263"/>
    </row>
    <row r="740" ht="15.75" customHeight="1">
      <c r="M740" s="263"/>
    </row>
    <row r="741" ht="15.75" customHeight="1">
      <c r="M741" s="263"/>
    </row>
    <row r="742" ht="15.75" customHeight="1">
      <c r="M742" s="263"/>
    </row>
    <row r="743" ht="15.75" customHeight="1">
      <c r="M743" s="263"/>
    </row>
    <row r="744" ht="15.75" customHeight="1">
      <c r="M744" s="263"/>
    </row>
    <row r="745" ht="15.75" customHeight="1">
      <c r="M745" s="263"/>
    </row>
    <row r="746" ht="15.75" customHeight="1">
      <c r="M746" s="263"/>
    </row>
    <row r="747" ht="15.75" customHeight="1">
      <c r="M747" s="263"/>
    </row>
    <row r="748" ht="15.75" customHeight="1">
      <c r="M748" s="263"/>
    </row>
    <row r="749" ht="15.75" customHeight="1">
      <c r="M749" s="263"/>
    </row>
    <row r="750" ht="15.75" customHeight="1">
      <c r="M750" s="263"/>
    </row>
    <row r="751" ht="15.75" customHeight="1">
      <c r="M751" s="263"/>
    </row>
    <row r="752" ht="15.75" customHeight="1">
      <c r="M752" s="263"/>
    </row>
    <row r="753" ht="15.75" customHeight="1">
      <c r="M753" s="263"/>
    </row>
    <row r="754" ht="15.75" customHeight="1">
      <c r="M754" s="263"/>
    </row>
    <row r="755" ht="15.75" customHeight="1">
      <c r="M755" s="263"/>
    </row>
    <row r="756" ht="15.75" customHeight="1">
      <c r="M756" s="263"/>
    </row>
    <row r="757" ht="15.75" customHeight="1">
      <c r="M757" s="263"/>
    </row>
    <row r="758" ht="15.75" customHeight="1">
      <c r="M758" s="263"/>
    </row>
    <row r="759" ht="15.75" customHeight="1">
      <c r="M759" s="263"/>
    </row>
    <row r="760" ht="15.75" customHeight="1">
      <c r="M760" s="263"/>
    </row>
    <row r="761" ht="15.75" customHeight="1">
      <c r="M761" s="263"/>
    </row>
    <row r="762" ht="15.75" customHeight="1">
      <c r="M762" s="263"/>
    </row>
    <row r="763" ht="15.75" customHeight="1">
      <c r="M763" s="263"/>
    </row>
    <row r="764" ht="15.75" customHeight="1">
      <c r="M764" s="263"/>
    </row>
    <row r="765" ht="15.75" customHeight="1">
      <c r="M765" s="263"/>
    </row>
    <row r="766" ht="15.75" customHeight="1">
      <c r="M766" s="263"/>
    </row>
    <row r="767" ht="15.75" customHeight="1">
      <c r="M767" s="263"/>
    </row>
    <row r="768" ht="15.75" customHeight="1">
      <c r="M768" s="263"/>
    </row>
    <row r="769" ht="15.75" customHeight="1">
      <c r="M769" s="263"/>
    </row>
    <row r="770" ht="15.75" customHeight="1">
      <c r="M770" s="263"/>
    </row>
    <row r="771" ht="15.75" customHeight="1">
      <c r="M771" s="263"/>
    </row>
    <row r="772" ht="15.75" customHeight="1">
      <c r="M772" s="263"/>
    </row>
    <row r="773" ht="15.75" customHeight="1">
      <c r="M773" s="263"/>
    </row>
    <row r="774" ht="15.75" customHeight="1">
      <c r="M774" s="263"/>
    </row>
    <row r="775" ht="15.75" customHeight="1">
      <c r="M775" s="263"/>
    </row>
    <row r="776" ht="15.75" customHeight="1">
      <c r="M776" s="263"/>
    </row>
    <row r="777" ht="15.75" customHeight="1">
      <c r="M777" s="263"/>
    </row>
    <row r="778" ht="15.75" customHeight="1">
      <c r="M778" s="263"/>
    </row>
    <row r="779" ht="15.75" customHeight="1">
      <c r="M779" s="263"/>
    </row>
    <row r="780" ht="15.75" customHeight="1">
      <c r="M780" s="263"/>
    </row>
    <row r="781" ht="15.75" customHeight="1">
      <c r="M781" s="263"/>
    </row>
    <row r="782" ht="15.75" customHeight="1">
      <c r="M782" s="263"/>
    </row>
    <row r="783" ht="15.75" customHeight="1">
      <c r="M783" s="263"/>
    </row>
    <row r="784" ht="15.75" customHeight="1">
      <c r="M784" s="263"/>
    </row>
    <row r="785" ht="15.75" customHeight="1">
      <c r="M785" s="263"/>
    </row>
    <row r="786" ht="15.75" customHeight="1">
      <c r="M786" s="263"/>
    </row>
    <row r="787" ht="15.75" customHeight="1">
      <c r="M787" s="263"/>
    </row>
    <row r="788" ht="15.75" customHeight="1">
      <c r="M788" s="263"/>
    </row>
    <row r="789" ht="15.75" customHeight="1">
      <c r="M789" s="263"/>
    </row>
    <row r="790" ht="15.75" customHeight="1">
      <c r="M790" s="263"/>
    </row>
    <row r="791" ht="15.75" customHeight="1">
      <c r="M791" s="263"/>
    </row>
    <row r="792" ht="15.75" customHeight="1">
      <c r="M792" s="263"/>
    </row>
    <row r="793" ht="15.75" customHeight="1">
      <c r="M793" s="263"/>
    </row>
    <row r="794" ht="15.75" customHeight="1">
      <c r="M794" s="263"/>
    </row>
    <row r="795" ht="15.75" customHeight="1">
      <c r="M795" s="263"/>
    </row>
    <row r="796" ht="15.75" customHeight="1">
      <c r="M796" s="263"/>
    </row>
    <row r="797" ht="15.75" customHeight="1">
      <c r="M797" s="263"/>
    </row>
    <row r="798" ht="15.75" customHeight="1">
      <c r="M798" s="263"/>
    </row>
    <row r="799" ht="15.75" customHeight="1">
      <c r="M799" s="263"/>
    </row>
    <row r="800" ht="15.75" customHeight="1">
      <c r="M800" s="263"/>
    </row>
    <row r="801" ht="15.75" customHeight="1">
      <c r="M801" s="263"/>
    </row>
    <row r="802" ht="15.75" customHeight="1">
      <c r="M802" s="263"/>
    </row>
    <row r="803" ht="15.75" customHeight="1">
      <c r="M803" s="263"/>
    </row>
    <row r="804" ht="15.75" customHeight="1">
      <c r="M804" s="263"/>
    </row>
    <row r="805" ht="15.75" customHeight="1">
      <c r="M805" s="263"/>
    </row>
    <row r="806" ht="15.75" customHeight="1">
      <c r="M806" s="263"/>
    </row>
    <row r="807" ht="15.75" customHeight="1">
      <c r="M807" s="263"/>
    </row>
    <row r="808" ht="15.75" customHeight="1">
      <c r="M808" s="263"/>
    </row>
    <row r="809" ht="15.75" customHeight="1">
      <c r="M809" s="263"/>
    </row>
    <row r="810" ht="15.75" customHeight="1">
      <c r="M810" s="263"/>
    </row>
    <row r="811" ht="15.75" customHeight="1">
      <c r="M811" s="263"/>
    </row>
    <row r="812" ht="15.75" customHeight="1">
      <c r="M812" s="263"/>
    </row>
    <row r="813" ht="15.75" customHeight="1">
      <c r="M813" s="263"/>
    </row>
    <row r="814" ht="15.75" customHeight="1">
      <c r="M814" s="263"/>
    </row>
    <row r="815" ht="15.75" customHeight="1">
      <c r="M815" s="263"/>
    </row>
    <row r="816" ht="15.75" customHeight="1">
      <c r="M816" s="263"/>
    </row>
    <row r="817" ht="15.75" customHeight="1">
      <c r="M817" s="263"/>
    </row>
    <row r="818" ht="15.75" customHeight="1">
      <c r="M818" s="263"/>
    </row>
    <row r="819" ht="15.75" customHeight="1">
      <c r="M819" s="263"/>
    </row>
    <row r="820" ht="15.75" customHeight="1">
      <c r="M820" s="263"/>
    </row>
    <row r="821" ht="15.75" customHeight="1">
      <c r="M821" s="263"/>
    </row>
    <row r="822" ht="15.75" customHeight="1">
      <c r="M822" s="263"/>
    </row>
    <row r="823" ht="15.75" customHeight="1">
      <c r="M823" s="263"/>
    </row>
    <row r="824" ht="15.75" customHeight="1">
      <c r="M824" s="263"/>
    </row>
    <row r="825" ht="15.75" customHeight="1">
      <c r="M825" s="263"/>
    </row>
    <row r="826" ht="15.75" customHeight="1">
      <c r="M826" s="263"/>
    </row>
    <row r="827" ht="15.75" customHeight="1">
      <c r="M827" s="263"/>
    </row>
    <row r="828" ht="15.75" customHeight="1">
      <c r="M828" s="263"/>
    </row>
    <row r="829" ht="15.75" customHeight="1">
      <c r="M829" s="263"/>
    </row>
    <row r="830" ht="15.75" customHeight="1">
      <c r="M830" s="263"/>
    </row>
    <row r="831" ht="15.75" customHeight="1">
      <c r="M831" s="263"/>
    </row>
    <row r="832" ht="15.75" customHeight="1">
      <c r="M832" s="263"/>
    </row>
    <row r="833" ht="15.75" customHeight="1">
      <c r="M833" s="263"/>
    </row>
    <row r="834" ht="15.75" customHeight="1">
      <c r="M834" s="263"/>
    </row>
    <row r="835" ht="15.75" customHeight="1">
      <c r="M835" s="263"/>
    </row>
    <row r="836" ht="15.75" customHeight="1">
      <c r="M836" s="263"/>
    </row>
    <row r="837" ht="15.75" customHeight="1">
      <c r="M837" s="263"/>
    </row>
    <row r="838" ht="15.75" customHeight="1">
      <c r="M838" s="263"/>
    </row>
    <row r="839" ht="15.75" customHeight="1">
      <c r="M839" s="263"/>
    </row>
    <row r="840" ht="15.75" customHeight="1">
      <c r="M840" s="263"/>
    </row>
    <row r="841" ht="15.75" customHeight="1">
      <c r="M841" s="263"/>
    </row>
    <row r="842" ht="15.75" customHeight="1">
      <c r="M842" s="263"/>
    </row>
    <row r="843" ht="15.75" customHeight="1">
      <c r="M843" s="263"/>
    </row>
    <row r="844" ht="15.75" customHeight="1">
      <c r="M844" s="263"/>
    </row>
    <row r="845" ht="15.75" customHeight="1">
      <c r="M845" s="263"/>
    </row>
    <row r="846" ht="15.75" customHeight="1">
      <c r="M846" s="263"/>
    </row>
    <row r="847" ht="15.75" customHeight="1">
      <c r="M847" s="263"/>
    </row>
    <row r="848" ht="15.75" customHeight="1">
      <c r="M848" s="263"/>
    </row>
    <row r="849" ht="15.75" customHeight="1">
      <c r="M849" s="263"/>
    </row>
    <row r="850" ht="15.75" customHeight="1">
      <c r="M850" s="263"/>
    </row>
    <row r="851" ht="15.75" customHeight="1">
      <c r="M851" s="263"/>
    </row>
    <row r="852" ht="15.75" customHeight="1">
      <c r="M852" s="263"/>
    </row>
    <row r="853" ht="15.75" customHeight="1">
      <c r="M853" s="263"/>
    </row>
    <row r="854" ht="15.75" customHeight="1">
      <c r="M854" s="263"/>
    </row>
    <row r="855" ht="15.75" customHeight="1">
      <c r="M855" s="263"/>
    </row>
    <row r="856" ht="15.75" customHeight="1">
      <c r="M856" s="263"/>
    </row>
    <row r="857" ht="15.75" customHeight="1">
      <c r="M857" s="263"/>
    </row>
    <row r="858" ht="15.75" customHeight="1">
      <c r="M858" s="263"/>
    </row>
    <row r="859" ht="15.75" customHeight="1">
      <c r="M859" s="263"/>
    </row>
    <row r="860" ht="15.75" customHeight="1">
      <c r="M860" s="263"/>
    </row>
    <row r="861" ht="15.75" customHeight="1">
      <c r="M861" s="263"/>
    </row>
    <row r="862" ht="15.75" customHeight="1">
      <c r="M862" s="263"/>
    </row>
    <row r="863" ht="15.75" customHeight="1">
      <c r="M863" s="263"/>
    </row>
    <row r="864" ht="15.75" customHeight="1">
      <c r="M864" s="263"/>
    </row>
    <row r="865" ht="15.75" customHeight="1">
      <c r="M865" s="263"/>
    </row>
    <row r="866" ht="15.75" customHeight="1">
      <c r="M866" s="263"/>
    </row>
    <row r="867" ht="15.75" customHeight="1">
      <c r="M867" s="263"/>
    </row>
    <row r="868" ht="15.75" customHeight="1">
      <c r="M868" s="263"/>
    </row>
    <row r="869" ht="15.75" customHeight="1">
      <c r="M869" s="263"/>
    </row>
    <row r="870" ht="15.75" customHeight="1">
      <c r="M870" s="263"/>
    </row>
    <row r="871" ht="15.75" customHeight="1">
      <c r="M871" s="263"/>
    </row>
    <row r="872" ht="15.75" customHeight="1">
      <c r="M872" s="263"/>
    </row>
    <row r="873" ht="15.75" customHeight="1">
      <c r="M873" s="263"/>
    </row>
    <row r="874" ht="15.75" customHeight="1">
      <c r="M874" s="263"/>
    </row>
    <row r="875" ht="15.75" customHeight="1">
      <c r="M875" s="263"/>
    </row>
    <row r="876" ht="15.75" customHeight="1">
      <c r="M876" s="263"/>
    </row>
    <row r="877" ht="15.75" customHeight="1">
      <c r="M877" s="263"/>
    </row>
    <row r="878" ht="15.75" customHeight="1">
      <c r="M878" s="263"/>
    </row>
    <row r="879" ht="15.75" customHeight="1">
      <c r="M879" s="263"/>
    </row>
    <row r="880" ht="15.75" customHeight="1">
      <c r="M880" s="263"/>
    </row>
    <row r="881" ht="15.75" customHeight="1">
      <c r="M881" s="263"/>
    </row>
    <row r="882" ht="15.75" customHeight="1">
      <c r="M882" s="263"/>
    </row>
    <row r="883" ht="15.75" customHeight="1">
      <c r="M883" s="263"/>
    </row>
    <row r="884" ht="15.75" customHeight="1">
      <c r="M884" s="263"/>
    </row>
    <row r="885" ht="15.75" customHeight="1">
      <c r="M885" s="263"/>
    </row>
    <row r="886" ht="15.75" customHeight="1">
      <c r="M886" s="263"/>
    </row>
    <row r="887" ht="15.75" customHeight="1">
      <c r="M887" s="263"/>
    </row>
    <row r="888" ht="15.75" customHeight="1">
      <c r="M888" s="263"/>
    </row>
    <row r="889" ht="15.75" customHeight="1">
      <c r="M889" s="263"/>
    </row>
    <row r="890" ht="15.75" customHeight="1">
      <c r="M890" s="263"/>
    </row>
    <row r="891" ht="15.75" customHeight="1">
      <c r="M891" s="263"/>
    </row>
    <row r="892" ht="15.75" customHeight="1">
      <c r="M892" s="263"/>
    </row>
    <row r="893" ht="15.75" customHeight="1">
      <c r="M893" s="263"/>
    </row>
    <row r="894" ht="15.75" customHeight="1">
      <c r="M894" s="263"/>
    </row>
    <row r="895" ht="15.75" customHeight="1">
      <c r="M895" s="263"/>
    </row>
    <row r="896" ht="15.75" customHeight="1">
      <c r="M896" s="263"/>
    </row>
    <row r="897" ht="15.75" customHeight="1">
      <c r="M897" s="263"/>
    </row>
    <row r="898" ht="15.75" customHeight="1">
      <c r="M898" s="263"/>
    </row>
    <row r="899" ht="15.75" customHeight="1">
      <c r="M899" s="263"/>
    </row>
    <row r="900" ht="15.75" customHeight="1">
      <c r="M900" s="263"/>
    </row>
    <row r="901" ht="15.75" customHeight="1">
      <c r="M901" s="263"/>
    </row>
    <row r="902" ht="15.75" customHeight="1">
      <c r="M902" s="263"/>
    </row>
    <row r="903" ht="15.75" customHeight="1">
      <c r="M903" s="263"/>
    </row>
    <row r="904" ht="15.75" customHeight="1">
      <c r="M904" s="263"/>
    </row>
    <row r="905" ht="15.75" customHeight="1">
      <c r="M905" s="263"/>
    </row>
    <row r="906" ht="15.75" customHeight="1">
      <c r="M906" s="263"/>
    </row>
    <row r="907" ht="15.75" customHeight="1">
      <c r="M907" s="263"/>
    </row>
    <row r="908" ht="15.75" customHeight="1">
      <c r="M908" s="263"/>
    </row>
    <row r="909" ht="15.75" customHeight="1">
      <c r="M909" s="263"/>
    </row>
    <row r="910" ht="15.75" customHeight="1">
      <c r="M910" s="263"/>
    </row>
    <row r="911" ht="15.75" customHeight="1">
      <c r="M911" s="263"/>
    </row>
    <row r="912" ht="15.75" customHeight="1">
      <c r="M912" s="263"/>
    </row>
    <row r="913" ht="15.75" customHeight="1">
      <c r="M913" s="263"/>
    </row>
    <row r="914" ht="15.75" customHeight="1">
      <c r="M914" s="263"/>
    </row>
    <row r="915" ht="15.75" customHeight="1">
      <c r="M915" s="263"/>
    </row>
    <row r="916" ht="15.75" customHeight="1">
      <c r="M916" s="263"/>
    </row>
    <row r="917" ht="15.75" customHeight="1">
      <c r="M917" s="263"/>
    </row>
    <row r="918" ht="15.75" customHeight="1">
      <c r="M918" s="263"/>
    </row>
    <row r="919" ht="15.75" customHeight="1">
      <c r="M919" s="263"/>
    </row>
    <row r="920" ht="15.75" customHeight="1">
      <c r="M920" s="263"/>
    </row>
    <row r="921" ht="15.75" customHeight="1">
      <c r="M921" s="263"/>
    </row>
    <row r="922" ht="15.75" customHeight="1">
      <c r="M922" s="263"/>
    </row>
    <row r="923" ht="15.75" customHeight="1">
      <c r="M923" s="263"/>
    </row>
    <row r="924" ht="15.75" customHeight="1">
      <c r="M924" s="263"/>
    </row>
    <row r="925" ht="15.75" customHeight="1">
      <c r="M925" s="263"/>
    </row>
    <row r="926" ht="15.75" customHeight="1">
      <c r="M926" s="263"/>
    </row>
    <row r="927" ht="15.75" customHeight="1">
      <c r="M927" s="263"/>
    </row>
    <row r="928" ht="15.75" customHeight="1">
      <c r="M928" s="263"/>
    </row>
    <row r="929" ht="15.75" customHeight="1">
      <c r="M929" s="263"/>
    </row>
    <row r="930" ht="15.75" customHeight="1">
      <c r="M930" s="263"/>
    </row>
    <row r="931" ht="15.75" customHeight="1">
      <c r="M931" s="263"/>
    </row>
    <row r="932" ht="15.75" customHeight="1">
      <c r="M932" s="263"/>
    </row>
    <row r="933" ht="15.75" customHeight="1">
      <c r="M933" s="263"/>
    </row>
    <row r="934" ht="15.75" customHeight="1">
      <c r="M934" s="263"/>
    </row>
    <row r="935" ht="15.75" customHeight="1">
      <c r="M935" s="263"/>
    </row>
    <row r="936" ht="15.75" customHeight="1">
      <c r="M936" s="263"/>
    </row>
    <row r="937" ht="15.75" customHeight="1">
      <c r="M937" s="263"/>
    </row>
    <row r="938" ht="15.75" customHeight="1">
      <c r="M938" s="263"/>
    </row>
    <row r="939" ht="15.75" customHeight="1">
      <c r="M939" s="263"/>
    </row>
    <row r="940" ht="15.75" customHeight="1">
      <c r="M940" s="263"/>
    </row>
    <row r="941" ht="15.75" customHeight="1">
      <c r="M941" s="263"/>
    </row>
    <row r="942" ht="15.75" customHeight="1">
      <c r="M942" s="263"/>
    </row>
    <row r="943" ht="15.75" customHeight="1">
      <c r="M943" s="263"/>
    </row>
    <row r="944" ht="15.75" customHeight="1">
      <c r="M944" s="263"/>
    </row>
    <row r="945" ht="15.75" customHeight="1">
      <c r="M945" s="263"/>
    </row>
    <row r="946" ht="15.75" customHeight="1">
      <c r="M946" s="263"/>
    </row>
    <row r="947" ht="15.75" customHeight="1">
      <c r="M947" s="263"/>
    </row>
    <row r="948" ht="15.75" customHeight="1">
      <c r="M948" s="263"/>
    </row>
    <row r="949" ht="15.75" customHeight="1">
      <c r="M949" s="263"/>
    </row>
    <row r="950" ht="15.75" customHeight="1">
      <c r="M950" s="263"/>
    </row>
    <row r="951" ht="15.75" customHeight="1">
      <c r="M951" s="263"/>
    </row>
    <row r="952" ht="15.75" customHeight="1">
      <c r="M952" s="263"/>
    </row>
    <row r="953" ht="15.75" customHeight="1">
      <c r="M953" s="263"/>
    </row>
    <row r="954" ht="15.75" customHeight="1">
      <c r="M954" s="263"/>
    </row>
    <row r="955" ht="15.75" customHeight="1">
      <c r="M955" s="263"/>
    </row>
    <row r="956" ht="15.75" customHeight="1">
      <c r="M956" s="263"/>
    </row>
    <row r="957" ht="15.75" customHeight="1">
      <c r="M957" s="263"/>
    </row>
    <row r="958" ht="15.75" customHeight="1">
      <c r="M958" s="263"/>
    </row>
    <row r="959" ht="15.75" customHeight="1">
      <c r="M959" s="263"/>
    </row>
    <row r="960" ht="15.75" customHeight="1">
      <c r="M960" s="263"/>
    </row>
    <row r="961" ht="15.75" customHeight="1">
      <c r="M961" s="263"/>
    </row>
    <row r="962" ht="15.75" customHeight="1">
      <c r="M962" s="263"/>
    </row>
    <row r="963" ht="15.75" customHeight="1">
      <c r="M963" s="263"/>
    </row>
    <row r="964" ht="15.75" customHeight="1">
      <c r="M964" s="263"/>
    </row>
    <row r="965" ht="15.75" customHeight="1">
      <c r="M965" s="263"/>
    </row>
    <row r="966" ht="15.75" customHeight="1">
      <c r="M966" s="263"/>
    </row>
    <row r="967" ht="15.75" customHeight="1">
      <c r="M967" s="263"/>
    </row>
    <row r="968" ht="15.75" customHeight="1">
      <c r="M968" s="263"/>
    </row>
    <row r="969" ht="15.75" customHeight="1">
      <c r="M969" s="263"/>
    </row>
    <row r="970" ht="15.75" customHeight="1">
      <c r="M970" s="263"/>
    </row>
    <row r="971" ht="15.75" customHeight="1">
      <c r="M971" s="263"/>
    </row>
    <row r="972" ht="15.75" customHeight="1">
      <c r="M972" s="263"/>
    </row>
    <row r="973" ht="15.75" customHeight="1">
      <c r="M973" s="263"/>
    </row>
    <row r="974" ht="15.75" customHeight="1">
      <c r="M974" s="263"/>
    </row>
    <row r="975" ht="15.75" customHeight="1">
      <c r="M975" s="263"/>
    </row>
    <row r="976" ht="15.75" customHeight="1">
      <c r="M976" s="263"/>
    </row>
    <row r="977" ht="15.75" customHeight="1">
      <c r="M977" s="263"/>
    </row>
    <row r="978" ht="15.75" customHeight="1">
      <c r="M978" s="263"/>
    </row>
    <row r="979" ht="15.75" customHeight="1">
      <c r="M979" s="263"/>
    </row>
    <row r="980" ht="15.75" customHeight="1">
      <c r="M980" s="263"/>
    </row>
    <row r="981" ht="15.75" customHeight="1">
      <c r="M981" s="263"/>
    </row>
    <row r="982" ht="15.75" customHeight="1">
      <c r="M982" s="263"/>
    </row>
    <row r="983" ht="15.75" customHeight="1">
      <c r="M983" s="263"/>
    </row>
    <row r="984" ht="15.75" customHeight="1">
      <c r="M984" s="263"/>
    </row>
    <row r="985" ht="15.75" customHeight="1">
      <c r="M985" s="263"/>
    </row>
    <row r="986" ht="15.75" customHeight="1">
      <c r="M986" s="263"/>
    </row>
    <row r="987" ht="15.75" customHeight="1">
      <c r="M987" s="263"/>
    </row>
    <row r="988" ht="15.75" customHeight="1">
      <c r="M988" s="263"/>
    </row>
    <row r="989" ht="15.75" customHeight="1">
      <c r="M989" s="263"/>
    </row>
    <row r="990" ht="15.75" customHeight="1">
      <c r="M990" s="263"/>
    </row>
    <row r="991" ht="15.75" customHeight="1">
      <c r="M991" s="263"/>
    </row>
    <row r="992" ht="15.75" customHeight="1">
      <c r="M992" s="263"/>
    </row>
    <row r="993" ht="15.75" customHeight="1">
      <c r="M993" s="263"/>
    </row>
    <row r="994" ht="15.75" customHeight="1">
      <c r="M994" s="263"/>
    </row>
    <row r="995" ht="15.75" customHeight="1">
      <c r="M995" s="263"/>
    </row>
    <row r="996" ht="15.75" customHeight="1">
      <c r="M996" s="263"/>
    </row>
    <row r="997" ht="15.75" customHeight="1">
      <c r="M997" s="263"/>
    </row>
    <row r="998" ht="15.75" customHeight="1">
      <c r="M998" s="263"/>
    </row>
    <row r="999" ht="15.75" customHeight="1">
      <c r="M999" s="263"/>
    </row>
    <row r="1000" ht="15.75" customHeight="1">
      <c r="M1000" s="263"/>
    </row>
  </sheetData>
  <mergeCells count="17">
    <mergeCell ref="I1:I2"/>
    <mergeCell ref="J1:J2"/>
    <mergeCell ref="M1:M2"/>
    <mergeCell ref="K1:K2"/>
    <mergeCell ref="L1:L2"/>
    <mergeCell ref="G1:G2"/>
    <mergeCell ref="H1:H2"/>
    <mergeCell ref="A73:B73"/>
    <mergeCell ref="A74:B74"/>
    <mergeCell ref="F1:F2"/>
    <mergeCell ref="C1:C2"/>
    <mergeCell ref="D1:D2"/>
    <mergeCell ref="A1:A2"/>
    <mergeCell ref="B1:B2"/>
    <mergeCell ref="A71:B71"/>
    <mergeCell ref="A72:B72"/>
    <mergeCell ref="E1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8" t="s">
        <v>10</v>
      </c>
      <c r="L1" s="9" t="s">
        <v>11</v>
      </c>
      <c r="M1" s="11" t="s">
        <v>12</v>
      </c>
    </row>
    <row r="2" ht="27.0" customHeight="1">
      <c r="A2" s="13"/>
      <c r="B2" s="15"/>
      <c r="C2" s="17"/>
      <c r="D2" s="18"/>
      <c r="E2" s="18"/>
      <c r="F2" s="18"/>
      <c r="G2" s="18"/>
      <c r="H2" s="18"/>
      <c r="I2" s="18"/>
      <c r="J2" s="19"/>
      <c r="K2" s="20"/>
      <c r="L2" s="22"/>
      <c r="M2" s="23"/>
    </row>
    <row r="3" ht="15.75" customHeight="1">
      <c r="A3" s="25">
        <v>1.0</v>
      </c>
      <c r="B3" s="26" t="s">
        <v>13</v>
      </c>
      <c r="C3" s="27"/>
      <c r="D3" s="28"/>
      <c r="E3" s="28"/>
      <c r="F3" s="28"/>
      <c r="G3" s="28"/>
      <c r="H3" s="28"/>
      <c r="I3" s="28"/>
      <c r="J3" s="29"/>
      <c r="K3" s="32">
        <f t="shared" ref="K3:L3" si="1">SUM(K4:K6)</f>
        <v>7.75</v>
      </c>
      <c r="L3" s="34">
        <f t="shared" si="1"/>
        <v>16</v>
      </c>
      <c r="M3" s="37">
        <f>ROUND((L3-K3)/L3, 4)</f>
        <v>0.5156</v>
      </c>
    </row>
    <row r="4" ht="15.75" customHeight="1">
      <c r="A4" s="38">
        <v>1.1</v>
      </c>
      <c r="B4" s="39" t="s">
        <v>13</v>
      </c>
      <c r="C4" s="40">
        <v>1.0</v>
      </c>
      <c r="D4" s="42">
        <f>0.25</f>
        <v>0.25</v>
      </c>
      <c r="E4" s="42"/>
      <c r="F4" s="42">
        <v>1.25</v>
      </c>
      <c r="G4" s="42">
        <v>1.0</v>
      </c>
      <c r="H4" s="42">
        <v>1.0</v>
      </c>
      <c r="I4" s="42">
        <v>1.5</v>
      </c>
      <c r="J4" s="47">
        <v>1.25</v>
      </c>
      <c r="K4" s="50">
        <f>SUM(C4:J4)</f>
        <v>7.25</v>
      </c>
      <c r="L4" s="52">
        <v>8.0</v>
      </c>
      <c r="M4" s="54" t="s">
        <v>14</v>
      </c>
    </row>
    <row r="5" ht="15.75" customHeight="1">
      <c r="A5" s="55" t="s">
        <v>15</v>
      </c>
      <c r="B5" s="56" t="s">
        <v>16</v>
      </c>
      <c r="C5" s="57" t="s">
        <v>14</v>
      </c>
      <c r="D5" s="58" t="s">
        <v>14</v>
      </c>
      <c r="E5" s="58" t="s">
        <v>14</v>
      </c>
      <c r="F5" s="58" t="s">
        <v>14</v>
      </c>
      <c r="G5" s="58" t="s">
        <v>14</v>
      </c>
      <c r="H5" s="58" t="s">
        <v>14</v>
      </c>
      <c r="I5" s="58" t="s">
        <v>14</v>
      </c>
      <c r="J5" s="59" t="s">
        <v>14</v>
      </c>
      <c r="K5" s="50" t="s">
        <v>14</v>
      </c>
      <c r="L5" s="62" t="s">
        <v>14</v>
      </c>
      <c r="M5" s="54" t="s">
        <v>14</v>
      </c>
    </row>
    <row r="6" ht="15.75" customHeight="1">
      <c r="A6" s="63">
        <v>1.2</v>
      </c>
      <c r="B6" s="64" t="s">
        <v>17</v>
      </c>
      <c r="C6" s="65" t="s">
        <v>14</v>
      </c>
      <c r="D6" s="67">
        <v>0.5</v>
      </c>
      <c r="E6" s="68" t="s">
        <v>14</v>
      </c>
      <c r="F6" s="68" t="s">
        <v>14</v>
      </c>
      <c r="G6" s="68" t="s">
        <v>14</v>
      </c>
      <c r="H6" s="67"/>
      <c r="I6" s="68" t="s">
        <v>14</v>
      </c>
      <c r="J6" s="70" t="s">
        <v>14</v>
      </c>
      <c r="K6" s="72">
        <f>SUM(C6:J6)</f>
        <v>0.5</v>
      </c>
      <c r="L6" s="73">
        <v>8.0</v>
      </c>
      <c r="M6" s="74" t="s">
        <v>14</v>
      </c>
    </row>
    <row r="7" ht="15.75" customHeight="1">
      <c r="A7" s="76">
        <v>2.0</v>
      </c>
      <c r="B7" s="77" t="s">
        <v>18</v>
      </c>
      <c r="C7" s="78"/>
      <c r="D7" s="79"/>
      <c r="E7" s="79"/>
      <c r="F7" s="79"/>
      <c r="G7" s="79"/>
      <c r="H7" s="79"/>
      <c r="I7" s="79"/>
      <c r="J7" s="80"/>
      <c r="K7" s="82">
        <f t="shared" ref="K7:L7" si="2">SUM(K8,K13,K17:K23)</f>
        <v>10.75</v>
      </c>
      <c r="L7" s="87">
        <f t="shared" si="2"/>
        <v>0</v>
      </c>
      <c r="M7" s="37" t="s">
        <v>15</v>
      </c>
    </row>
    <row r="8" ht="15.75" customHeight="1">
      <c r="A8" s="89">
        <v>2.1</v>
      </c>
      <c r="B8" s="90" t="s">
        <v>20</v>
      </c>
      <c r="C8" s="98"/>
      <c r="D8" s="99"/>
      <c r="E8" s="99"/>
      <c r="F8" s="99"/>
      <c r="G8" s="99"/>
      <c r="H8" s="99"/>
      <c r="I8" s="99"/>
      <c r="J8" s="100"/>
      <c r="K8" s="101">
        <f>SUM(K9:K12)</f>
        <v>0</v>
      </c>
      <c r="L8" s="95">
        <v>0.0</v>
      </c>
      <c r="M8" s="95">
        <v>0.0</v>
      </c>
    </row>
    <row r="9" ht="15.75" customHeight="1">
      <c r="A9" s="38" t="s">
        <v>21</v>
      </c>
      <c r="B9" s="39" t="s">
        <v>22</v>
      </c>
      <c r="C9" s="40" t="s">
        <v>14</v>
      </c>
      <c r="D9" s="42" t="s">
        <v>14</v>
      </c>
      <c r="E9" s="42" t="s">
        <v>14</v>
      </c>
      <c r="F9" s="42" t="s">
        <v>14</v>
      </c>
      <c r="G9" s="42" t="s">
        <v>14</v>
      </c>
      <c r="H9" s="42" t="s">
        <v>14</v>
      </c>
      <c r="I9" s="42" t="s">
        <v>14</v>
      </c>
      <c r="J9" s="47" t="s">
        <v>14</v>
      </c>
      <c r="K9" s="50" t="s">
        <v>14</v>
      </c>
      <c r="L9" s="52" t="s">
        <v>14</v>
      </c>
      <c r="M9" s="54" t="s">
        <v>14</v>
      </c>
    </row>
    <row r="10" ht="15.75" customHeight="1">
      <c r="A10" s="38" t="s">
        <v>23</v>
      </c>
      <c r="B10" s="39" t="s">
        <v>24</v>
      </c>
      <c r="C10" s="40" t="s">
        <v>14</v>
      </c>
      <c r="D10" s="42" t="s">
        <v>14</v>
      </c>
      <c r="E10" s="42" t="s">
        <v>14</v>
      </c>
      <c r="F10" s="42" t="s">
        <v>14</v>
      </c>
      <c r="G10" s="42" t="s">
        <v>14</v>
      </c>
      <c r="H10" s="42" t="s">
        <v>14</v>
      </c>
      <c r="I10" s="42" t="s">
        <v>14</v>
      </c>
      <c r="J10" s="47" t="s">
        <v>14</v>
      </c>
      <c r="K10" s="50" t="s">
        <v>14</v>
      </c>
      <c r="L10" s="52" t="s">
        <v>14</v>
      </c>
      <c r="M10" s="54" t="s">
        <v>14</v>
      </c>
    </row>
    <row r="11" ht="15.75" customHeight="1">
      <c r="A11" s="38" t="s">
        <v>25</v>
      </c>
      <c r="B11" s="39" t="s">
        <v>26</v>
      </c>
      <c r="C11" s="40" t="s">
        <v>14</v>
      </c>
      <c r="D11" s="42" t="s">
        <v>14</v>
      </c>
      <c r="E11" s="42" t="s">
        <v>14</v>
      </c>
      <c r="F11" s="42" t="s">
        <v>14</v>
      </c>
      <c r="G11" s="42" t="s">
        <v>14</v>
      </c>
      <c r="H11" s="42" t="s">
        <v>14</v>
      </c>
      <c r="I11" s="42" t="s">
        <v>14</v>
      </c>
      <c r="J11" s="47" t="s">
        <v>14</v>
      </c>
      <c r="K11" s="50" t="s">
        <v>14</v>
      </c>
      <c r="L11" s="52" t="s">
        <v>14</v>
      </c>
      <c r="M11" s="54" t="s">
        <v>14</v>
      </c>
    </row>
    <row r="12" ht="15.75" customHeight="1">
      <c r="A12" s="38"/>
      <c r="B12" s="39"/>
      <c r="C12" s="40"/>
      <c r="D12" s="42"/>
      <c r="E12" s="42"/>
      <c r="F12" s="42"/>
      <c r="G12" s="42"/>
      <c r="H12" s="42"/>
      <c r="I12" s="42"/>
      <c r="J12" s="47"/>
      <c r="K12" s="50"/>
      <c r="L12" s="52"/>
      <c r="M12" s="54"/>
    </row>
    <row r="13" ht="15.75" customHeight="1">
      <c r="A13" s="89">
        <v>2.2</v>
      </c>
      <c r="B13" s="90" t="s">
        <v>27</v>
      </c>
      <c r="C13" s="98"/>
      <c r="D13" s="99"/>
      <c r="E13" s="99"/>
      <c r="F13" s="99"/>
      <c r="G13" s="99"/>
      <c r="H13" s="99"/>
      <c r="I13" s="99"/>
      <c r="J13" s="100"/>
      <c r="K13" s="101">
        <f>SUM(K14:K15, K18:K23)</f>
        <v>5.5</v>
      </c>
      <c r="L13" s="95">
        <v>0.0</v>
      </c>
      <c r="M13" s="95">
        <v>0.0</v>
      </c>
    </row>
    <row r="14" ht="15.75" customHeight="1">
      <c r="A14" s="38" t="s">
        <v>28</v>
      </c>
      <c r="B14" s="39" t="s">
        <v>29</v>
      </c>
      <c r="C14" s="40" t="s">
        <v>14</v>
      </c>
      <c r="D14" s="42" t="s">
        <v>14</v>
      </c>
      <c r="E14" s="42" t="s">
        <v>14</v>
      </c>
      <c r="F14" s="42" t="s">
        <v>14</v>
      </c>
      <c r="G14" s="42" t="s">
        <v>14</v>
      </c>
      <c r="H14" s="42" t="s">
        <v>14</v>
      </c>
      <c r="I14" s="42" t="s">
        <v>14</v>
      </c>
      <c r="J14" s="47">
        <v>0.25</v>
      </c>
      <c r="K14" s="50">
        <f t="shared" ref="K14:K23" si="3">SUM(C14:J14)</f>
        <v>0.25</v>
      </c>
      <c r="L14" s="52" t="s">
        <v>14</v>
      </c>
      <c r="M14" s="54" t="s">
        <v>14</v>
      </c>
    </row>
    <row r="15" ht="15.75" customHeight="1">
      <c r="A15" s="38" t="s">
        <v>30</v>
      </c>
      <c r="B15" s="39" t="s">
        <v>31</v>
      </c>
      <c r="C15" s="40" t="s">
        <v>14</v>
      </c>
      <c r="D15" s="42" t="s">
        <v>14</v>
      </c>
      <c r="E15" s="42" t="s">
        <v>14</v>
      </c>
      <c r="F15" s="42" t="s">
        <v>14</v>
      </c>
      <c r="G15" s="42" t="s">
        <v>14</v>
      </c>
      <c r="H15" s="42" t="s">
        <v>14</v>
      </c>
      <c r="I15" s="42" t="s">
        <v>14</v>
      </c>
      <c r="J15" s="47" t="s">
        <v>14</v>
      </c>
      <c r="K15" s="50">
        <f t="shared" si="3"/>
        <v>0</v>
      </c>
      <c r="L15" s="52" t="s">
        <v>14</v>
      </c>
      <c r="M15" s="54" t="s">
        <v>14</v>
      </c>
    </row>
    <row r="16" ht="15.75" customHeight="1">
      <c r="A16" s="38"/>
      <c r="B16" s="39"/>
      <c r="C16" s="40"/>
      <c r="D16" s="42"/>
      <c r="E16" s="42"/>
      <c r="F16" s="42"/>
      <c r="G16" s="42"/>
      <c r="H16" s="42"/>
      <c r="I16" s="42"/>
      <c r="J16" s="47"/>
      <c r="K16" s="50">
        <f t="shared" si="3"/>
        <v>0</v>
      </c>
      <c r="L16" s="52" t="s">
        <v>14</v>
      </c>
      <c r="M16" s="54" t="s">
        <v>14</v>
      </c>
    </row>
    <row r="17" ht="15.75" customHeight="1">
      <c r="A17" s="38">
        <v>2.3</v>
      </c>
      <c r="B17" s="39" t="s">
        <v>33</v>
      </c>
      <c r="C17" s="40" t="s">
        <v>14</v>
      </c>
      <c r="D17" s="42" t="s">
        <v>14</v>
      </c>
      <c r="E17" s="42" t="s">
        <v>14</v>
      </c>
      <c r="F17" s="42" t="s">
        <v>14</v>
      </c>
      <c r="G17" s="42" t="s">
        <v>14</v>
      </c>
      <c r="H17" s="42" t="s">
        <v>14</v>
      </c>
      <c r="I17" s="42" t="s">
        <v>14</v>
      </c>
      <c r="J17" s="47" t="s">
        <v>14</v>
      </c>
      <c r="K17" s="50">
        <f t="shared" si="3"/>
        <v>0</v>
      </c>
      <c r="L17" s="52" t="s">
        <v>14</v>
      </c>
      <c r="M17" s="54" t="s">
        <v>14</v>
      </c>
    </row>
    <row r="18" ht="15.75" customHeight="1">
      <c r="A18" s="38">
        <v>2.4</v>
      </c>
      <c r="B18" s="39" t="s">
        <v>34</v>
      </c>
      <c r="C18" s="40" t="s">
        <v>14</v>
      </c>
      <c r="D18" s="42" t="s">
        <v>14</v>
      </c>
      <c r="E18" s="42" t="s">
        <v>14</v>
      </c>
      <c r="F18" s="42" t="s">
        <v>14</v>
      </c>
      <c r="G18" s="42" t="s">
        <v>14</v>
      </c>
      <c r="H18" s="42" t="s">
        <v>14</v>
      </c>
      <c r="I18" s="42" t="s">
        <v>14</v>
      </c>
      <c r="J18" s="47" t="s">
        <v>14</v>
      </c>
      <c r="K18" s="50">
        <f t="shared" si="3"/>
        <v>0</v>
      </c>
      <c r="L18" s="52" t="s">
        <v>14</v>
      </c>
      <c r="M18" s="54" t="s">
        <v>14</v>
      </c>
    </row>
    <row r="19" ht="15.75" customHeight="1">
      <c r="A19" s="38">
        <v>2.5</v>
      </c>
      <c r="B19" s="39" t="s">
        <v>35</v>
      </c>
      <c r="C19" s="40" t="s">
        <v>14</v>
      </c>
      <c r="D19" s="42">
        <v>1.25</v>
      </c>
      <c r="E19" s="42">
        <v>2.5</v>
      </c>
      <c r="F19" s="42" t="s">
        <v>14</v>
      </c>
      <c r="G19" s="42" t="s">
        <v>14</v>
      </c>
      <c r="H19" s="42">
        <v>1.5</v>
      </c>
      <c r="I19" s="42" t="s">
        <v>14</v>
      </c>
      <c r="J19" s="47" t="s">
        <v>14</v>
      </c>
      <c r="K19" s="50">
        <f t="shared" si="3"/>
        <v>5.25</v>
      </c>
      <c r="L19" s="52" t="s">
        <v>14</v>
      </c>
      <c r="M19" s="54" t="s">
        <v>14</v>
      </c>
    </row>
    <row r="20" ht="15.75" customHeight="1">
      <c r="A20" s="38">
        <v>2.6</v>
      </c>
      <c r="B20" s="39" t="s">
        <v>36</v>
      </c>
      <c r="C20" s="40" t="s">
        <v>14</v>
      </c>
      <c r="D20" s="42"/>
      <c r="E20" s="42"/>
      <c r="F20" s="42"/>
      <c r="G20" s="42"/>
      <c r="H20" s="42"/>
      <c r="I20" s="61"/>
      <c r="J20" s="47"/>
      <c r="K20" s="50">
        <f t="shared" si="3"/>
        <v>0</v>
      </c>
      <c r="L20" s="52" t="s">
        <v>14</v>
      </c>
      <c r="M20" s="54" t="s">
        <v>14</v>
      </c>
    </row>
    <row r="21" ht="15.75" customHeight="1">
      <c r="A21" s="38">
        <v>2.7</v>
      </c>
      <c r="B21" s="39" t="s">
        <v>37</v>
      </c>
      <c r="C21" s="40" t="s">
        <v>14</v>
      </c>
      <c r="D21" s="42" t="s">
        <v>14</v>
      </c>
      <c r="E21" s="42" t="s">
        <v>14</v>
      </c>
      <c r="F21" s="42" t="s">
        <v>14</v>
      </c>
      <c r="G21" s="42" t="s">
        <v>14</v>
      </c>
      <c r="H21" s="42" t="s">
        <v>14</v>
      </c>
      <c r="I21" s="42" t="s">
        <v>14</v>
      </c>
      <c r="J21" s="47" t="s">
        <v>14</v>
      </c>
      <c r="K21" s="50">
        <f t="shared" si="3"/>
        <v>0</v>
      </c>
      <c r="L21" s="52" t="s">
        <v>14</v>
      </c>
      <c r="M21" s="54" t="s">
        <v>14</v>
      </c>
    </row>
    <row r="22" ht="15.75" customHeight="1">
      <c r="A22" s="38">
        <v>2.8</v>
      </c>
      <c r="B22" s="39" t="s">
        <v>39</v>
      </c>
      <c r="C22" s="40" t="s">
        <v>14</v>
      </c>
      <c r="D22" s="42" t="s">
        <v>14</v>
      </c>
      <c r="E22" s="42" t="s">
        <v>14</v>
      </c>
      <c r="F22" s="42" t="s">
        <v>14</v>
      </c>
      <c r="G22" s="42" t="s">
        <v>14</v>
      </c>
      <c r="H22" s="42" t="s">
        <v>14</v>
      </c>
      <c r="I22" s="42" t="s">
        <v>14</v>
      </c>
      <c r="J22" s="47" t="s">
        <v>14</v>
      </c>
      <c r="K22" s="50">
        <f t="shared" si="3"/>
        <v>0</v>
      </c>
      <c r="L22" s="52" t="s">
        <v>14</v>
      </c>
      <c r="M22" s="54" t="s">
        <v>14</v>
      </c>
    </row>
    <row r="23" ht="15.75" customHeight="1">
      <c r="A23" s="38">
        <v>2.9</v>
      </c>
      <c r="B23" s="39" t="s">
        <v>40</v>
      </c>
      <c r="C23" s="40" t="s">
        <v>14</v>
      </c>
      <c r="D23" s="42" t="s">
        <v>14</v>
      </c>
      <c r="E23" s="42" t="s">
        <v>14</v>
      </c>
      <c r="F23" s="42" t="s">
        <v>14</v>
      </c>
      <c r="G23" s="42" t="s">
        <v>14</v>
      </c>
      <c r="H23" s="42" t="s">
        <v>14</v>
      </c>
      <c r="I23" s="42" t="s">
        <v>14</v>
      </c>
      <c r="J23" s="47" t="s">
        <v>14</v>
      </c>
      <c r="K23" s="50">
        <f t="shared" si="3"/>
        <v>0</v>
      </c>
      <c r="L23" s="52" t="s">
        <v>14</v>
      </c>
      <c r="M23" s="54" t="s">
        <v>14</v>
      </c>
    </row>
    <row r="24" ht="15.75" customHeight="1">
      <c r="A24" s="116"/>
      <c r="B24" s="117"/>
      <c r="C24" s="118"/>
      <c r="D24" s="119"/>
      <c r="E24" s="119"/>
      <c r="F24" s="119"/>
      <c r="G24" s="119"/>
      <c r="H24" s="119"/>
      <c r="I24" s="119"/>
      <c r="J24" s="120"/>
      <c r="K24" s="72"/>
      <c r="L24" s="113"/>
      <c r="M24" s="54"/>
    </row>
    <row r="25" ht="15.75" customHeight="1">
      <c r="A25" s="123">
        <v>3.0</v>
      </c>
      <c r="B25" s="125" t="s">
        <v>41</v>
      </c>
      <c r="C25" s="27"/>
      <c r="D25" s="28"/>
      <c r="E25" s="28"/>
      <c r="F25" s="28"/>
      <c r="G25" s="28"/>
      <c r="H25" s="28"/>
      <c r="I25" s="28"/>
      <c r="J25" s="29"/>
      <c r="K25" s="32">
        <f>SUM(K26:K31)</f>
        <v>0.5</v>
      </c>
      <c r="L25" s="128">
        <f>SUM(L26:L30)</f>
        <v>18.75</v>
      </c>
      <c r="M25" s="37">
        <f>ROUND((L25-K25)/L25, 4)</f>
        <v>0.9733</v>
      </c>
    </row>
    <row r="26" ht="15.75" customHeight="1">
      <c r="A26" s="43">
        <v>3.1</v>
      </c>
      <c r="B26" s="44" t="s">
        <v>44</v>
      </c>
      <c r="C26" s="40" t="s">
        <v>14</v>
      </c>
      <c r="D26" s="42" t="s">
        <v>14</v>
      </c>
      <c r="E26" s="42" t="s">
        <v>14</v>
      </c>
      <c r="F26" s="42" t="s">
        <v>14</v>
      </c>
      <c r="G26" s="42" t="s">
        <v>14</v>
      </c>
      <c r="H26" s="42" t="s">
        <v>14</v>
      </c>
      <c r="I26" s="42"/>
      <c r="J26" s="47" t="s">
        <v>14</v>
      </c>
      <c r="K26" s="50" t="s">
        <v>14</v>
      </c>
      <c r="L26" s="130" t="s">
        <v>14</v>
      </c>
      <c r="M26" s="54" t="s">
        <v>14</v>
      </c>
    </row>
    <row r="27" ht="15.75" customHeight="1">
      <c r="A27" s="38">
        <v>3.2</v>
      </c>
      <c r="B27" s="39" t="s">
        <v>45</v>
      </c>
      <c r="C27" s="40"/>
      <c r="D27" s="42"/>
      <c r="E27" s="42"/>
      <c r="F27" s="42"/>
      <c r="G27" s="42"/>
      <c r="H27" s="42"/>
      <c r="I27" s="42"/>
      <c r="J27" s="47" t="s">
        <v>14</v>
      </c>
      <c r="K27" s="50" t="s">
        <v>14</v>
      </c>
      <c r="L27" s="130" t="s">
        <v>14</v>
      </c>
      <c r="M27" s="54" t="s">
        <v>14</v>
      </c>
    </row>
    <row r="28" ht="15.75" customHeight="1">
      <c r="A28" s="38">
        <v>3.3</v>
      </c>
      <c r="B28" s="39" t="s">
        <v>46</v>
      </c>
      <c r="C28" s="40">
        <v>0.25</v>
      </c>
      <c r="D28" s="42" t="s">
        <v>14</v>
      </c>
      <c r="E28" s="42" t="s">
        <v>14</v>
      </c>
      <c r="F28" s="42" t="s">
        <v>14</v>
      </c>
      <c r="G28" s="42" t="s">
        <v>14</v>
      </c>
      <c r="H28" s="42" t="s">
        <v>14</v>
      </c>
      <c r="I28" s="42">
        <v>0.25</v>
      </c>
      <c r="J28" s="47" t="s">
        <v>14</v>
      </c>
      <c r="K28" s="50">
        <f>SUM(C28:J28)</f>
        <v>0.5</v>
      </c>
      <c r="L28" s="130">
        <v>18.75</v>
      </c>
      <c r="M28" s="54" t="s">
        <v>14</v>
      </c>
    </row>
    <row r="29" ht="15.75" customHeight="1">
      <c r="A29" s="38">
        <v>3.4</v>
      </c>
      <c r="B29" s="39" t="s">
        <v>47</v>
      </c>
      <c r="C29" s="40" t="s">
        <v>14</v>
      </c>
      <c r="D29" s="42" t="s">
        <v>14</v>
      </c>
      <c r="E29" s="42" t="s">
        <v>14</v>
      </c>
      <c r="F29" s="42" t="s">
        <v>14</v>
      </c>
      <c r="G29" s="42" t="s">
        <v>14</v>
      </c>
      <c r="H29" s="42" t="s">
        <v>14</v>
      </c>
      <c r="I29" s="42" t="s">
        <v>14</v>
      </c>
      <c r="J29" s="47" t="s">
        <v>14</v>
      </c>
      <c r="K29" s="50" t="s">
        <v>14</v>
      </c>
      <c r="L29" s="130" t="s">
        <v>14</v>
      </c>
      <c r="M29" s="54" t="s">
        <v>14</v>
      </c>
    </row>
    <row r="30" ht="15.75" customHeight="1">
      <c r="A30" s="116">
        <v>3.5</v>
      </c>
      <c r="B30" s="117" t="s">
        <v>48</v>
      </c>
      <c r="C30" s="40" t="s">
        <v>14</v>
      </c>
      <c r="D30" s="42" t="s">
        <v>14</v>
      </c>
      <c r="E30" s="42" t="s">
        <v>14</v>
      </c>
      <c r="F30" s="42" t="s">
        <v>14</v>
      </c>
      <c r="G30" s="42" t="s">
        <v>14</v>
      </c>
      <c r="H30" s="42" t="s">
        <v>14</v>
      </c>
      <c r="I30" s="42" t="s">
        <v>14</v>
      </c>
      <c r="J30" s="47" t="s">
        <v>14</v>
      </c>
      <c r="K30" s="50" t="s">
        <v>14</v>
      </c>
      <c r="L30" s="130" t="s">
        <v>14</v>
      </c>
      <c r="M30" s="54" t="s">
        <v>14</v>
      </c>
    </row>
    <row r="31" ht="15.75" customHeight="1">
      <c r="A31" s="85"/>
      <c r="B31" s="86"/>
      <c r="C31" s="118"/>
      <c r="D31" s="119"/>
      <c r="E31" s="119"/>
      <c r="F31" s="119"/>
      <c r="G31" s="119"/>
      <c r="H31" s="119"/>
      <c r="I31" s="119"/>
      <c r="J31" s="120"/>
      <c r="K31" s="72"/>
      <c r="L31" s="139"/>
      <c r="M31" s="74"/>
    </row>
    <row r="32" ht="15.75" customHeight="1">
      <c r="A32" s="140">
        <v>4.0</v>
      </c>
      <c r="B32" s="143" t="s">
        <v>49</v>
      </c>
      <c r="C32" s="78"/>
      <c r="D32" s="79"/>
      <c r="E32" s="79"/>
      <c r="F32" s="79"/>
      <c r="G32" s="79"/>
      <c r="H32" s="79"/>
      <c r="I32" s="79"/>
      <c r="J32" s="80"/>
      <c r="K32" s="82">
        <f t="shared" ref="K32:L32" si="4">SUM(K33:K35,K36)</f>
        <v>3</v>
      </c>
      <c r="L32" s="87">
        <f t="shared" si="4"/>
        <v>0</v>
      </c>
      <c r="M32" s="37" t="s">
        <v>15</v>
      </c>
    </row>
    <row r="33" ht="15.75" customHeight="1">
      <c r="A33" s="43">
        <v>4.1</v>
      </c>
      <c r="B33" s="44" t="s">
        <v>50</v>
      </c>
      <c r="C33" s="40" t="s">
        <v>14</v>
      </c>
      <c r="D33" s="42" t="s">
        <v>14</v>
      </c>
      <c r="E33" s="42" t="s">
        <v>14</v>
      </c>
      <c r="F33" s="42" t="s">
        <v>14</v>
      </c>
      <c r="G33" s="42" t="s">
        <v>14</v>
      </c>
      <c r="H33" s="42" t="s">
        <v>14</v>
      </c>
      <c r="I33" s="42" t="s">
        <v>14</v>
      </c>
      <c r="J33" s="47"/>
      <c r="K33" s="50" t="s">
        <v>14</v>
      </c>
      <c r="L33" s="52" t="s">
        <v>14</v>
      </c>
      <c r="M33" s="54" t="s">
        <v>14</v>
      </c>
    </row>
    <row r="34" ht="15.75" customHeight="1">
      <c r="A34" s="38">
        <v>4.2</v>
      </c>
      <c r="B34" s="39" t="s">
        <v>51</v>
      </c>
      <c r="C34" s="40" t="s">
        <v>14</v>
      </c>
      <c r="D34" s="42" t="s">
        <v>14</v>
      </c>
      <c r="E34" s="42" t="s">
        <v>14</v>
      </c>
      <c r="F34" s="42" t="s">
        <v>14</v>
      </c>
      <c r="G34" s="42" t="s">
        <v>14</v>
      </c>
      <c r="H34" s="42" t="s">
        <v>14</v>
      </c>
      <c r="I34" s="42" t="s">
        <v>14</v>
      </c>
      <c r="J34" s="47" t="s">
        <v>14</v>
      </c>
      <c r="K34" s="50" t="s">
        <v>14</v>
      </c>
      <c r="L34" s="52" t="s">
        <v>14</v>
      </c>
      <c r="M34" s="54" t="s">
        <v>14</v>
      </c>
    </row>
    <row r="35" ht="15.75" customHeight="1">
      <c r="A35" s="116">
        <v>4.3</v>
      </c>
      <c r="B35" s="117" t="s">
        <v>52</v>
      </c>
      <c r="C35" s="40" t="s">
        <v>14</v>
      </c>
      <c r="D35" s="42" t="s">
        <v>14</v>
      </c>
      <c r="E35" s="42" t="s">
        <v>14</v>
      </c>
      <c r="F35" s="42" t="s">
        <v>14</v>
      </c>
      <c r="G35" s="42" t="s">
        <v>14</v>
      </c>
      <c r="H35" s="42" t="s">
        <v>14</v>
      </c>
      <c r="I35" s="42" t="s">
        <v>14</v>
      </c>
      <c r="J35" s="47">
        <v>3.0</v>
      </c>
      <c r="K35" s="50">
        <f>SUM(C35:J35)</f>
        <v>3</v>
      </c>
      <c r="L35" s="52" t="s">
        <v>14</v>
      </c>
      <c r="M35" s="54" t="s">
        <v>14</v>
      </c>
    </row>
    <row r="36" ht="15.75" customHeight="1">
      <c r="A36" s="149">
        <v>4.4</v>
      </c>
      <c r="B36" s="151" t="s">
        <v>53</v>
      </c>
      <c r="C36" s="98"/>
      <c r="D36" s="99"/>
      <c r="E36" s="99"/>
      <c r="F36" s="99"/>
      <c r="G36" s="99"/>
      <c r="H36" s="99"/>
      <c r="I36" s="99"/>
      <c r="J36" s="100"/>
      <c r="K36" s="101">
        <v>0.0</v>
      </c>
      <c r="L36" s="95">
        <v>0.0</v>
      </c>
      <c r="M36" s="95">
        <v>0.0</v>
      </c>
    </row>
    <row r="37" ht="15.75" customHeight="1">
      <c r="A37" s="43" t="s">
        <v>54</v>
      </c>
      <c r="B37" s="44" t="s">
        <v>55</v>
      </c>
      <c r="C37" s="40" t="s">
        <v>14</v>
      </c>
      <c r="D37" s="42" t="s">
        <v>14</v>
      </c>
      <c r="E37" s="42" t="s">
        <v>14</v>
      </c>
      <c r="F37" s="42"/>
      <c r="G37" s="42" t="s">
        <v>14</v>
      </c>
      <c r="H37" s="42" t="s">
        <v>14</v>
      </c>
      <c r="I37" s="42" t="s">
        <v>14</v>
      </c>
      <c r="J37" s="47" t="s">
        <v>14</v>
      </c>
      <c r="K37" s="50" t="s">
        <v>14</v>
      </c>
      <c r="L37" s="52" t="s">
        <v>14</v>
      </c>
      <c r="M37" s="54" t="s">
        <v>14</v>
      </c>
    </row>
    <row r="38" ht="15.75" customHeight="1">
      <c r="A38" s="38" t="s">
        <v>56</v>
      </c>
      <c r="B38" s="39" t="s">
        <v>57</v>
      </c>
      <c r="C38" s="40" t="s">
        <v>14</v>
      </c>
      <c r="D38" s="42" t="s">
        <v>14</v>
      </c>
      <c r="E38" s="42" t="s">
        <v>14</v>
      </c>
      <c r="F38" s="42" t="s">
        <v>14</v>
      </c>
      <c r="G38" s="42" t="s">
        <v>14</v>
      </c>
      <c r="H38" s="42" t="s">
        <v>14</v>
      </c>
      <c r="I38" s="42" t="s">
        <v>14</v>
      </c>
      <c r="J38" s="47" t="s">
        <v>14</v>
      </c>
      <c r="K38" s="50" t="s">
        <v>14</v>
      </c>
      <c r="L38" s="52" t="s">
        <v>14</v>
      </c>
      <c r="M38" s="54" t="s">
        <v>14</v>
      </c>
    </row>
    <row r="39" ht="15.75" customHeight="1">
      <c r="A39" s="116" t="s">
        <v>58</v>
      </c>
      <c r="B39" s="117" t="s">
        <v>59</v>
      </c>
      <c r="C39" s="40" t="s">
        <v>14</v>
      </c>
      <c r="D39" s="42" t="s">
        <v>14</v>
      </c>
      <c r="E39" s="42" t="s">
        <v>14</v>
      </c>
      <c r="F39" s="42" t="s">
        <v>14</v>
      </c>
      <c r="G39" s="42" t="s">
        <v>14</v>
      </c>
      <c r="H39" s="42" t="s">
        <v>14</v>
      </c>
      <c r="I39" s="42" t="s">
        <v>14</v>
      </c>
      <c r="J39" s="47" t="s">
        <v>14</v>
      </c>
      <c r="K39" s="50" t="s">
        <v>14</v>
      </c>
      <c r="L39" s="52" t="s">
        <v>14</v>
      </c>
      <c r="M39" s="54" t="s">
        <v>14</v>
      </c>
    </row>
    <row r="40" ht="15.75" customHeight="1">
      <c r="A40" s="85"/>
      <c r="B40" s="86"/>
      <c r="C40" s="118"/>
      <c r="D40" s="119"/>
      <c r="E40" s="119"/>
      <c r="F40" s="119"/>
      <c r="G40" s="119"/>
      <c r="H40" s="119"/>
      <c r="I40" s="119"/>
      <c r="J40" s="120"/>
      <c r="K40" s="72"/>
      <c r="L40" s="113"/>
      <c r="M40" s="74"/>
    </row>
    <row r="41" ht="15.75" customHeight="1">
      <c r="A41" s="140">
        <v>5.0</v>
      </c>
      <c r="B41" s="143" t="s">
        <v>60</v>
      </c>
      <c r="C41" s="78"/>
      <c r="D41" s="79"/>
      <c r="E41" s="79"/>
      <c r="F41" s="79"/>
      <c r="G41" s="79"/>
      <c r="H41" s="79"/>
      <c r="I41" s="79"/>
      <c r="J41" s="80"/>
      <c r="K41" s="82">
        <f>SUM(K42:K43,K44,K51)</f>
        <v>71.75</v>
      </c>
      <c r="L41" s="87">
        <f>SUM(L42:L43, L44)</f>
        <v>100.59</v>
      </c>
      <c r="M41" s="37">
        <f>ROUND((L41-K41)/L41, 4)</f>
        <v>0.2867</v>
      </c>
    </row>
    <row r="42" ht="15.75" customHeight="1">
      <c r="A42" s="43">
        <v>5.1</v>
      </c>
      <c r="B42" s="44" t="s">
        <v>61</v>
      </c>
      <c r="C42" s="40" t="s">
        <v>14</v>
      </c>
      <c r="D42" s="42" t="s">
        <v>14</v>
      </c>
      <c r="E42" s="42" t="s">
        <v>14</v>
      </c>
      <c r="F42" s="42" t="s">
        <v>14</v>
      </c>
      <c r="G42" s="42" t="s">
        <v>14</v>
      </c>
      <c r="H42" s="42" t="s">
        <v>14</v>
      </c>
      <c r="I42" s="42" t="s">
        <v>14</v>
      </c>
      <c r="J42" s="47" t="s">
        <v>14</v>
      </c>
      <c r="K42" s="50" t="s">
        <v>14</v>
      </c>
      <c r="L42" s="52">
        <v>4.37</v>
      </c>
      <c r="M42" s="54" t="s">
        <v>14</v>
      </c>
    </row>
    <row r="43" ht="15.75" customHeight="1">
      <c r="A43" s="116">
        <v>5.2</v>
      </c>
      <c r="B43" s="117" t="s">
        <v>62</v>
      </c>
      <c r="C43" s="40"/>
      <c r="D43" s="42" t="s">
        <v>14</v>
      </c>
      <c r="E43" s="42" t="s">
        <v>14</v>
      </c>
      <c r="F43" s="42" t="s">
        <v>14</v>
      </c>
      <c r="G43" s="42" t="s">
        <v>14</v>
      </c>
      <c r="H43" s="42" t="s">
        <v>14</v>
      </c>
      <c r="I43" s="42" t="s">
        <v>14</v>
      </c>
      <c r="J43" s="47" t="s">
        <v>14</v>
      </c>
      <c r="K43" s="50" t="s">
        <v>14</v>
      </c>
      <c r="L43" s="52">
        <v>3.75</v>
      </c>
      <c r="M43" s="54" t="s">
        <v>14</v>
      </c>
    </row>
    <row r="44" ht="15.75" customHeight="1">
      <c r="A44" s="155">
        <v>5.3</v>
      </c>
      <c r="B44" s="156" t="s">
        <v>63</v>
      </c>
      <c r="C44" s="154"/>
      <c r="D44" s="157"/>
      <c r="E44" s="157"/>
      <c r="F44" s="157"/>
      <c r="G44" s="157"/>
      <c r="H44" s="157"/>
      <c r="I44" s="157"/>
      <c r="J44" s="158"/>
      <c r="K44" s="101">
        <f>SUM(K45,K48)</f>
        <v>71.75</v>
      </c>
      <c r="L44" s="160">
        <f t="shared" ref="L44:M44" si="5">SUM(L45, L48)</f>
        <v>92.47</v>
      </c>
      <c r="M44" s="162">
        <f t="shared" si="5"/>
        <v>0</v>
      </c>
    </row>
    <row r="45" ht="15.75" customHeight="1">
      <c r="A45" s="170" t="s">
        <v>64</v>
      </c>
      <c r="B45" s="172" t="s">
        <v>65</v>
      </c>
      <c r="C45" s="98"/>
      <c r="D45" s="99"/>
      <c r="E45" s="99"/>
      <c r="F45" s="99"/>
      <c r="G45" s="99"/>
      <c r="H45" s="99"/>
      <c r="I45" s="99"/>
      <c r="J45" s="100"/>
      <c r="K45" s="101">
        <f t="shared" ref="K45:M45" si="6">SUM(K46:K47)</f>
        <v>3</v>
      </c>
      <c r="L45" s="95">
        <f t="shared" si="6"/>
        <v>38.77</v>
      </c>
      <c r="M45" s="174">
        <f t="shared" si="6"/>
        <v>0</v>
      </c>
    </row>
    <row r="46" ht="15.75" customHeight="1">
      <c r="A46" s="43" t="s">
        <v>66</v>
      </c>
      <c r="B46" s="44" t="s">
        <v>67</v>
      </c>
      <c r="C46" s="40" t="s">
        <v>14</v>
      </c>
      <c r="D46" s="42" t="s">
        <v>14</v>
      </c>
      <c r="E46" s="42" t="s">
        <v>14</v>
      </c>
      <c r="F46" s="42" t="s">
        <v>14</v>
      </c>
      <c r="G46" s="42">
        <v>3.0</v>
      </c>
      <c r="H46" s="42" t="s">
        <v>14</v>
      </c>
      <c r="I46" s="42" t="s">
        <v>14</v>
      </c>
      <c r="J46" s="47" t="s">
        <v>14</v>
      </c>
      <c r="K46" s="50">
        <f>SUM(C46:J46)</f>
        <v>3</v>
      </c>
      <c r="L46" s="52">
        <v>38.77</v>
      </c>
      <c r="M46" s="54" t="s">
        <v>14</v>
      </c>
    </row>
    <row r="47" ht="15.75" customHeight="1">
      <c r="A47" s="116" t="s">
        <v>68</v>
      </c>
      <c r="B47" s="117" t="s">
        <v>69</v>
      </c>
      <c r="C47" s="40" t="s">
        <v>14</v>
      </c>
      <c r="D47" s="42" t="s">
        <v>14</v>
      </c>
      <c r="E47" s="42" t="s">
        <v>14</v>
      </c>
      <c r="F47" s="42" t="s">
        <v>14</v>
      </c>
      <c r="G47" s="42" t="s">
        <v>14</v>
      </c>
      <c r="H47" s="42" t="s">
        <v>14</v>
      </c>
      <c r="I47" s="42" t="s">
        <v>14</v>
      </c>
      <c r="J47" s="47" t="s">
        <v>14</v>
      </c>
      <c r="K47" s="50" t="s">
        <v>14</v>
      </c>
      <c r="L47" s="52" t="s">
        <v>14</v>
      </c>
      <c r="M47" s="54" t="s">
        <v>14</v>
      </c>
    </row>
    <row r="48" ht="15.75" customHeight="1">
      <c r="A48" s="155" t="s">
        <v>70</v>
      </c>
      <c r="B48" s="156" t="s">
        <v>71</v>
      </c>
      <c r="C48" s="154"/>
      <c r="D48" s="157"/>
      <c r="E48" s="157"/>
      <c r="F48" s="157"/>
      <c r="G48" s="157"/>
      <c r="H48" s="157"/>
      <c r="I48" s="157"/>
      <c r="J48" s="158"/>
      <c r="K48" s="165">
        <f t="shared" ref="K48:M48" si="7">SUM(K49:K50)</f>
        <v>68.75</v>
      </c>
      <c r="L48" s="160">
        <f t="shared" si="7"/>
        <v>53.7</v>
      </c>
      <c r="M48" s="162">
        <f t="shared" si="7"/>
        <v>0</v>
      </c>
    </row>
    <row r="49" ht="15.75" customHeight="1">
      <c r="A49" s="43" t="s">
        <v>72</v>
      </c>
      <c r="B49" s="44" t="s">
        <v>73</v>
      </c>
      <c r="C49" s="40">
        <f>1+1+1</f>
        <v>3</v>
      </c>
      <c r="D49" s="42">
        <v>4.5</v>
      </c>
      <c r="E49" s="61">
        <f>2.75+3.5+4.75+3.25+4+3+3</f>
        <v>24.25</v>
      </c>
      <c r="F49" s="42">
        <v>7.75</v>
      </c>
      <c r="G49" s="42"/>
      <c r="H49" s="42"/>
      <c r="I49" s="42">
        <v>21.25</v>
      </c>
      <c r="J49" s="47">
        <v>8.0</v>
      </c>
      <c r="K49" s="50">
        <f>SUM(C49:J49)</f>
        <v>68.75</v>
      </c>
      <c r="L49" s="52">
        <v>53.7</v>
      </c>
      <c r="M49" s="54" t="s">
        <v>14</v>
      </c>
    </row>
    <row r="50" ht="15.75" customHeight="1">
      <c r="A50" s="116" t="s">
        <v>74</v>
      </c>
      <c r="B50" s="117" t="s">
        <v>75</v>
      </c>
      <c r="C50" s="40" t="s">
        <v>14</v>
      </c>
      <c r="D50" s="42" t="s">
        <v>14</v>
      </c>
      <c r="E50" s="42" t="s">
        <v>14</v>
      </c>
      <c r="F50" s="42" t="s">
        <v>14</v>
      </c>
      <c r="G50" s="42" t="s">
        <v>14</v>
      </c>
      <c r="H50" s="42" t="s">
        <v>14</v>
      </c>
      <c r="I50" s="42" t="s">
        <v>14</v>
      </c>
      <c r="J50" s="47" t="s">
        <v>14</v>
      </c>
      <c r="K50" s="50" t="s">
        <v>14</v>
      </c>
      <c r="L50" s="52" t="s">
        <v>14</v>
      </c>
      <c r="M50" s="54" t="s">
        <v>14</v>
      </c>
    </row>
    <row r="51" ht="15.75" customHeight="1">
      <c r="A51" s="155">
        <v>5.4</v>
      </c>
      <c r="B51" s="156" t="s">
        <v>76</v>
      </c>
      <c r="C51" s="154"/>
      <c r="D51" s="157"/>
      <c r="E51" s="157"/>
      <c r="F51" s="157"/>
      <c r="G51" s="157"/>
      <c r="H51" s="157"/>
      <c r="I51" s="157"/>
      <c r="J51" s="158"/>
      <c r="K51" s="165">
        <v>0.0</v>
      </c>
      <c r="L51" s="160">
        <v>0.0</v>
      </c>
      <c r="M51" s="160">
        <v>0.0</v>
      </c>
    </row>
    <row r="52" ht="15.75" customHeight="1">
      <c r="A52" s="43" t="s">
        <v>77</v>
      </c>
      <c r="B52" s="44" t="s">
        <v>78</v>
      </c>
      <c r="C52" s="40" t="s">
        <v>14</v>
      </c>
      <c r="D52" s="42" t="s">
        <v>14</v>
      </c>
      <c r="E52" s="42" t="s">
        <v>14</v>
      </c>
      <c r="F52" s="42" t="s">
        <v>14</v>
      </c>
      <c r="G52" s="42" t="s">
        <v>14</v>
      </c>
      <c r="H52" s="42" t="s">
        <v>14</v>
      </c>
      <c r="I52" s="42" t="s">
        <v>14</v>
      </c>
      <c r="J52" s="47" t="s">
        <v>14</v>
      </c>
      <c r="K52" s="50" t="s">
        <v>14</v>
      </c>
      <c r="L52" s="52" t="s">
        <v>14</v>
      </c>
      <c r="M52" s="54" t="s">
        <v>14</v>
      </c>
    </row>
    <row r="53" ht="15.75" customHeight="1">
      <c r="A53" s="38" t="s">
        <v>79</v>
      </c>
      <c r="B53" s="166" t="s">
        <v>80</v>
      </c>
      <c r="C53" s="40" t="s">
        <v>14</v>
      </c>
      <c r="D53" s="42" t="s">
        <v>14</v>
      </c>
      <c r="E53" s="42" t="s">
        <v>14</v>
      </c>
      <c r="F53" s="42" t="s">
        <v>14</v>
      </c>
      <c r="G53" s="42" t="s">
        <v>14</v>
      </c>
      <c r="H53" s="42" t="s">
        <v>14</v>
      </c>
      <c r="I53" s="42" t="s">
        <v>14</v>
      </c>
      <c r="J53" s="47" t="s">
        <v>14</v>
      </c>
      <c r="K53" s="50" t="s">
        <v>14</v>
      </c>
      <c r="L53" s="52" t="s">
        <v>14</v>
      </c>
      <c r="M53" s="54" t="s">
        <v>14</v>
      </c>
    </row>
    <row r="54" ht="15.75" customHeight="1">
      <c r="A54" s="38" t="s">
        <v>81</v>
      </c>
      <c r="B54" s="39" t="s">
        <v>82</v>
      </c>
      <c r="C54" s="40" t="s">
        <v>14</v>
      </c>
      <c r="D54" s="42" t="s">
        <v>14</v>
      </c>
      <c r="E54" s="42" t="s">
        <v>14</v>
      </c>
      <c r="F54" s="42" t="s">
        <v>14</v>
      </c>
      <c r="G54" s="42" t="s">
        <v>14</v>
      </c>
      <c r="H54" s="42" t="s">
        <v>14</v>
      </c>
      <c r="I54" s="42" t="s">
        <v>14</v>
      </c>
      <c r="J54" s="47" t="s">
        <v>14</v>
      </c>
      <c r="K54" s="50" t="s">
        <v>14</v>
      </c>
      <c r="L54" s="52" t="s">
        <v>14</v>
      </c>
      <c r="M54" s="54" t="s">
        <v>14</v>
      </c>
    </row>
    <row r="55" ht="15.75" customHeight="1">
      <c r="A55" s="116"/>
      <c r="B55" s="117"/>
      <c r="C55" s="118"/>
      <c r="D55" s="119"/>
      <c r="E55" s="119"/>
      <c r="F55" s="119"/>
      <c r="G55" s="119"/>
      <c r="H55" s="119"/>
      <c r="I55" s="119"/>
      <c r="J55" s="120"/>
      <c r="K55" s="72"/>
      <c r="L55" s="113"/>
      <c r="M55" s="74"/>
    </row>
    <row r="56" ht="15.75" customHeight="1">
      <c r="A56" s="140">
        <v>6.0</v>
      </c>
      <c r="B56" s="143" t="s">
        <v>83</v>
      </c>
      <c r="C56" s="78"/>
      <c r="D56" s="79"/>
      <c r="E56" s="79"/>
      <c r="F56" s="79"/>
      <c r="G56" s="79"/>
      <c r="H56" s="79"/>
      <c r="I56" s="79"/>
      <c r="J56" s="80"/>
      <c r="K56" s="82">
        <f>SUM(K57:K70)</f>
        <v>0</v>
      </c>
      <c r="L56" s="87">
        <v>0.0</v>
      </c>
      <c r="M56" s="37" t="s">
        <v>15</v>
      </c>
    </row>
    <row r="57" ht="15.75" customHeight="1">
      <c r="A57" s="43">
        <v>6.1</v>
      </c>
      <c r="B57" s="44" t="s">
        <v>84</v>
      </c>
      <c r="C57" s="40" t="s">
        <v>14</v>
      </c>
      <c r="D57" s="42" t="s">
        <v>14</v>
      </c>
      <c r="E57" s="42" t="s">
        <v>14</v>
      </c>
      <c r="F57" s="42" t="s">
        <v>14</v>
      </c>
      <c r="G57" s="42" t="s">
        <v>14</v>
      </c>
      <c r="H57" s="42" t="s">
        <v>14</v>
      </c>
      <c r="I57" s="42" t="s">
        <v>14</v>
      </c>
      <c r="J57" s="47" t="s">
        <v>14</v>
      </c>
      <c r="K57" s="51" t="s">
        <v>14</v>
      </c>
      <c r="L57" s="52" t="s">
        <v>14</v>
      </c>
      <c r="M57" s="52" t="s">
        <v>14</v>
      </c>
    </row>
    <row r="58" ht="15.75" customHeight="1">
      <c r="A58" s="38">
        <v>6.2</v>
      </c>
      <c r="B58" s="39" t="s">
        <v>85</v>
      </c>
      <c r="C58" s="40" t="s">
        <v>14</v>
      </c>
      <c r="D58" s="42" t="s">
        <v>14</v>
      </c>
      <c r="E58" s="42" t="s">
        <v>14</v>
      </c>
      <c r="F58" s="42" t="s">
        <v>14</v>
      </c>
      <c r="G58" s="42" t="s">
        <v>14</v>
      </c>
      <c r="H58" s="42" t="s">
        <v>14</v>
      </c>
      <c r="I58" s="42" t="s">
        <v>14</v>
      </c>
      <c r="J58" s="47" t="s">
        <v>14</v>
      </c>
      <c r="K58" s="50" t="s">
        <v>14</v>
      </c>
      <c r="L58" s="52" t="s">
        <v>14</v>
      </c>
      <c r="M58" s="52" t="s">
        <v>14</v>
      </c>
    </row>
    <row r="59" ht="15.75" customHeight="1">
      <c r="A59" s="38">
        <v>6.3</v>
      </c>
      <c r="B59" s="39" t="s">
        <v>86</v>
      </c>
      <c r="C59" s="40" t="s">
        <v>14</v>
      </c>
      <c r="D59" s="42" t="s">
        <v>14</v>
      </c>
      <c r="E59" s="42" t="s">
        <v>14</v>
      </c>
      <c r="F59" s="42" t="s">
        <v>14</v>
      </c>
      <c r="G59" s="42" t="s">
        <v>14</v>
      </c>
      <c r="H59" s="42" t="s">
        <v>14</v>
      </c>
      <c r="I59" s="42" t="s">
        <v>14</v>
      </c>
      <c r="J59" s="47" t="s">
        <v>14</v>
      </c>
      <c r="K59" s="50" t="s">
        <v>14</v>
      </c>
      <c r="L59" s="52" t="s">
        <v>14</v>
      </c>
      <c r="M59" s="52" t="s">
        <v>14</v>
      </c>
    </row>
    <row r="60" ht="15.75" customHeight="1">
      <c r="A60" s="38">
        <v>6.4</v>
      </c>
      <c r="B60" s="39" t="s">
        <v>87</v>
      </c>
      <c r="C60" s="40" t="s">
        <v>14</v>
      </c>
      <c r="D60" s="42" t="s">
        <v>14</v>
      </c>
      <c r="E60" s="42" t="s">
        <v>14</v>
      </c>
      <c r="F60" s="42" t="s">
        <v>14</v>
      </c>
      <c r="G60" s="42" t="s">
        <v>14</v>
      </c>
      <c r="H60" s="42" t="s">
        <v>14</v>
      </c>
      <c r="I60" s="42" t="s">
        <v>14</v>
      </c>
      <c r="J60" s="47" t="s">
        <v>14</v>
      </c>
      <c r="K60" s="50" t="s">
        <v>14</v>
      </c>
      <c r="L60" s="52" t="s">
        <v>14</v>
      </c>
      <c r="M60" s="52" t="s">
        <v>14</v>
      </c>
    </row>
    <row r="61" ht="15.75" customHeight="1">
      <c r="A61" s="38">
        <v>6.5</v>
      </c>
      <c r="B61" s="39" t="s">
        <v>88</v>
      </c>
      <c r="C61" s="40"/>
      <c r="D61" s="42" t="s">
        <v>14</v>
      </c>
      <c r="E61" s="42" t="s">
        <v>14</v>
      </c>
      <c r="F61" s="42" t="s">
        <v>14</v>
      </c>
      <c r="G61" s="42" t="s">
        <v>14</v>
      </c>
      <c r="H61" s="42" t="s">
        <v>14</v>
      </c>
      <c r="I61" s="42" t="s">
        <v>14</v>
      </c>
      <c r="J61" s="47" t="s">
        <v>14</v>
      </c>
      <c r="K61" s="50">
        <f>SUM(C61:J61)</f>
        <v>0</v>
      </c>
      <c r="L61" s="52" t="s">
        <v>14</v>
      </c>
      <c r="M61" s="52" t="s">
        <v>14</v>
      </c>
    </row>
    <row r="62" ht="15.75" customHeight="1">
      <c r="A62" s="38">
        <v>6.6</v>
      </c>
      <c r="B62" s="39" t="s">
        <v>89</v>
      </c>
      <c r="C62" s="40" t="s">
        <v>14</v>
      </c>
      <c r="D62" s="42" t="s">
        <v>14</v>
      </c>
      <c r="E62" s="42" t="s">
        <v>14</v>
      </c>
      <c r="F62" s="42" t="s">
        <v>14</v>
      </c>
      <c r="G62" s="42" t="s">
        <v>14</v>
      </c>
      <c r="H62" s="42" t="s">
        <v>14</v>
      </c>
      <c r="I62" s="42" t="s">
        <v>14</v>
      </c>
      <c r="J62" s="47" t="s">
        <v>14</v>
      </c>
      <c r="K62" s="50" t="s">
        <v>14</v>
      </c>
      <c r="L62" s="52" t="s">
        <v>14</v>
      </c>
      <c r="M62" s="52" t="s">
        <v>14</v>
      </c>
    </row>
    <row r="63" ht="15.75" customHeight="1">
      <c r="A63" s="38">
        <v>6.7</v>
      </c>
      <c r="B63" s="39" t="s">
        <v>90</v>
      </c>
      <c r="C63" s="40" t="s">
        <v>14</v>
      </c>
      <c r="D63" s="42" t="s">
        <v>14</v>
      </c>
      <c r="E63" s="42" t="s">
        <v>14</v>
      </c>
      <c r="F63" s="42" t="s">
        <v>14</v>
      </c>
      <c r="G63" s="42" t="s">
        <v>14</v>
      </c>
      <c r="H63" s="42" t="s">
        <v>14</v>
      </c>
      <c r="I63" s="42" t="s">
        <v>14</v>
      </c>
      <c r="J63" s="47" t="s">
        <v>14</v>
      </c>
      <c r="K63" s="50" t="s">
        <v>14</v>
      </c>
      <c r="L63" s="52" t="s">
        <v>14</v>
      </c>
      <c r="M63" s="52" t="s">
        <v>14</v>
      </c>
    </row>
    <row r="64" ht="15.75" customHeight="1">
      <c r="A64" s="38">
        <v>6.8</v>
      </c>
      <c r="B64" s="39" t="s">
        <v>91</v>
      </c>
      <c r="C64" s="40" t="s">
        <v>14</v>
      </c>
      <c r="D64" s="42" t="s">
        <v>14</v>
      </c>
      <c r="E64" s="42" t="s">
        <v>14</v>
      </c>
      <c r="F64" s="42" t="s">
        <v>14</v>
      </c>
      <c r="G64" s="42" t="s">
        <v>14</v>
      </c>
      <c r="H64" s="42" t="s">
        <v>14</v>
      </c>
      <c r="I64" s="42" t="s">
        <v>14</v>
      </c>
      <c r="J64" s="47" t="s">
        <v>14</v>
      </c>
      <c r="K64" s="50" t="s">
        <v>14</v>
      </c>
      <c r="L64" s="52" t="s">
        <v>14</v>
      </c>
      <c r="M64" s="52" t="s">
        <v>14</v>
      </c>
    </row>
    <row r="65" ht="15.75" customHeight="1">
      <c r="A65" s="38">
        <v>6.9</v>
      </c>
      <c r="B65" s="39" t="s">
        <v>92</v>
      </c>
      <c r="C65" s="40" t="s">
        <v>14</v>
      </c>
      <c r="D65" s="42" t="s">
        <v>14</v>
      </c>
      <c r="E65" s="42" t="s">
        <v>14</v>
      </c>
      <c r="F65" s="42" t="s">
        <v>14</v>
      </c>
      <c r="G65" s="42" t="s">
        <v>14</v>
      </c>
      <c r="H65" s="42" t="s">
        <v>14</v>
      </c>
      <c r="I65" s="42"/>
      <c r="J65" s="47" t="s">
        <v>14</v>
      </c>
      <c r="K65" s="50" t="s">
        <v>14</v>
      </c>
      <c r="L65" s="52" t="s">
        <v>14</v>
      </c>
      <c r="M65" s="52" t="s">
        <v>14</v>
      </c>
    </row>
    <row r="66" ht="15.75" customHeight="1">
      <c r="A66" s="38">
        <v>6.1</v>
      </c>
      <c r="B66" s="39" t="s">
        <v>93</v>
      </c>
      <c r="C66" s="40" t="s">
        <v>14</v>
      </c>
      <c r="D66" s="42" t="s">
        <v>14</v>
      </c>
      <c r="E66" s="42" t="s">
        <v>14</v>
      </c>
      <c r="F66" s="42" t="s">
        <v>14</v>
      </c>
      <c r="G66" s="42" t="s">
        <v>14</v>
      </c>
      <c r="H66" s="42" t="s">
        <v>14</v>
      </c>
      <c r="I66" s="42" t="s">
        <v>14</v>
      </c>
      <c r="J66" s="47" t="s">
        <v>14</v>
      </c>
      <c r="K66" s="50" t="s">
        <v>14</v>
      </c>
      <c r="L66" s="52" t="s">
        <v>14</v>
      </c>
      <c r="M66" s="52" t="s">
        <v>14</v>
      </c>
    </row>
    <row r="67" ht="15.75" customHeight="1">
      <c r="A67" s="38">
        <v>6.11</v>
      </c>
      <c r="B67" s="39" t="s">
        <v>94</v>
      </c>
      <c r="C67" s="40" t="s">
        <v>14</v>
      </c>
      <c r="D67" s="42" t="s">
        <v>14</v>
      </c>
      <c r="E67" s="42" t="s">
        <v>14</v>
      </c>
      <c r="F67" s="42" t="s">
        <v>14</v>
      </c>
      <c r="G67" s="42" t="s">
        <v>14</v>
      </c>
      <c r="H67" s="42" t="s">
        <v>14</v>
      </c>
      <c r="I67" s="42" t="s">
        <v>14</v>
      </c>
      <c r="J67" s="47" t="s">
        <v>14</v>
      </c>
      <c r="K67" s="50" t="s">
        <v>14</v>
      </c>
      <c r="L67" s="52" t="s">
        <v>14</v>
      </c>
      <c r="M67" s="52" t="s">
        <v>14</v>
      </c>
    </row>
    <row r="68" ht="15.75" customHeight="1">
      <c r="A68" s="38">
        <v>6.12</v>
      </c>
      <c r="B68" s="39" t="s">
        <v>95</v>
      </c>
      <c r="C68" s="40" t="s">
        <v>14</v>
      </c>
      <c r="D68" s="42" t="s">
        <v>14</v>
      </c>
      <c r="E68" s="42" t="s">
        <v>14</v>
      </c>
      <c r="F68" s="42" t="s">
        <v>14</v>
      </c>
      <c r="G68" s="42" t="s">
        <v>14</v>
      </c>
      <c r="H68" s="42" t="s">
        <v>14</v>
      </c>
      <c r="I68" s="42" t="s">
        <v>14</v>
      </c>
      <c r="J68" s="47" t="s">
        <v>14</v>
      </c>
      <c r="K68" s="50" t="s">
        <v>14</v>
      </c>
      <c r="L68" s="52" t="s">
        <v>14</v>
      </c>
      <c r="M68" s="52" t="s">
        <v>14</v>
      </c>
    </row>
    <row r="69" ht="15.75" customHeight="1">
      <c r="A69" s="38">
        <v>6.13</v>
      </c>
      <c r="B69" s="39" t="s">
        <v>96</v>
      </c>
      <c r="C69" s="40" t="s">
        <v>14</v>
      </c>
      <c r="D69" s="42" t="s">
        <v>14</v>
      </c>
      <c r="E69" s="42" t="s">
        <v>14</v>
      </c>
      <c r="F69" s="42" t="s">
        <v>14</v>
      </c>
      <c r="G69" s="42" t="s">
        <v>14</v>
      </c>
      <c r="H69" s="42" t="s">
        <v>14</v>
      </c>
      <c r="I69" s="42" t="s">
        <v>14</v>
      </c>
      <c r="J69" s="47" t="s">
        <v>14</v>
      </c>
      <c r="K69" s="50" t="s">
        <v>14</v>
      </c>
      <c r="L69" s="52" t="s">
        <v>14</v>
      </c>
      <c r="M69" s="52" t="s">
        <v>14</v>
      </c>
    </row>
    <row r="70" ht="15.75" customHeight="1">
      <c r="A70" s="199">
        <v>6.14</v>
      </c>
      <c r="B70" s="202" t="s">
        <v>97</v>
      </c>
      <c r="C70" s="204" t="s">
        <v>14</v>
      </c>
      <c r="D70" s="206" t="s">
        <v>14</v>
      </c>
      <c r="E70" s="206" t="s">
        <v>14</v>
      </c>
      <c r="F70" s="206" t="s">
        <v>14</v>
      </c>
      <c r="G70" s="206" t="s">
        <v>14</v>
      </c>
      <c r="H70" s="206" t="s">
        <v>14</v>
      </c>
      <c r="I70" s="206" t="s">
        <v>14</v>
      </c>
      <c r="J70" s="208" t="s">
        <v>14</v>
      </c>
      <c r="K70" s="209" t="s">
        <v>14</v>
      </c>
      <c r="L70" s="210" t="s">
        <v>14</v>
      </c>
      <c r="M70" s="210" t="s">
        <v>14</v>
      </c>
    </row>
    <row r="71" ht="15.75" customHeight="1">
      <c r="A71" s="214" t="s">
        <v>98</v>
      </c>
      <c r="B71" s="216"/>
      <c r="C71" s="217"/>
      <c r="D71" s="218"/>
      <c r="E71" s="218"/>
      <c r="F71" s="218"/>
      <c r="G71" s="218"/>
      <c r="H71" s="218"/>
      <c r="I71" s="218"/>
      <c r="J71" s="220"/>
      <c r="K71" s="222">
        <f>SUM(K3,K7,K25,K32,K41)</f>
        <v>93.75</v>
      </c>
      <c r="L71" s="223"/>
      <c r="M71" s="224"/>
    </row>
    <row r="72" ht="15.75" customHeight="1">
      <c r="A72" s="226" t="s">
        <v>99</v>
      </c>
      <c r="B72" s="205"/>
      <c r="C72" s="228">
        <f t="shared" ref="C72:J72" si="8">SUM(C4:C55)</f>
        <v>4.25</v>
      </c>
      <c r="D72" s="230">
        <f t="shared" si="8"/>
        <v>6.5</v>
      </c>
      <c r="E72" s="230">
        <f t="shared" si="8"/>
        <v>26.75</v>
      </c>
      <c r="F72" s="230">
        <f t="shared" si="8"/>
        <v>9</v>
      </c>
      <c r="G72" s="230">
        <f t="shared" si="8"/>
        <v>4</v>
      </c>
      <c r="H72" s="230">
        <f t="shared" si="8"/>
        <v>2.5</v>
      </c>
      <c r="I72" s="230">
        <f t="shared" si="8"/>
        <v>23</v>
      </c>
      <c r="J72" s="236">
        <f t="shared" si="8"/>
        <v>12.5</v>
      </c>
      <c r="K72" s="101">
        <f t="shared" ref="K72:K73" si="9">SUM(C72:J72)</f>
        <v>88.5</v>
      </c>
      <c r="L72" s="95"/>
      <c r="M72" s="54"/>
    </row>
    <row r="73" ht="15.75" customHeight="1">
      <c r="A73" s="226" t="s">
        <v>100</v>
      </c>
      <c r="B73" s="205"/>
      <c r="C73" s="98">
        <v>18.2</v>
      </c>
      <c r="D73" s="99">
        <v>7.1</v>
      </c>
      <c r="E73" s="99">
        <v>27.2</v>
      </c>
      <c r="F73" s="99">
        <v>8.48</v>
      </c>
      <c r="G73" s="99">
        <v>18.0</v>
      </c>
      <c r="H73" s="99">
        <v>20.3</v>
      </c>
      <c r="I73" s="99">
        <v>27.3</v>
      </c>
      <c r="J73" s="100">
        <v>8.6</v>
      </c>
      <c r="K73" s="101">
        <f t="shared" si="9"/>
        <v>135.18</v>
      </c>
      <c r="L73" s="95"/>
      <c r="M73" s="54"/>
    </row>
    <row r="74" ht="15.75" customHeight="1">
      <c r="A74" s="239" t="s">
        <v>12</v>
      </c>
      <c r="B74" s="241"/>
      <c r="C74" s="244">
        <f t="shared" ref="C74:K74" si="10">((C72-C73)/C73)</f>
        <v>-0.7664835165</v>
      </c>
      <c r="D74" s="246">
        <f t="shared" si="10"/>
        <v>-0.08450704225</v>
      </c>
      <c r="E74" s="246">
        <f t="shared" si="10"/>
        <v>-0.01654411765</v>
      </c>
      <c r="F74" s="246">
        <f t="shared" si="10"/>
        <v>0.06132075472</v>
      </c>
      <c r="G74" s="246">
        <f t="shared" si="10"/>
        <v>-0.7777777778</v>
      </c>
      <c r="H74" s="246">
        <f t="shared" si="10"/>
        <v>-0.8768472906</v>
      </c>
      <c r="I74" s="246">
        <f t="shared" si="10"/>
        <v>-0.1575091575</v>
      </c>
      <c r="J74" s="249">
        <f t="shared" si="10"/>
        <v>0.4534883721</v>
      </c>
      <c r="K74" s="251">
        <f t="shared" si="10"/>
        <v>-0.3453173546</v>
      </c>
      <c r="L74" s="255"/>
      <c r="M74" s="74"/>
    </row>
    <row r="75" ht="15.75" customHeight="1">
      <c r="M75" s="259"/>
    </row>
    <row r="76" ht="15.75" customHeight="1">
      <c r="M76" s="259"/>
    </row>
    <row r="77" ht="15.75" customHeight="1">
      <c r="M77" s="259"/>
    </row>
    <row r="78" ht="15.75" customHeight="1">
      <c r="M78" s="259"/>
    </row>
    <row r="79" ht="15.75" customHeight="1">
      <c r="M79" s="259"/>
    </row>
    <row r="80" ht="15.75" customHeight="1">
      <c r="M80" s="259"/>
    </row>
    <row r="81" ht="15.75" customHeight="1">
      <c r="M81" s="259"/>
    </row>
    <row r="82" ht="15.75" customHeight="1">
      <c r="M82" s="259"/>
    </row>
    <row r="83" ht="15.75" customHeight="1">
      <c r="M83" s="259"/>
    </row>
    <row r="84" ht="15.75" customHeight="1">
      <c r="M84" s="259"/>
    </row>
    <row r="85" ht="15.75" customHeight="1">
      <c r="M85" s="259"/>
    </row>
    <row r="86" ht="15.75" customHeight="1">
      <c r="M86" s="259"/>
    </row>
    <row r="87" ht="15.75" customHeight="1">
      <c r="M87" s="259"/>
    </row>
    <row r="88" ht="15.75" customHeight="1">
      <c r="M88" s="259"/>
    </row>
    <row r="89" ht="15.75" customHeight="1">
      <c r="M89" s="259"/>
    </row>
    <row r="90" ht="15.75" customHeight="1">
      <c r="M90" s="259"/>
    </row>
    <row r="91" ht="15.75" customHeight="1">
      <c r="M91" s="259"/>
    </row>
    <row r="92" ht="15.75" customHeight="1">
      <c r="M92" s="259"/>
    </row>
    <row r="93" ht="15.75" customHeight="1">
      <c r="M93" s="259"/>
    </row>
    <row r="94" ht="15.75" customHeight="1">
      <c r="M94" s="259"/>
    </row>
    <row r="95" ht="15.75" customHeight="1">
      <c r="M95" s="259"/>
    </row>
    <row r="96" ht="15.75" customHeight="1">
      <c r="M96" s="259"/>
    </row>
    <row r="97" ht="15.75" customHeight="1">
      <c r="M97" s="259"/>
    </row>
    <row r="98" ht="15.75" customHeight="1">
      <c r="M98" s="259"/>
    </row>
    <row r="99" ht="15.75" customHeight="1">
      <c r="M99" s="259"/>
    </row>
    <row r="100" ht="15.75" customHeight="1">
      <c r="M100" s="259"/>
    </row>
    <row r="101" ht="15.75" customHeight="1">
      <c r="M101" s="259"/>
    </row>
    <row r="102" ht="15.75" customHeight="1">
      <c r="M102" s="259"/>
    </row>
    <row r="103" ht="15.75" customHeight="1">
      <c r="M103" s="259"/>
    </row>
    <row r="104" ht="15.75" customHeight="1">
      <c r="M104" s="259"/>
    </row>
    <row r="105" ht="15.75" customHeight="1">
      <c r="M105" s="259"/>
    </row>
    <row r="106" ht="15.75" customHeight="1">
      <c r="M106" s="259"/>
    </row>
    <row r="107" ht="15.75" customHeight="1">
      <c r="M107" s="259"/>
    </row>
    <row r="108" ht="15.75" customHeight="1">
      <c r="M108" s="259"/>
    </row>
    <row r="109" ht="15.75" customHeight="1">
      <c r="M109" s="259"/>
    </row>
    <row r="110" ht="15.75" customHeight="1">
      <c r="M110" s="259"/>
    </row>
    <row r="111" ht="15.75" customHeight="1">
      <c r="M111" s="259"/>
    </row>
    <row r="112" ht="15.75" customHeight="1">
      <c r="M112" s="259"/>
    </row>
    <row r="113" ht="15.75" customHeight="1">
      <c r="M113" s="259"/>
    </row>
    <row r="114" ht="15.75" customHeight="1">
      <c r="M114" s="259"/>
    </row>
    <row r="115" ht="15.75" customHeight="1">
      <c r="M115" s="259"/>
    </row>
    <row r="116" ht="15.75" customHeight="1">
      <c r="M116" s="259"/>
    </row>
    <row r="117" ht="15.75" customHeight="1">
      <c r="M117" s="259"/>
    </row>
    <row r="118" ht="15.75" customHeight="1">
      <c r="M118" s="259"/>
    </row>
    <row r="119" ht="15.75" customHeight="1">
      <c r="M119" s="259"/>
    </row>
    <row r="120" ht="15.75" customHeight="1">
      <c r="M120" s="259"/>
    </row>
    <row r="121" ht="15.75" customHeight="1">
      <c r="M121" s="259"/>
    </row>
    <row r="122" ht="15.75" customHeight="1">
      <c r="M122" s="259"/>
    </row>
    <row r="123" ht="15.75" customHeight="1">
      <c r="M123" s="259"/>
    </row>
    <row r="124" ht="15.75" customHeight="1">
      <c r="M124" s="259"/>
    </row>
    <row r="125" ht="15.75" customHeight="1">
      <c r="M125" s="259"/>
    </row>
    <row r="126" ht="15.75" customHeight="1">
      <c r="M126" s="259"/>
    </row>
    <row r="127" ht="15.75" customHeight="1">
      <c r="M127" s="259"/>
    </row>
    <row r="128" ht="15.75" customHeight="1">
      <c r="M128" s="259"/>
    </row>
    <row r="129" ht="15.75" customHeight="1">
      <c r="M129" s="259"/>
    </row>
    <row r="130" ht="15.75" customHeight="1">
      <c r="M130" s="259"/>
    </row>
    <row r="131" ht="15.75" customHeight="1">
      <c r="M131" s="259"/>
    </row>
    <row r="132" ht="15.75" customHeight="1">
      <c r="M132" s="259"/>
    </row>
    <row r="133" ht="15.75" customHeight="1">
      <c r="M133" s="259"/>
    </row>
    <row r="134" ht="15.75" customHeight="1">
      <c r="M134" s="259"/>
    </row>
    <row r="135" ht="15.75" customHeight="1">
      <c r="M135" s="259"/>
    </row>
    <row r="136" ht="15.75" customHeight="1">
      <c r="M136" s="259"/>
    </row>
    <row r="137" ht="15.75" customHeight="1">
      <c r="M137" s="259"/>
    </row>
    <row r="138" ht="15.75" customHeight="1">
      <c r="M138" s="259"/>
    </row>
    <row r="139" ht="15.75" customHeight="1">
      <c r="M139" s="259"/>
    </row>
    <row r="140" ht="15.75" customHeight="1">
      <c r="M140" s="259"/>
    </row>
    <row r="141" ht="15.75" customHeight="1">
      <c r="M141" s="259"/>
    </row>
    <row r="142" ht="15.75" customHeight="1">
      <c r="M142" s="259"/>
    </row>
    <row r="143" ht="15.75" customHeight="1">
      <c r="M143" s="259"/>
    </row>
    <row r="144" ht="15.75" customHeight="1">
      <c r="M144" s="259"/>
    </row>
    <row r="145" ht="15.75" customHeight="1">
      <c r="M145" s="259"/>
    </row>
    <row r="146" ht="15.75" customHeight="1">
      <c r="M146" s="259"/>
    </row>
    <row r="147" ht="15.75" customHeight="1">
      <c r="M147" s="259"/>
    </row>
    <row r="148" ht="15.75" customHeight="1">
      <c r="M148" s="259"/>
    </row>
    <row r="149" ht="15.75" customHeight="1">
      <c r="M149" s="259"/>
    </row>
    <row r="150" ht="15.75" customHeight="1">
      <c r="M150" s="259"/>
    </row>
    <row r="151" ht="15.75" customHeight="1">
      <c r="M151" s="259"/>
    </row>
    <row r="152" ht="15.75" customHeight="1">
      <c r="M152" s="259"/>
    </row>
    <row r="153" ht="15.75" customHeight="1">
      <c r="M153" s="259"/>
    </row>
    <row r="154" ht="15.75" customHeight="1">
      <c r="M154" s="259"/>
    </row>
    <row r="155" ht="15.75" customHeight="1">
      <c r="M155" s="259"/>
    </row>
    <row r="156" ht="15.75" customHeight="1">
      <c r="M156" s="259"/>
    </row>
    <row r="157" ht="15.75" customHeight="1">
      <c r="M157" s="259"/>
    </row>
    <row r="158" ht="15.75" customHeight="1">
      <c r="M158" s="259"/>
    </row>
    <row r="159" ht="15.75" customHeight="1">
      <c r="M159" s="259"/>
    </row>
    <row r="160" ht="15.75" customHeight="1">
      <c r="M160" s="259"/>
    </row>
    <row r="161" ht="15.75" customHeight="1">
      <c r="M161" s="259"/>
    </row>
    <row r="162" ht="15.75" customHeight="1">
      <c r="M162" s="259"/>
    </row>
    <row r="163" ht="15.75" customHeight="1">
      <c r="M163" s="259"/>
    </row>
    <row r="164" ht="15.75" customHeight="1">
      <c r="M164" s="259"/>
    </row>
    <row r="165" ht="15.75" customHeight="1">
      <c r="M165" s="259"/>
    </row>
    <row r="166" ht="15.75" customHeight="1">
      <c r="M166" s="259"/>
    </row>
    <row r="167" ht="15.75" customHeight="1">
      <c r="M167" s="259"/>
    </row>
    <row r="168" ht="15.75" customHeight="1">
      <c r="M168" s="259"/>
    </row>
    <row r="169" ht="15.75" customHeight="1">
      <c r="M169" s="259"/>
    </row>
    <row r="170" ht="15.75" customHeight="1">
      <c r="M170" s="259"/>
    </row>
    <row r="171" ht="15.75" customHeight="1">
      <c r="M171" s="259"/>
    </row>
    <row r="172" ht="15.75" customHeight="1">
      <c r="M172" s="259"/>
    </row>
    <row r="173" ht="15.75" customHeight="1">
      <c r="M173" s="259"/>
    </row>
    <row r="174" ht="15.75" customHeight="1">
      <c r="M174" s="259"/>
    </row>
    <row r="175" ht="15.75" customHeight="1">
      <c r="M175" s="259"/>
    </row>
    <row r="176" ht="15.75" customHeight="1">
      <c r="M176" s="259"/>
    </row>
    <row r="177" ht="15.75" customHeight="1">
      <c r="M177" s="259"/>
    </row>
    <row r="178" ht="15.75" customHeight="1">
      <c r="M178" s="259"/>
    </row>
    <row r="179" ht="15.75" customHeight="1">
      <c r="M179" s="259"/>
    </row>
    <row r="180" ht="15.75" customHeight="1">
      <c r="M180" s="259"/>
    </row>
    <row r="181" ht="15.75" customHeight="1">
      <c r="M181" s="259"/>
    </row>
    <row r="182" ht="15.75" customHeight="1">
      <c r="M182" s="259"/>
    </row>
    <row r="183" ht="15.75" customHeight="1">
      <c r="M183" s="259"/>
    </row>
    <row r="184" ht="15.75" customHeight="1">
      <c r="M184" s="259"/>
    </row>
    <row r="185" ht="15.75" customHeight="1">
      <c r="M185" s="259"/>
    </row>
    <row r="186" ht="15.75" customHeight="1">
      <c r="M186" s="259"/>
    </row>
    <row r="187" ht="15.75" customHeight="1">
      <c r="M187" s="259"/>
    </row>
    <row r="188" ht="15.75" customHeight="1">
      <c r="M188" s="259"/>
    </row>
    <row r="189" ht="15.75" customHeight="1">
      <c r="M189" s="259"/>
    </row>
    <row r="190" ht="15.75" customHeight="1">
      <c r="M190" s="259"/>
    </row>
    <row r="191" ht="15.75" customHeight="1">
      <c r="M191" s="259"/>
    </row>
    <row r="192" ht="15.75" customHeight="1">
      <c r="M192" s="259"/>
    </row>
    <row r="193" ht="15.75" customHeight="1">
      <c r="M193" s="259"/>
    </row>
    <row r="194" ht="15.75" customHeight="1">
      <c r="M194" s="259"/>
    </row>
    <row r="195" ht="15.75" customHeight="1">
      <c r="M195" s="259"/>
    </row>
    <row r="196" ht="15.75" customHeight="1">
      <c r="M196" s="259"/>
    </row>
    <row r="197" ht="15.75" customHeight="1">
      <c r="M197" s="259"/>
    </row>
    <row r="198" ht="15.75" customHeight="1">
      <c r="M198" s="259"/>
    </row>
    <row r="199" ht="15.75" customHeight="1">
      <c r="M199" s="259"/>
    </row>
    <row r="200" ht="15.75" customHeight="1">
      <c r="M200" s="259"/>
    </row>
    <row r="201" ht="15.75" customHeight="1">
      <c r="M201" s="259"/>
    </row>
    <row r="202" ht="15.75" customHeight="1">
      <c r="M202" s="259"/>
    </row>
    <row r="203" ht="15.75" customHeight="1">
      <c r="M203" s="259"/>
    </row>
    <row r="204" ht="15.75" customHeight="1">
      <c r="M204" s="259"/>
    </row>
    <row r="205" ht="15.75" customHeight="1">
      <c r="M205" s="259"/>
    </row>
    <row r="206" ht="15.75" customHeight="1">
      <c r="M206" s="259"/>
    </row>
    <row r="207" ht="15.75" customHeight="1">
      <c r="M207" s="259"/>
    </row>
    <row r="208" ht="15.75" customHeight="1">
      <c r="M208" s="259"/>
    </row>
    <row r="209" ht="15.75" customHeight="1">
      <c r="M209" s="259"/>
    </row>
    <row r="210" ht="15.75" customHeight="1">
      <c r="M210" s="259"/>
    </row>
    <row r="211" ht="15.75" customHeight="1">
      <c r="M211" s="259"/>
    </row>
    <row r="212" ht="15.75" customHeight="1">
      <c r="M212" s="259"/>
    </row>
    <row r="213" ht="15.75" customHeight="1">
      <c r="M213" s="259"/>
    </row>
    <row r="214" ht="15.75" customHeight="1">
      <c r="M214" s="259"/>
    </row>
    <row r="215" ht="15.75" customHeight="1">
      <c r="M215" s="259"/>
    </row>
    <row r="216" ht="15.75" customHeight="1">
      <c r="M216" s="259"/>
    </row>
    <row r="217" ht="15.75" customHeight="1">
      <c r="M217" s="259"/>
    </row>
    <row r="218" ht="15.75" customHeight="1">
      <c r="M218" s="259"/>
    </row>
    <row r="219" ht="15.75" customHeight="1">
      <c r="M219" s="259"/>
    </row>
    <row r="220" ht="15.75" customHeight="1">
      <c r="M220" s="259"/>
    </row>
    <row r="221" ht="15.75" customHeight="1">
      <c r="M221" s="259"/>
    </row>
    <row r="222" ht="15.75" customHeight="1">
      <c r="M222" s="259"/>
    </row>
    <row r="223" ht="15.75" customHeight="1">
      <c r="M223" s="259"/>
    </row>
    <row r="224" ht="15.75" customHeight="1">
      <c r="M224" s="259"/>
    </row>
    <row r="225" ht="15.75" customHeight="1">
      <c r="M225" s="259"/>
    </row>
    <row r="226" ht="15.75" customHeight="1">
      <c r="M226" s="259"/>
    </row>
    <row r="227" ht="15.75" customHeight="1">
      <c r="M227" s="259"/>
    </row>
    <row r="228" ht="15.75" customHeight="1">
      <c r="M228" s="259"/>
    </row>
    <row r="229" ht="15.75" customHeight="1">
      <c r="M229" s="259"/>
    </row>
    <row r="230" ht="15.75" customHeight="1">
      <c r="M230" s="259"/>
    </row>
    <row r="231" ht="15.75" customHeight="1">
      <c r="M231" s="259"/>
    </row>
    <row r="232" ht="15.75" customHeight="1">
      <c r="M232" s="259"/>
    </row>
    <row r="233" ht="15.75" customHeight="1">
      <c r="M233" s="259"/>
    </row>
    <row r="234" ht="15.75" customHeight="1">
      <c r="M234" s="259"/>
    </row>
    <row r="235" ht="15.75" customHeight="1">
      <c r="M235" s="259"/>
    </row>
    <row r="236" ht="15.75" customHeight="1">
      <c r="M236" s="259"/>
    </row>
    <row r="237" ht="15.75" customHeight="1">
      <c r="M237" s="259"/>
    </row>
    <row r="238" ht="15.75" customHeight="1">
      <c r="M238" s="259"/>
    </row>
    <row r="239" ht="15.75" customHeight="1">
      <c r="M239" s="259"/>
    </row>
    <row r="240" ht="15.75" customHeight="1">
      <c r="M240" s="259"/>
    </row>
    <row r="241" ht="15.75" customHeight="1">
      <c r="M241" s="259"/>
    </row>
    <row r="242" ht="15.75" customHeight="1">
      <c r="M242" s="259"/>
    </row>
    <row r="243" ht="15.75" customHeight="1">
      <c r="M243" s="259"/>
    </row>
    <row r="244" ht="15.75" customHeight="1">
      <c r="M244" s="259"/>
    </row>
    <row r="245" ht="15.75" customHeight="1">
      <c r="M245" s="259"/>
    </row>
    <row r="246" ht="15.75" customHeight="1">
      <c r="M246" s="259"/>
    </row>
    <row r="247" ht="15.75" customHeight="1">
      <c r="M247" s="259"/>
    </row>
    <row r="248" ht="15.75" customHeight="1">
      <c r="M248" s="259"/>
    </row>
    <row r="249" ht="15.75" customHeight="1">
      <c r="M249" s="259"/>
    </row>
    <row r="250" ht="15.75" customHeight="1">
      <c r="M250" s="259"/>
    </row>
    <row r="251" ht="15.75" customHeight="1">
      <c r="M251" s="259"/>
    </row>
    <row r="252" ht="15.75" customHeight="1">
      <c r="M252" s="259"/>
    </row>
    <row r="253" ht="15.75" customHeight="1">
      <c r="M253" s="259"/>
    </row>
    <row r="254" ht="15.75" customHeight="1">
      <c r="M254" s="259"/>
    </row>
    <row r="255" ht="15.75" customHeight="1">
      <c r="M255" s="259"/>
    </row>
    <row r="256" ht="15.75" customHeight="1">
      <c r="M256" s="259"/>
    </row>
    <row r="257" ht="15.75" customHeight="1">
      <c r="M257" s="259"/>
    </row>
    <row r="258" ht="15.75" customHeight="1">
      <c r="M258" s="259"/>
    </row>
    <row r="259" ht="15.75" customHeight="1">
      <c r="M259" s="259"/>
    </row>
    <row r="260" ht="15.75" customHeight="1">
      <c r="M260" s="259"/>
    </row>
    <row r="261" ht="15.75" customHeight="1">
      <c r="M261" s="259"/>
    </row>
    <row r="262" ht="15.75" customHeight="1">
      <c r="M262" s="259"/>
    </row>
    <row r="263" ht="15.75" customHeight="1">
      <c r="M263" s="259"/>
    </row>
    <row r="264" ht="15.75" customHeight="1">
      <c r="M264" s="259"/>
    </row>
    <row r="265" ht="15.75" customHeight="1">
      <c r="M265" s="259"/>
    </row>
    <row r="266" ht="15.75" customHeight="1">
      <c r="M266" s="259"/>
    </row>
    <row r="267" ht="15.75" customHeight="1">
      <c r="M267" s="259"/>
    </row>
    <row r="268" ht="15.75" customHeight="1">
      <c r="M268" s="259"/>
    </row>
    <row r="269" ht="15.75" customHeight="1">
      <c r="M269" s="259"/>
    </row>
    <row r="270" ht="15.75" customHeight="1">
      <c r="M270" s="259"/>
    </row>
    <row r="271" ht="15.75" customHeight="1">
      <c r="M271" s="259"/>
    </row>
    <row r="272" ht="15.75" customHeight="1">
      <c r="M272" s="259"/>
    </row>
    <row r="273" ht="15.75" customHeight="1">
      <c r="M273" s="259"/>
    </row>
    <row r="274" ht="15.75" customHeight="1">
      <c r="M274" s="259"/>
    </row>
    <row r="275" ht="15.75" customHeight="1">
      <c r="M275" s="259"/>
    </row>
    <row r="276" ht="15.75" customHeight="1">
      <c r="M276" s="259"/>
    </row>
    <row r="277" ht="15.75" customHeight="1">
      <c r="M277" s="259"/>
    </row>
    <row r="278" ht="15.75" customHeight="1">
      <c r="M278" s="259"/>
    </row>
    <row r="279" ht="15.75" customHeight="1">
      <c r="M279" s="259"/>
    </row>
    <row r="280" ht="15.75" customHeight="1">
      <c r="M280" s="259"/>
    </row>
    <row r="281" ht="15.75" customHeight="1">
      <c r="M281" s="259"/>
    </row>
    <row r="282" ht="15.75" customHeight="1">
      <c r="M282" s="259"/>
    </row>
    <row r="283" ht="15.75" customHeight="1">
      <c r="M283" s="259"/>
    </row>
    <row r="284" ht="15.75" customHeight="1">
      <c r="M284" s="259"/>
    </row>
    <row r="285" ht="15.75" customHeight="1">
      <c r="M285" s="259"/>
    </row>
    <row r="286" ht="15.75" customHeight="1">
      <c r="M286" s="259"/>
    </row>
    <row r="287" ht="15.75" customHeight="1">
      <c r="M287" s="259"/>
    </row>
    <row r="288" ht="15.75" customHeight="1">
      <c r="M288" s="259"/>
    </row>
    <row r="289" ht="15.75" customHeight="1">
      <c r="M289" s="259"/>
    </row>
    <row r="290" ht="15.75" customHeight="1">
      <c r="M290" s="259"/>
    </row>
    <row r="291" ht="15.75" customHeight="1">
      <c r="M291" s="259"/>
    </row>
    <row r="292" ht="15.75" customHeight="1">
      <c r="M292" s="259"/>
    </row>
    <row r="293" ht="15.75" customHeight="1">
      <c r="M293" s="259"/>
    </row>
    <row r="294" ht="15.75" customHeight="1">
      <c r="M294" s="259"/>
    </row>
    <row r="295" ht="15.75" customHeight="1">
      <c r="M295" s="259"/>
    </row>
    <row r="296" ht="15.75" customHeight="1">
      <c r="M296" s="259"/>
    </row>
    <row r="297" ht="15.75" customHeight="1">
      <c r="M297" s="259"/>
    </row>
    <row r="298" ht="15.75" customHeight="1">
      <c r="M298" s="259"/>
    </row>
    <row r="299" ht="15.75" customHeight="1">
      <c r="M299" s="259"/>
    </row>
    <row r="300" ht="15.75" customHeight="1">
      <c r="M300" s="259"/>
    </row>
    <row r="301" ht="15.75" customHeight="1">
      <c r="M301" s="259"/>
    </row>
    <row r="302" ht="15.75" customHeight="1">
      <c r="M302" s="259"/>
    </row>
    <row r="303" ht="15.75" customHeight="1">
      <c r="M303" s="259"/>
    </row>
    <row r="304" ht="15.75" customHeight="1">
      <c r="M304" s="259"/>
    </row>
    <row r="305" ht="15.75" customHeight="1">
      <c r="M305" s="259"/>
    </row>
    <row r="306" ht="15.75" customHeight="1">
      <c r="M306" s="259"/>
    </row>
    <row r="307" ht="15.75" customHeight="1">
      <c r="M307" s="259"/>
    </row>
    <row r="308" ht="15.75" customHeight="1">
      <c r="M308" s="259"/>
    </row>
    <row r="309" ht="15.75" customHeight="1">
      <c r="M309" s="259"/>
    </row>
    <row r="310" ht="15.75" customHeight="1">
      <c r="M310" s="259"/>
    </row>
    <row r="311" ht="15.75" customHeight="1">
      <c r="M311" s="259"/>
    </row>
    <row r="312" ht="15.75" customHeight="1">
      <c r="M312" s="259"/>
    </row>
    <row r="313" ht="15.75" customHeight="1">
      <c r="M313" s="259"/>
    </row>
    <row r="314" ht="15.75" customHeight="1">
      <c r="M314" s="259"/>
    </row>
    <row r="315" ht="15.75" customHeight="1">
      <c r="M315" s="259"/>
    </row>
    <row r="316" ht="15.75" customHeight="1">
      <c r="M316" s="259"/>
    </row>
    <row r="317" ht="15.75" customHeight="1">
      <c r="M317" s="259"/>
    </row>
    <row r="318" ht="15.75" customHeight="1">
      <c r="M318" s="259"/>
    </row>
    <row r="319" ht="15.75" customHeight="1">
      <c r="M319" s="259"/>
    </row>
    <row r="320" ht="15.75" customHeight="1">
      <c r="M320" s="259"/>
    </row>
    <row r="321" ht="15.75" customHeight="1">
      <c r="M321" s="259"/>
    </row>
    <row r="322" ht="15.75" customHeight="1">
      <c r="M322" s="259"/>
    </row>
    <row r="323" ht="15.75" customHeight="1">
      <c r="M323" s="259"/>
    </row>
    <row r="324" ht="15.75" customHeight="1">
      <c r="M324" s="259"/>
    </row>
    <row r="325" ht="15.75" customHeight="1">
      <c r="M325" s="259"/>
    </row>
    <row r="326" ht="15.75" customHeight="1">
      <c r="M326" s="259"/>
    </row>
    <row r="327" ht="15.75" customHeight="1">
      <c r="M327" s="259"/>
    </row>
    <row r="328" ht="15.75" customHeight="1">
      <c r="M328" s="259"/>
    </row>
    <row r="329" ht="15.75" customHeight="1">
      <c r="M329" s="259"/>
    </row>
    <row r="330" ht="15.75" customHeight="1">
      <c r="M330" s="259"/>
    </row>
    <row r="331" ht="15.75" customHeight="1">
      <c r="M331" s="259"/>
    </row>
    <row r="332" ht="15.75" customHeight="1">
      <c r="M332" s="259"/>
    </row>
    <row r="333" ht="15.75" customHeight="1">
      <c r="M333" s="259"/>
    </row>
    <row r="334" ht="15.75" customHeight="1">
      <c r="M334" s="259"/>
    </row>
    <row r="335" ht="15.75" customHeight="1">
      <c r="M335" s="259"/>
    </row>
    <row r="336" ht="15.75" customHeight="1">
      <c r="M336" s="259"/>
    </row>
    <row r="337" ht="15.75" customHeight="1">
      <c r="M337" s="259"/>
    </row>
    <row r="338" ht="15.75" customHeight="1">
      <c r="M338" s="259"/>
    </row>
    <row r="339" ht="15.75" customHeight="1">
      <c r="M339" s="259"/>
    </row>
    <row r="340" ht="15.75" customHeight="1">
      <c r="M340" s="259"/>
    </row>
    <row r="341" ht="15.75" customHeight="1">
      <c r="M341" s="259"/>
    </row>
    <row r="342" ht="15.75" customHeight="1">
      <c r="M342" s="259"/>
    </row>
    <row r="343" ht="15.75" customHeight="1">
      <c r="M343" s="259"/>
    </row>
    <row r="344" ht="15.75" customHeight="1">
      <c r="M344" s="259"/>
    </row>
    <row r="345" ht="15.75" customHeight="1">
      <c r="M345" s="259"/>
    </row>
    <row r="346" ht="15.75" customHeight="1">
      <c r="M346" s="259"/>
    </row>
    <row r="347" ht="15.75" customHeight="1">
      <c r="M347" s="259"/>
    </row>
    <row r="348" ht="15.75" customHeight="1">
      <c r="M348" s="259"/>
    </row>
    <row r="349" ht="15.75" customHeight="1">
      <c r="M349" s="259"/>
    </row>
    <row r="350" ht="15.75" customHeight="1">
      <c r="M350" s="259"/>
    </row>
    <row r="351" ht="15.75" customHeight="1">
      <c r="M351" s="259"/>
    </row>
    <row r="352" ht="15.75" customHeight="1">
      <c r="M352" s="259"/>
    </row>
    <row r="353" ht="15.75" customHeight="1">
      <c r="M353" s="259"/>
    </row>
    <row r="354" ht="15.75" customHeight="1">
      <c r="M354" s="259"/>
    </row>
    <row r="355" ht="15.75" customHeight="1">
      <c r="M355" s="259"/>
    </row>
    <row r="356" ht="15.75" customHeight="1">
      <c r="M356" s="259"/>
    </row>
    <row r="357" ht="15.75" customHeight="1">
      <c r="M357" s="259"/>
    </row>
    <row r="358" ht="15.75" customHeight="1">
      <c r="M358" s="259"/>
    </row>
    <row r="359" ht="15.75" customHeight="1">
      <c r="M359" s="259"/>
    </row>
    <row r="360" ht="15.75" customHeight="1">
      <c r="M360" s="259"/>
    </row>
    <row r="361" ht="15.75" customHeight="1">
      <c r="M361" s="259"/>
    </row>
    <row r="362" ht="15.75" customHeight="1">
      <c r="M362" s="259"/>
    </row>
    <row r="363" ht="15.75" customHeight="1">
      <c r="M363" s="259"/>
    </row>
    <row r="364" ht="15.75" customHeight="1">
      <c r="M364" s="259"/>
    </row>
    <row r="365" ht="15.75" customHeight="1">
      <c r="M365" s="259"/>
    </row>
    <row r="366" ht="15.75" customHeight="1">
      <c r="M366" s="259"/>
    </row>
    <row r="367" ht="15.75" customHeight="1">
      <c r="M367" s="259"/>
    </row>
    <row r="368" ht="15.75" customHeight="1">
      <c r="M368" s="259"/>
    </row>
    <row r="369" ht="15.75" customHeight="1">
      <c r="M369" s="259"/>
    </row>
    <row r="370" ht="15.75" customHeight="1">
      <c r="M370" s="259"/>
    </row>
    <row r="371" ht="15.75" customHeight="1">
      <c r="M371" s="259"/>
    </row>
    <row r="372" ht="15.75" customHeight="1">
      <c r="M372" s="259"/>
    </row>
    <row r="373" ht="15.75" customHeight="1">
      <c r="M373" s="259"/>
    </row>
    <row r="374" ht="15.75" customHeight="1">
      <c r="M374" s="259"/>
    </row>
    <row r="375" ht="15.75" customHeight="1">
      <c r="M375" s="259"/>
    </row>
    <row r="376" ht="15.75" customHeight="1">
      <c r="M376" s="259"/>
    </row>
    <row r="377" ht="15.75" customHeight="1">
      <c r="M377" s="259"/>
    </row>
    <row r="378" ht="15.75" customHeight="1">
      <c r="M378" s="259"/>
    </row>
    <row r="379" ht="15.75" customHeight="1">
      <c r="M379" s="259"/>
    </row>
    <row r="380" ht="15.75" customHeight="1">
      <c r="M380" s="259"/>
    </row>
    <row r="381" ht="15.75" customHeight="1">
      <c r="M381" s="259"/>
    </row>
    <row r="382" ht="15.75" customHeight="1">
      <c r="M382" s="259"/>
    </row>
    <row r="383" ht="15.75" customHeight="1">
      <c r="M383" s="259"/>
    </row>
    <row r="384" ht="15.75" customHeight="1">
      <c r="M384" s="259"/>
    </row>
    <row r="385" ht="15.75" customHeight="1">
      <c r="M385" s="259"/>
    </row>
    <row r="386" ht="15.75" customHeight="1">
      <c r="M386" s="259"/>
    </row>
    <row r="387" ht="15.75" customHeight="1">
      <c r="M387" s="259"/>
    </row>
    <row r="388" ht="15.75" customHeight="1">
      <c r="M388" s="259"/>
    </row>
    <row r="389" ht="15.75" customHeight="1">
      <c r="M389" s="259"/>
    </row>
    <row r="390" ht="15.75" customHeight="1">
      <c r="M390" s="259"/>
    </row>
    <row r="391" ht="15.75" customHeight="1">
      <c r="M391" s="259"/>
    </row>
    <row r="392" ht="15.75" customHeight="1">
      <c r="M392" s="259"/>
    </row>
    <row r="393" ht="15.75" customHeight="1">
      <c r="M393" s="259"/>
    </row>
    <row r="394" ht="15.75" customHeight="1">
      <c r="M394" s="259"/>
    </row>
    <row r="395" ht="15.75" customHeight="1">
      <c r="M395" s="259"/>
    </row>
    <row r="396" ht="15.75" customHeight="1">
      <c r="M396" s="259"/>
    </row>
    <row r="397" ht="15.75" customHeight="1">
      <c r="M397" s="259"/>
    </row>
    <row r="398" ht="15.75" customHeight="1">
      <c r="M398" s="259"/>
    </row>
    <row r="399" ht="15.75" customHeight="1">
      <c r="M399" s="259"/>
    </row>
    <row r="400" ht="15.75" customHeight="1">
      <c r="M400" s="259"/>
    </row>
    <row r="401" ht="15.75" customHeight="1">
      <c r="M401" s="259"/>
    </row>
    <row r="402" ht="15.75" customHeight="1">
      <c r="M402" s="259"/>
    </row>
    <row r="403" ht="15.75" customHeight="1">
      <c r="M403" s="259"/>
    </row>
    <row r="404" ht="15.75" customHeight="1">
      <c r="M404" s="259"/>
    </row>
    <row r="405" ht="15.75" customHeight="1">
      <c r="M405" s="259"/>
    </row>
    <row r="406" ht="15.75" customHeight="1">
      <c r="M406" s="259"/>
    </row>
    <row r="407" ht="15.75" customHeight="1">
      <c r="M407" s="259"/>
    </row>
    <row r="408" ht="15.75" customHeight="1">
      <c r="M408" s="259"/>
    </row>
    <row r="409" ht="15.75" customHeight="1">
      <c r="M409" s="259"/>
    </row>
    <row r="410" ht="15.75" customHeight="1">
      <c r="M410" s="259"/>
    </row>
    <row r="411" ht="15.75" customHeight="1">
      <c r="M411" s="259"/>
    </row>
    <row r="412" ht="15.75" customHeight="1">
      <c r="M412" s="259"/>
    </row>
    <row r="413" ht="15.75" customHeight="1">
      <c r="M413" s="259"/>
    </row>
    <row r="414" ht="15.75" customHeight="1">
      <c r="M414" s="259"/>
    </row>
    <row r="415" ht="15.75" customHeight="1">
      <c r="M415" s="259"/>
    </row>
    <row r="416" ht="15.75" customHeight="1">
      <c r="M416" s="259"/>
    </row>
    <row r="417" ht="15.75" customHeight="1">
      <c r="M417" s="259"/>
    </row>
    <row r="418" ht="15.75" customHeight="1">
      <c r="M418" s="259"/>
    </row>
    <row r="419" ht="15.75" customHeight="1">
      <c r="M419" s="259"/>
    </row>
    <row r="420" ht="15.75" customHeight="1">
      <c r="M420" s="259"/>
    </row>
    <row r="421" ht="15.75" customHeight="1">
      <c r="M421" s="259"/>
    </row>
    <row r="422" ht="15.75" customHeight="1">
      <c r="M422" s="259"/>
    </row>
    <row r="423" ht="15.75" customHeight="1">
      <c r="M423" s="259"/>
    </row>
    <row r="424" ht="15.75" customHeight="1">
      <c r="M424" s="259"/>
    </row>
    <row r="425" ht="15.75" customHeight="1">
      <c r="M425" s="259"/>
    </row>
    <row r="426" ht="15.75" customHeight="1">
      <c r="M426" s="259"/>
    </row>
    <row r="427" ht="15.75" customHeight="1">
      <c r="M427" s="259"/>
    </row>
    <row r="428" ht="15.75" customHeight="1">
      <c r="M428" s="259"/>
    </row>
    <row r="429" ht="15.75" customHeight="1">
      <c r="M429" s="259"/>
    </row>
    <row r="430" ht="15.75" customHeight="1">
      <c r="M430" s="259"/>
    </row>
    <row r="431" ht="15.75" customHeight="1">
      <c r="M431" s="259"/>
    </row>
    <row r="432" ht="15.75" customHeight="1">
      <c r="M432" s="259"/>
    </row>
    <row r="433" ht="15.75" customHeight="1">
      <c r="M433" s="259"/>
    </row>
    <row r="434" ht="15.75" customHeight="1">
      <c r="M434" s="259"/>
    </row>
    <row r="435" ht="15.75" customHeight="1">
      <c r="M435" s="259"/>
    </row>
    <row r="436" ht="15.75" customHeight="1">
      <c r="M436" s="259"/>
    </row>
    <row r="437" ht="15.75" customHeight="1">
      <c r="M437" s="259"/>
    </row>
    <row r="438" ht="15.75" customHeight="1">
      <c r="M438" s="259"/>
    </row>
    <row r="439" ht="15.75" customHeight="1">
      <c r="M439" s="259"/>
    </row>
    <row r="440" ht="15.75" customHeight="1">
      <c r="M440" s="259"/>
    </row>
    <row r="441" ht="15.75" customHeight="1">
      <c r="M441" s="259"/>
    </row>
    <row r="442" ht="15.75" customHeight="1">
      <c r="M442" s="259"/>
    </row>
    <row r="443" ht="15.75" customHeight="1">
      <c r="M443" s="259"/>
    </row>
    <row r="444" ht="15.75" customHeight="1">
      <c r="M444" s="259"/>
    </row>
    <row r="445" ht="15.75" customHeight="1">
      <c r="M445" s="259"/>
    </row>
    <row r="446" ht="15.75" customHeight="1">
      <c r="M446" s="259"/>
    </row>
    <row r="447" ht="15.75" customHeight="1">
      <c r="M447" s="259"/>
    </row>
    <row r="448" ht="15.75" customHeight="1">
      <c r="M448" s="259"/>
    </row>
    <row r="449" ht="15.75" customHeight="1">
      <c r="M449" s="259"/>
    </row>
    <row r="450" ht="15.75" customHeight="1">
      <c r="M450" s="259"/>
    </row>
    <row r="451" ht="15.75" customHeight="1">
      <c r="M451" s="259"/>
    </row>
    <row r="452" ht="15.75" customHeight="1">
      <c r="M452" s="259"/>
    </row>
    <row r="453" ht="15.75" customHeight="1">
      <c r="M453" s="259"/>
    </row>
    <row r="454" ht="15.75" customHeight="1">
      <c r="M454" s="259"/>
    </row>
    <row r="455" ht="15.75" customHeight="1">
      <c r="M455" s="259"/>
    </row>
    <row r="456" ht="15.75" customHeight="1">
      <c r="M456" s="259"/>
    </row>
    <row r="457" ht="15.75" customHeight="1">
      <c r="M457" s="259"/>
    </row>
    <row r="458" ht="15.75" customHeight="1">
      <c r="M458" s="259"/>
    </row>
    <row r="459" ht="15.75" customHeight="1">
      <c r="M459" s="259"/>
    </row>
    <row r="460" ht="15.75" customHeight="1">
      <c r="M460" s="259"/>
    </row>
    <row r="461" ht="15.75" customHeight="1">
      <c r="M461" s="259"/>
    </row>
    <row r="462" ht="15.75" customHeight="1">
      <c r="M462" s="259"/>
    </row>
    <row r="463" ht="15.75" customHeight="1">
      <c r="M463" s="259"/>
    </row>
    <row r="464" ht="15.75" customHeight="1">
      <c r="M464" s="259"/>
    </row>
    <row r="465" ht="15.75" customHeight="1">
      <c r="M465" s="259"/>
    </row>
    <row r="466" ht="15.75" customHeight="1">
      <c r="M466" s="259"/>
    </row>
    <row r="467" ht="15.75" customHeight="1">
      <c r="M467" s="259"/>
    </row>
    <row r="468" ht="15.75" customHeight="1">
      <c r="M468" s="259"/>
    </row>
    <row r="469" ht="15.75" customHeight="1">
      <c r="M469" s="259"/>
    </row>
    <row r="470" ht="15.75" customHeight="1">
      <c r="M470" s="259"/>
    </row>
    <row r="471" ht="15.75" customHeight="1">
      <c r="M471" s="259"/>
    </row>
    <row r="472" ht="15.75" customHeight="1">
      <c r="M472" s="259"/>
    </row>
    <row r="473" ht="15.75" customHeight="1">
      <c r="M473" s="259"/>
    </row>
    <row r="474" ht="15.75" customHeight="1">
      <c r="M474" s="259"/>
    </row>
    <row r="475" ht="15.75" customHeight="1">
      <c r="M475" s="259"/>
    </row>
    <row r="476" ht="15.75" customHeight="1">
      <c r="M476" s="259"/>
    </row>
    <row r="477" ht="15.75" customHeight="1">
      <c r="M477" s="259"/>
    </row>
    <row r="478" ht="15.75" customHeight="1">
      <c r="M478" s="259"/>
    </row>
    <row r="479" ht="15.75" customHeight="1">
      <c r="M479" s="259"/>
    </row>
    <row r="480" ht="15.75" customHeight="1">
      <c r="M480" s="259"/>
    </row>
    <row r="481" ht="15.75" customHeight="1">
      <c r="M481" s="259"/>
    </row>
    <row r="482" ht="15.75" customHeight="1">
      <c r="M482" s="259"/>
    </row>
    <row r="483" ht="15.75" customHeight="1">
      <c r="M483" s="259"/>
    </row>
    <row r="484" ht="15.75" customHeight="1">
      <c r="M484" s="259"/>
    </row>
    <row r="485" ht="15.75" customHeight="1">
      <c r="M485" s="259"/>
    </row>
    <row r="486" ht="15.75" customHeight="1">
      <c r="M486" s="259"/>
    </row>
    <row r="487" ht="15.75" customHeight="1">
      <c r="M487" s="259"/>
    </row>
    <row r="488" ht="15.75" customHeight="1">
      <c r="M488" s="259"/>
    </row>
    <row r="489" ht="15.75" customHeight="1">
      <c r="M489" s="259"/>
    </row>
    <row r="490" ht="15.75" customHeight="1">
      <c r="M490" s="259"/>
    </row>
    <row r="491" ht="15.75" customHeight="1">
      <c r="M491" s="259"/>
    </row>
    <row r="492" ht="15.75" customHeight="1">
      <c r="M492" s="259"/>
    </row>
    <row r="493" ht="15.75" customHeight="1">
      <c r="M493" s="259"/>
    </row>
    <row r="494" ht="15.75" customHeight="1">
      <c r="M494" s="259"/>
    </row>
    <row r="495" ht="15.75" customHeight="1">
      <c r="M495" s="259"/>
    </row>
    <row r="496" ht="15.75" customHeight="1">
      <c r="M496" s="259"/>
    </row>
    <row r="497" ht="15.75" customHeight="1">
      <c r="M497" s="259"/>
    </row>
    <row r="498" ht="15.75" customHeight="1">
      <c r="M498" s="259"/>
    </row>
    <row r="499" ht="15.75" customHeight="1">
      <c r="M499" s="259"/>
    </row>
    <row r="500" ht="15.75" customHeight="1">
      <c r="M500" s="259"/>
    </row>
    <row r="501" ht="15.75" customHeight="1">
      <c r="M501" s="259"/>
    </row>
    <row r="502" ht="15.75" customHeight="1">
      <c r="M502" s="259"/>
    </row>
    <row r="503" ht="15.75" customHeight="1">
      <c r="M503" s="259"/>
    </row>
    <row r="504" ht="15.75" customHeight="1">
      <c r="M504" s="259"/>
    </row>
    <row r="505" ht="15.75" customHeight="1">
      <c r="M505" s="259"/>
    </row>
    <row r="506" ht="15.75" customHeight="1">
      <c r="M506" s="259"/>
    </row>
    <row r="507" ht="15.75" customHeight="1">
      <c r="M507" s="259"/>
    </row>
    <row r="508" ht="15.75" customHeight="1">
      <c r="M508" s="259"/>
    </row>
    <row r="509" ht="15.75" customHeight="1">
      <c r="M509" s="259"/>
    </row>
    <row r="510" ht="15.75" customHeight="1">
      <c r="M510" s="259"/>
    </row>
    <row r="511" ht="15.75" customHeight="1">
      <c r="M511" s="259"/>
    </row>
    <row r="512" ht="15.75" customHeight="1">
      <c r="M512" s="259"/>
    </row>
    <row r="513" ht="15.75" customHeight="1">
      <c r="M513" s="259"/>
    </row>
    <row r="514" ht="15.75" customHeight="1">
      <c r="M514" s="259"/>
    </row>
    <row r="515" ht="15.75" customHeight="1">
      <c r="M515" s="259"/>
    </row>
    <row r="516" ht="15.75" customHeight="1">
      <c r="M516" s="259"/>
    </row>
    <row r="517" ht="15.75" customHeight="1">
      <c r="M517" s="259"/>
    </row>
    <row r="518" ht="15.75" customHeight="1">
      <c r="M518" s="259"/>
    </row>
    <row r="519" ht="15.75" customHeight="1">
      <c r="M519" s="259"/>
    </row>
    <row r="520" ht="15.75" customHeight="1">
      <c r="M520" s="259"/>
    </row>
    <row r="521" ht="15.75" customHeight="1">
      <c r="M521" s="259"/>
    </row>
    <row r="522" ht="15.75" customHeight="1">
      <c r="M522" s="259"/>
    </row>
    <row r="523" ht="15.75" customHeight="1">
      <c r="M523" s="259"/>
    </row>
    <row r="524" ht="15.75" customHeight="1">
      <c r="M524" s="259"/>
    </row>
    <row r="525" ht="15.75" customHeight="1">
      <c r="M525" s="259"/>
    </row>
    <row r="526" ht="15.75" customHeight="1">
      <c r="M526" s="259"/>
    </row>
    <row r="527" ht="15.75" customHeight="1">
      <c r="M527" s="259"/>
    </row>
    <row r="528" ht="15.75" customHeight="1">
      <c r="M528" s="259"/>
    </row>
    <row r="529" ht="15.75" customHeight="1">
      <c r="M529" s="259"/>
    </row>
    <row r="530" ht="15.75" customHeight="1">
      <c r="M530" s="259"/>
    </row>
    <row r="531" ht="15.75" customHeight="1">
      <c r="M531" s="259"/>
    </row>
    <row r="532" ht="15.75" customHeight="1">
      <c r="M532" s="259"/>
    </row>
    <row r="533" ht="15.75" customHeight="1">
      <c r="M533" s="259"/>
    </row>
    <row r="534" ht="15.75" customHeight="1">
      <c r="M534" s="259"/>
    </row>
    <row r="535" ht="15.75" customHeight="1">
      <c r="M535" s="259"/>
    </row>
    <row r="536" ht="15.75" customHeight="1">
      <c r="M536" s="259"/>
    </row>
    <row r="537" ht="15.75" customHeight="1">
      <c r="M537" s="259"/>
    </row>
    <row r="538" ht="15.75" customHeight="1">
      <c r="M538" s="259"/>
    </row>
    <row r="539" ht="15.75" customHeight="1">
      <c r="M539" s="259"/>
    </row>
    <row r="540" ht="15.75" customHeight="1">
      <c r="M540" s="259"/>
    </row>
    <row r="541" ht="15.75" customHeight="1">
      <c r="M541" s="259"/>
    </row>
    <row r="542" ht="15.75" customHeight="1">
      <c r="M542" s="259"/>
    </row>
    <row r="543" ht="15.75" customHeight="1">
      <c r="M543" s="259"/>
    </row>
    <row r="544" ht="15.75" customHeight="1">
      <c r="M544" s="259"/>
    </row>
    <row r="545" ht="15.75" customHeight="1">
      <c r="M545" s="259"/>
    </row>
    <row r="546" ht="15.75" customHeight="1">
      <c r="M546" s="259"/>
    </row>
    <row r="547" ht="15.75" customHeight="1">
      <c r="M547" s="259"/>
    </row>
    <row r="548" ht="15.75" customHeight="1">
      <c r="M548" s="259"/>
    </row>
    <row r="549" ht="15.75" customHeight="1">
      <c r="M549" s="259"/>
    </row>
    <row r="550" ht="15.75" customHeight="1">
      <c r="M550" s="259"/>
    </row>
    <row r="551" ht="15.75" customHeight="1">
      <c r="M551" s="259"/>
    </row>
    <row r="552" ht="15.75" customHeight="1">
      <c r="M552" s="259"/>
    </row>
    <row r="553" ht="15.75" customHeight="1">
      <c r="M553" s="259"/>
    </row>
    <row r="554" ht="15.75" customHeight="1">
      <c r="M554" s="259"/>
    </row>
    <row r="555" ht="15.75" customHeight="1">
      <c r="M555" s="259"/>
    </row>
    <row r="556" ht="15.75" customHeight="1">
      <c r="M556" s="259"/>
    </row>
    <row r="557" ht="15.75" customHeight="1">
      <c r="M557" s="259"/>
    </row>
    <row r="558" ht="15.75" customHeight="1">
      <c r="M558" s="259"/>
    </row>
    <row r="559" ht="15.75" customHeight="1">
      <c r="M559" s="259"/>
    </row>
    <row r="560" ht="15.75" customHeight="1">
      <c r="M560" s="259"/>
    </row>
    <row r="561" ht="15.75" customHeight="1">
      <c r="M561" s="259"/>
    </row>
    <row r="562" ht="15.75" customHeight="1">
      <c r="M562" s="259"/>
    </row>
    <row r="563" ht="15.75" customHeight="1">
      <c r="M563" s="259"/>
    </row>
    <row r="564" ht="15.75" customHeight="1">
      <c r="M564" s="259"/>
    </row>
    <row r="565" ht="15.75" customHeight="1">
      <c r="M565" s="259"/>
    </row>
    <row r="566" ht="15.75" customHeight="1">
      <c r="M566" s="259"/>
    </row>
    <row r="567" ht="15.75" customHeight="1">
      <c r="M567" s="259"/>
    </row>
    <row r="568" ht="15.75" customHeight="1">
      <c r="M568" s="259"/>
    </row>
    <row r="569" ht="15.75" customHeight="1">
      <c r="M569" s="259"/>
    </row>
    <row r="570" ht="15.75" customHeight="1">
      <c r="M570" s="259"/>
    </row>
    <row r="571" ht="15.75" customHeight="1">
      <c r="M571" s="259"/>
    </row>
    <row r="572" ht="15.75" customHeight="1">
      <c r="M572" s="259"/>
    </row>
    <row r="573" ht="15.75" customHeight="1">
      <c r="M573" s="259"/>
    </row>
    <row r="574" ht="15.75" customHeight="1">
      <c r="M574" s="259"/>
    </row>
    <row r="575" ht="15.75" customHeight="1">
      <c r="M575" s="259"/>
    </row>
    <row r="576" ht="15.75" customHeight="1">
      <c r="M576" s="259"/>
    </row>
    <row r="577" ht="15.75" customHeight="1">
      <c r="M577" s="259"/>
    </row>
    <row r="578" ht="15.75" customHeight="1">
      <c r="M578" s="259"/>
    </row>
    <row r="579" ht="15.75" customHeight="1">
      <c r="M579" s="259"/>
    </row>
    <row r="580" ht="15.75" customHeight="1">
      <c r="M580" s="259"/>
    </row>
    <row r="581" ht="15.75" customHeight="1">
      <c r="M581" s="259"/>
    </row>
    <row r="582" ht="15.75" customHeight="1">
      <c r="M582" s="259"/>
    </row>
    <row r="583" ht="15.75" customHeight="1">
      <c r="M583" s="259"/>
    </row>
    <row r="584" ht="15.75" customHeight="1">
      <c r="M584" s="259"/>
    </row>
    <row r="585" ht="15.75" customHeight="1">
      <c r="M585" s="259"/>
    </row>
    <row r="586" ht="15.75" customHeight="1">
      <c r="M586" s="259"/>
    </row>
    <row r="587" ht="15.75" customHeight="1">
      <c r="M587" s="259"/>
    </row>
    <row r="588" ht="15.75" customHeight="1">
      <c r="M588" s="259"/>
    </row>
    <row r="589" ht="15.75" customHeight="1">
      <c r="M589" s="259"/>
    </row>
    <row r="590" ht="15.75" customHeight="1">
      <c r="M590" s="259"/>
    </row>
    <row r="591" ht="15.75" customHeight="1">
      <c r="M591" s="259"/>
    </row>
    <row r="592" ht="15.75" customHeight="1">
      <c r="M592" s="259"/>
    </row>
    <row r="593" ht="15.75" customHeight="1">
      <c r="M593" s="259"/>
    </row>
    <row r="594" ht="15.75" customHeight="1">
      <c r="M594" s="259"/>
    </row>
    <row r="595" ht="15.75" customHeight="1">
      <c r="M595" s="259"/>
    </row>
    <row r="596" ht="15.75" customHeight="1">
      <c r="M596" s="259"/>
    </row>
    <row r="597" ht="15.75" customHeight="1">
      <c r="M597" s="259"/>
    </row>
    <row r="598" ht="15.75" customHeight="1">
      <c r="M598" s="259"/>
    </row>
    <row r="599" ht="15.75" customHeight="1">
      <c r="M599" s="259"/>
    </row>
    <row r="600" ht="15.75" customHeight="1">
      <c r="M600" s="259"/>
    </row>
    <row r="601" ht="15.75" customHeight="1">
      <c r="M601" s="259"/>
    </row>
    <row r="602" ht="15.75" customHeight="1">
      <c r="M602" s="259"/>
    </row>
    <row r="603" ht="15.75" customHeight="1">
      <c r="M603" s="259"/>
    </row>
    <row r="604" ht="15.75" customHeight="1">
      <c r="M604" s="259"/>
    </row>
    <row r="605" ht="15.75" customHeight="1">
      <c r="M605" s="259"/>
    </row>
    <row r="606" ht="15.75" customHeight="1">
      <c r="M606" s="259"/>
    </row>
    <row r="607" ht="15.75" customHeight="1">
      <c r="M607" s="259"/>
    </row>
    <row r="608" ht="15.75" customHeight="1">
      <c r="M608" s="259"/>
    </row>
    <row r="609" ht="15.75" customHeight="1">
      <c r="M609" s="259"/>
    </row>
    <row r="610" ht="15.75" customHeight="1">
      <c r="M610" s="259"/>
    </row>
    <row r="611" ht="15.75" customHeight="1">
      <c r="M611" s="259"/>
    </row>
    <row r="612" ht="15.75" customHeight="1">
      <c r="M612" s="259"/>
    </row>
    <row r="613" ht="15.75" customHeight="1">
      <c r="M613" s="259"/>
    </row>
    <row r="614" ht="15.75" customHeight="1">
      <c r="M614" s="259"/>
    </row>
    <row r="615" ht="15.75" customHeight="1">
      <c r="M615" s="259"/>
    </row>
    <row r="616" ht="15.75" customHeight="1">
      <c r="M616" s="259"/>
    </row>
    <row r="617" ht="15.75" customHeight="1">
      <c r="M617" s="259"/>
    </row>
    <row r="618" ht="15.75" customHeight="1">
      <c r="M618" s="259"/>
    </row>
    <row r="619" ht="15.75" customHeight="1">
      <c r="M619" s="259"/>
    </row>
    <row r="620" ht="15.75" customHeight="1">
      <c r="M620" s="259"/>
    </row>
    <row r="621" ht="15.75" customHeight="1">
      <c r="M621" s="259"/>
    </row>
    <row r="622" ht="15.75" customHeight="1">
      <c r="M622" s="259"/>
    </row>
    <row r="623" ht="15.75" customHeight="1">
      <c r="M623" s="259"/>
    </row>
    <row r="624" ht="15.75" customHeight="1">
      <c r="M624" s="259"/>
    </row>
    <row r="625" ht="15.75" customHeight="1">
      <c r="M625" s="259"/>
    </row>
    <row r="626" ht="15.75" customHeight="1">
      <c r="M626" s="259"/>
    </row>
    <row r="627" ht="15.75" customHeight="1">
      <c r="M627" s="259"/>
    </row>
    <row r="628" ht="15.75" customHeight="1">
      <c r="M628" s="259"/>
    </row>
    <row r="629" ht="15.75" customHeight="1">
      <c r="M629" s="259"/>
    </row>
    <row r="630" ht="15.75" customHeight="1">
      <c r="M630" s="259"/>
    </row>
    <row r="631" ht="15.75" customHeight="1">
      <c r="M631" s="259"/>
    </row>
    <row r="632" ht="15.75" customHeight="1">
      <c r="M632" s="259"/>
    </row>
    <row r="633" ht="15.75" customHeight="1">
      <c r="M633" s="259"/>
    </row>
    <row r="634" ht="15.75" customHeight="1">
      <c r="M634" s="259"/>
    </row>
    <row r="635" ht="15.75" customHeight="1">
      <c r="M635" s="259"/>
    </row>
    <row r="636" ht="15.75" customHeight="1">
      <c r="M636" s="259"/>
    </row>
    <row r="637" ht="15.75" customHeight="1">
      <c r="M637" s="259"/>
    </row>
    <row r="638" ht="15.75" customHeight="1">
      <c r="M638" s="259"/>
    </row>
    <row r="639" ht="15.75" customHeight="1">
      <c r="M639" s="259"/>
    </row>
    <row r="640" ht="15.75" customHeight="1">
      <c r="M640" s="259"/>
    </row>
    <row r="641" ht="15.75" customHeight="1">
      <c r="M641" s="259"/>
    </row>
    <row r="642" ht="15.75" customHeight="1">
      <c r="M642" s="259"/>
    </row>
    <row r="643" ht="15.75" customHeight="1">
      <c r="M643" s="259"/>
    </row>
    <row r="644" ht="15.75" customHeight="1">
      <c r="M644" s="259"/>
    </row>
    <row r="645" ht="15.75" customHeight="1">
      <c r="M645" s="259"/>
    </row>
    <row r="646" ht="15.75" customHeight="1">
      <c r="M646" s="259"/>
    </row>
    <row r="647" ht="15.75" customHeight="1">
      <c r="M647" s="259"/>
    </row>
    <row r="648" ht="15.75" customHeight="1">
      <c r="M648" s="259"/>
    </row>
    <row r="649" ht="15.75" customHeight="1">
      <c r="M649" s="259"/>
    </row>
    <row r="650" ht="15.75" customHeight="1">
      <c r="M650" s="259"/>
    </row>
    <row r="651" ht="15.75" customHeight="1">
      <c r="M651" s="259"/>
    </row>
    <row r="652" ht="15.75" customHeight="1">
      <c r="M652" s="259"/>
    </row>
    <row r="653" ht="15.75" customHeight="1">
      <c r="M653" s="259"/>
    </row>
    <row r="654" ht="15.75" customHeight="1">
      <c r="M654" s="259"/>
    </row>
    <row r="655" ht="15.75" customHeight="1">
      <c r="M655" s="259"/>
    </row>
    <row r="656" ht="15.75" customHeight="1">
      <c r="M656" s="259"/>
    </row>
    <row r="657" ht="15.75" customHeight="1">
      <c r="M657" s="259"/>
    </row>
    <row r="658" ht="15.75" customHeight="1">
      <c r="M658" s="259"/>
    </row>
    <row r="659" ht="15.75" customHeight="1">
      <c r="M659" s="259"/>
    </row>
    <row r="660" ht="15.75" customHeight="1">
      <c r="M660" s="259"/>
    </row>
    <row r="661" ht="15.75" customHeight="1">
      <c r="M661" s="259"/>
    </row>
    <row r="662" ht="15.75" customHeight="1">
      <c r="M662" s="259"/>
    </row>
    <row r="663" ht="15.75" customHeight="1">
      <c r="M663" s="259"/>
    </row>
    <row r="664" ht="15.75" customHeight="1">
      <c r="M664" s="259"/>
    </row>
    <row r="665" ht="15.75" customHeight="1">
      <c r="M665" s="259"/>
    </row>
    <row r="666" ht="15.75" customHeight="1">
      <c r="M666" s="259"/>
    </row>
    <row r="667" ht="15.75" customHeight="1">
      <c r="M667" s="259"/>
    </row>
    <row r="668" ht="15.75" customHeight="1">
      <c r="M668" s="259"/>
    </row>
    <row r="669" ht="15.75" customHeight="1">
      <c r="M669" s="259"/>
    </row>
    <row r="670" ht="15.75" customHeight="1">
      <c r="M670" s="259"/>
    </row>
    <row r="671" ht="15.75" customHeight="1">
      <c r="M671" s="259"/>
    </row>
    <row r="672" ht="15.75" customHeight="1">
      <c r="M672" s="259"/>
    </row>
    <row r="673" ht="15.75" customHeight="1">
      <c r="M673" s="259"/>
    </row>
    <row r="674" ht="15.75" customHeight="1">
      <c r="M674" s="259"/>
    </row>
    <row r="675" ht="15.75" customHeight="1">
      <c r="M675" s="259"/>
    </row>
    <row r="676" ht="15.75" customHeight="1">
      <c r="M676" s="259"/>
    </row>
    <row r="677" ht="15.75" customHeight="1">
      <c r="M677" s="259"/>
    </row>
    <row r="678" ht="15.75" customHeight="1">
      <c r="M678" s="259"/>
    </row>
    <row r="679" ht="15.75" customHeight="1">
      <c r="M679" s="259"/>
    </row>
    <row r="680" ht="15.75" customHeight="1">
      <c r="M680" s="259"/>
    </row>
    <row r="681" ht="15.75" customHeight="1">
      <c r="M681" s="259"/>
    </row>
    <row r="682" ht="15.75" customHeight="1">
      <c r="M682" s="259"/>
    </row>
    <row r="683" ht="15.75" customHeight="1">
      <c r="M683" s="259"/>
    </row>
    <row r="684" ht="15.75" customHeight="1">
      <c r="M684" s="259"/>
    </row>
    <row r="685" ht="15.75" customHeight="1">
      <c r="M685" s="259"/>
    </row>
    <row r="686" ht="15.75" customHeight="1">
      <c r="M686" s="259"/>
    </row>
    <row r="687" ht="15.75" customHeight="1">
      <c r="M687" s="259"/>
    </row>
    <row r="688" ht="15.75" customHeight="1">
      <c r="M688" s="259"/>
    </row>
    <row r="689" ht="15.75" customHeight="1">
      <c r="M689" s="259"/>
    </row>
    <row r="690" ht="15.75" customHeight="1">
      <c r="M690" s="259"/>
    </row>
    <row r="691" ht="15.75" customHeight="1">
      <c r="M691" s="259"/>
    </row>
    <row r="692" ht="15.75" customHeight="1">
      <c r="M692" s="259"/>
    </row>
    <row r="693" ht="15.75" customHeight="1">
      <c r="M693" s="259"/>
    </row>
    <row r="694" ht="15.75" customHeight="1">
      <c r="M694" s="259"/>
    </row>
    <row r="695" ht="15.75" customHeight="1">
      <c r="M695" s="259"/>
    </row>
    <row r="696" ht="15.75" customHeight="1">
      <c r="M696" s="259"/>
    </row>
    <row r="697" ht="15.75" customHeight="1">
      <c r="M697" s="259"/>
    </row>
    <row r="698" ht="15.75" customHeight="1">
      <c r="M698" s="259"/>
    </row>
    <row r="699" ht="15.75" customHeight="1">
      <c r="M699" s="259"/>
    </row>
    <row r="700" ht="15.75" customHeight="1">
      <c r="M700" s="259"/>
    </row>
    <row r="701" ht="15.75" customHeight="1">
      <c r="M701" s="259"/>
    </row>
    <row r="702" ht="15.75" customHeight="1">
      <c r="M702" s="259"/>
    </row>
    <row r="703" ht="15.75" customHeight="1">
      <c r="M703" s="259"/>
    </row>
    <row r="704" ht="15.75" customHeight="1">
      <c r="M704" s="259"/>
    </row>
    <row r="705" ht="15.75" customHeight="1">
      <c r="M705" s="259"/>
    </row>
    <row r="706" ht="15.75" customHeight="1">
      <c r="M706" s="259"/>
    </row>
    <row r="707" ht="15.75" customHeight="1">
      <c r="M707" s="259"/>
    </row>
    <row r="708" ht="15.75" customHeight="1">
      <c r="M708" s="259"/>
    </row>
    <row r="709" ht="15.75" customHeight="1">
      <c r="M709" s="259"/>
    </row>
    <row r="710" ht="15.75" customHeight="1">
      <c r="M710" s="259"/>
    </row>
    <row r="711" ht="15.75" customHeight="1">
      <c r="M711" s="259"/>
    </row>
    <row r="712" ht="15.75" customHeight="1">
      <c r="M712" s="259"/>
    </row>
    <row r="713" ht="15.75" customHeight="1">
      <c r="M713" s="259"/>
    </row>
    <row r="714" ht="15.75" customHeight="1">
      <c r="M714" s="259"/>
    </row>
    <row r="715" ht="15.75" customHeight="1">
      <c r="M715" s="259"/>
    </row>
    <row r="716" ht="15.75" customHeight="1">
      <c r="M716" s="259"/>
    </row>
    <row r="717" ht="15.75" customHeight="1">
      <c r="M717" s="259"/>
    </row>
    <row r="718" ht="15.75" customHeight="1">
      <c r="M718" s="259"/>
    </row>
    <row r="719" ht="15.75" customHeight="1">
      <c r="M719" s="259"/>
    </row>
    <row r="720" ht="15.75" customHeight="1">
      <c r="M720" s="259"/>
    </row>
    <row r="721" ht="15.75" customHeight="1">
      <c r="M721" s="259"/>
    </row>
    <row r="722" ht="15.75" customHeight="1">
      <c r="M722" s="259"/>
    </row>
    <row r="723" ht="15.75" customHeight="1">
      <c r="M723" s="259"/>
    </row>
    <row r="724" ht="15.75" customHeight="1">
      <c r="M724" s="259"/>
    </row>
    <row r="725" ht="15.75" customHeight="1">
      <c r="M725" s="259"/>
    </row>
    <row r="726" ht="15.75" customHeight="1">
      <c r="M726" s="259"/>
    </row>
    <row r="727" ht="15.75" customHeight="1">
      <c r="M727" s="259"/>
    </row>
    <row r="728" ht="15.75" customHeight="1">
      <c r="M728" s="259"/>
    </row>
    <row r="729" ht="15.75" customHeight="1">
      <c r="M729" s="259"/>
    </row>
    <row r="730" ht="15.75" customHeight="1">
      <c r="M730" s="259"/>
    </row>
    <row r="731" ht="15.75" customHeight="1">
      <c r="M731" s="259"/>
    </row>
    <row r="732" ht="15.75" customHeight="1">
      <c r="M732" s="259"/>
    </row>
    <row r="733" ht="15.75" customHeight="1">
      <c r="M733" s="259"/>
    </row>
    <row r="734" ht="15.75" customHeight="1">
      <c r="M734" s="259"/>
    </row>
    <row r="735" ht="15.75" customHeight="1">
      <c r="M735" s="259"/>
    </row>
    <row r="736" ht="15.75" customHeight="1">
      <c r="M736" s="259"/>
    </row>
    <row r="737" ht="15.75" customHeight="1">
      <c r="M737" s="259"/>
    </row>
    <row r="738" ht="15.75" customHeight="1">
      <c r="M738" s="259"/>
    </row>
    <row r="739" ht="15.75" customHeight="1">
      <c r="M739" s="259"/>
    </row>
    <row r="740" ht="15.75" customHeight="1">
      <c r="M740" s="259"/>
    </row>
    <row r="741" ht="15.75" customHeight="1">
      <c r="M741" s="259"/>
    </row>
    <row r="742" ht="15.75" customHeight="1">
      <c r="M742" s="259"/>
    </row>
    <row r="743" ht="15.75" customHeight="1">
      <c r="M743" s="259"/>
    </row>
    <row r="744" ht="15.75" customHeight="1">
      <c r="M744" s="259"/>
    </row>
    <row r="745" ht="15.75" customHeight="1">
      <c r="M745" s="259"/>
    </row>
    <row r="746" ht="15.75" customHeight="1">
      <c r="M746" s="259"/>
    </row>
    <row r="747" ht="15.75" customHeight="1">
      <c r="M747" s="259"/>
    </row>
    <row r="748" ht="15.75" customHeight="1">
      <c r="M748" s="259"/>
    </row>
    <row r="749" ht="15.75" customHeight="1">
      <c r="M749" s="259"/>
    </row>
    <row r="750" ht="15.75" customHeight="1">
      <c r="M750" s="259"/>
    </row>
    <row r="751" ht="15.75" customHeight="1">
      <c r="M751" s="259"/>
    </row>
    <row r="752" ht="15.75" customHeight="1">
      <c r="M752" s="259"/>
    </row>
    <row r="753" ht="15.75" customHeight="1">
      <c r="M753" s="259"/>
    </row>
    <row r="754" ht="15.75" customHeight="1">
      <c r="M754" s="259"/>
    </row>
    <row r="755" ht="15.75" customHeight="1">
      <c r="M755" s="259"/>
    </row>
    <row r="756" ht="15.75" customHeight="1">
      <c r="M756" s="259"/>
    </row>
    <row r="757" ht="15.75" customHeight="1">
      <c r="M757" s="259"/>
    </row>
    <row r="758" ht="15.75" customHeight="1">
      <c r="M758" s="259"/>
    </row>
    <row r="759" ht="15.75" customHeight="1">
      <c r="M759" s="259"/>
    </row>
    <row r="760" ht="15.75" customHeight="1">
      <c r="M760" s="259"/>
    </row>
    <row r="761" ht="15.75" customHeight="1">
      <c r="M761" s="259"/>
    </row>
    <row r="762" ht="15.75" customHeight="1">
      <c r="M762" s="259"/>
    </row>
    <row r="763" ht="15.75" customHeight="1">
      <c r="M763" s="259"/>
    </row>
    <row r="764" ht="15.75" customHeight="1">
      <c r="M764" s="259"/>
    </row>
    <row r="765" ht="15.75" customHeight="1">
      <c r="M765" s="259"/>
    </row>
    <row r="766" ht="15.75" customHeight="1">
      <c r="M766" s="259"/>
    </row>
    <row r="767" ht="15.75" customHeight="1">
      <c r="M767" s="259"/>
    </row>
    <row r="768" ht="15.75" customHeight="1">
      <c r="M768" s="259"/>
    </row>
    <row r="769" ht="15.75" customHeight="1">
      <c r="M769" s="259"/>
    </row>
    <row r="770" ht="15.75" customHeight="1">
      <c r="M770" s="259"/>
    </row>
    <row r="771" ht="15.75" customHeight="1">
      <c r="M771" s="259"/>
    </row>
    <row r="772" ht="15.75" customHeight="1">
      <c r="M772" s="259"/>
    </row>
    <row r="773" ht="15.75" customHeight="1">
      <c r="M773" s="259"/>
    </row>
    <row r="774" ht="15.75" customHeight="1">
      <c r="M774" s="259"/>
    </row>
    <row r="775" ht="15.75" customHeight="1">
      <c r="M775" s="259"/>
    </row>
    <row r="776" ht="15.75" customHeight="1">
      <c r="M776" s="259"/>
    </row>
    <row r="777" ht="15.75" customHeight="1">
      <c r="M777" s="259"/>
    </row>
    <row r="778" ht="15.75" customHeight="1">
      <c r="M778" s="259"/>
    </row>
    <row r="779" ht="15.75" customHeight="1">
      <c r="M779" s="259"/>
    </row>
    <row r="780" ht="15.75" customHeight="1">
      <c r="M780" s="259"/>
    </row>
    <row r="781" ht="15.75" customHeight="1">
      <c r="M781" s="259"/>
    </row>
    <row r="782" ht="15.75" customHeight="1">
      <c r="M782" s="259"/>
    </row>
    <row r="783" ht="15.75" customHeight="1">
      <c r="M783" s="259"/>
    </row>
    <row r="784" ht="15.75" customHeight="1">
      <c r="M784" s="259"/>
    </row>
    <row r="785" ht="15.75" customHeight="1">
      <c r="M785" s="259"/>
    </row>
    <row r="786" ht="15.75" customHeight="1">
      <c r="M786" s="259"/>
    </row>
    <row r="787" ht="15.75" customHeight="1">
      <c r="M787" s="259"/>
    </row>
    <row r="788" ht="15.75" customHeight="1">
      <c r="M788" s="259"/>
    </row>
    <row r="789" ht="15.75" customHeight="1">
      <c r="M789" s="259"/>
    </row>
    <row r="790" ht="15.75" customHeight="1">
      <c r="M790" s="259"/>
    </row>
    <row r="791" ht="15.75" customHeight="1">
      <c r="M791" s="259"/>
    </row>
    <row r="792" ht="15.75" customHeight="1">
      <c r="M792" s="259"/>
    </row>
    <row r="793" ht="15.75" customHeight="1">
      <c r="M793" s="259"/>
    </row>
    <row r="794" ht="15.75" customHeight="1">
      <c r="M794" s="259"/>
    </row>
    <row r="795" ht="15.75" customHeight="1">
      <c r="M795" s="259"/>
    </row>
    <row r="796" ht="15.75" customHeight="1">
      <c r="M796" s="259"/>
    </row>
    <row r="797" ht="15.75" customHeight="1">
      <c r="M797" s="259"/>
    </row>
    <row r="798" ht="15.75" customHeight="1">
      <c r="M798" s="259"/>
    </row>
    <row r="799" ht="15.75" customHeight="1">
      <c r="M799" s="259"/>
    </row>
    <row r="800" ht="15.75" customHeight="1">
      <c r="M800" s="259"/>
    </row>
    <row r="801" ht="15.75" customHeight="1">
      <c r="M801" s="259"/>
    </row>
    <row r="802" ht="15.75" customHeight="1">
      <c r="M802" s="259"/>
    </row>
    <row r="803" ht="15.75" customHeight="1">
      <c r="M803" s="259"/>
    </row>
    <row r="804" ht="15.75" customHeight="1">
      <c r="M804" s="259"/>
    </row>
    <row r="805" ht="15.75" customHeight="1">
      <c r="M805" s="259"/>
    </row>
    <row r="806" ht="15.75" customHeight="1">
      <c r="M806" s="259"/>
    </row>
    <row r="807" ht="15.75" customHeight="1">
      <c r="M807" s="259"/>
    </row>
    <row r="808" ht="15.75" customHeight="1">
      <c r="M808" s="259"/>
    </row>
    <row r="809" ht="15.75" customHeight="1">
      <c r="M809" s="259"/>
    </row>
    <row r="810" ht="15.75" customHeight="1">
      <c r="M810" s="259"/>
    </row>
    <row r="811" ht="15.75" customHeight="1">
      <c r="M811" s="259"/>
    </row>
    <row r="812" ht="15.75" customHeight="1">
      <c r="M812" s="259"/>
    </row>
    <row r="813" ht="15.75" customHeight="1">
      <c r="M813" s="259"/>
    </row>
    <row r="814" ht="15.75" customHeight="1">
      <c r="M814" s="259"/>
    </row>
    <row r="815" ht="15.75" customHeight="1">
      <c r="M815" s="259"/>
    </row>
    <row r="816" ht="15.75" customHeight="1">
      <c r="M816" s="259"/>
    </row>
    <row r="817" ht="15.75" customHeight="1">
      <c r="M817" s="259"/>
    </row>
    <row r="818" ht="15.75" customHeight="1">
      <c r="M818" s="259"/>
    </row>
    <row r="819" ht="15.75" customHeight="1">
      <c r="M819" s="259"/>
    </row>
    <row r="820" ht="15.75" customHeight="1">
      <c r="M820" s="259"/>
    </row>
    <row r="821" ht="15.75" customHeight="1">
      <c r="M821" s="259"/>
    </row>
    <row r="822" ht="15.75" customHeight="1">
      <c r="M822" s="259"/>
    </row>
    <row r="823" ht="15.75" customHeight="1">
      <c r="M823" s="259"/>
    </row>
    <row r="824" ht="15.75" customHeight="1">
      <c r="M824" s="259"/>
    </row>
    <row r="825" ht="15.75" customHeight="1">
      <c r="M825" s="259"/>
    </row>
    <row r="826" ht="15.75" customHeight="1">
      <c r="M826" s="259"/>
    </row>
    <row r="827" ht="15.75" customHeight="1">
      <c r="M827" s="259"/>
    </row>
    <row r="828" ht="15.75" customHeight="1">
      <c r="M828" s="259"/>
    </row>
    <row r="829" ht="15.75" customHeight="1">
      <c r="M829" s="259"/>
    </row>
    <row r="830" ht="15.75" customHeight="1">
      <c r="M830" s="259"/>
    </row>
    <row r="831" ht="15.75" customHeight="1">
      <c r="M831" s="259"/>
    </row>
    <row r="832" ht="15.75" customHeight="1">
      <c r="M832" s="259"/>
    </row>
    <row r="833" ht="15.75" customHeight="1">
      <c r="M833" s="259"/>
    </row>
    <row r="834" ht="15.75" customHeight="1">
      <c r="M834" s="259"/>
    </row>
    <row r="835" ht="15.75" customHeight="1">
      <c r="M835" s="259"/>
    </row>
    <row r="836" ht="15.75" customHeight="1">
      <c r="M836" s="259"/>
    </row>
    <row r="837" ht="15.75" customHeight="1">
      <c r="M837" s="259"/>
    </row>
    <row r="838" ht="15.75" customHeight="1">
      <c r="M838" s="259"/>
    </row>
    <row r="839" ht="15.75" customHeight="1">
      <c r="M839" s="259"/>
    </row>
    <row r="840" ht="15.75" customHeight="1">
      <c r="M840" s="259"/>
    </row>
    <row r="841" ht="15.75" customHeight="1">
      <c r="M841" s="259"/>
    </row>
    <row r="842" ht="15.75" customHeight="1">
      <c r="M842" s="259"/>
    </row>
    <row r="843" ht="15.75" customHeight="1">
      <c r="M843" s="259"/>
    </row>
    <row r="844" ht="15.75" customHeight="1">
      <c r="M844" s="259"/>
    </row>
    <row r="845" ht="15.75" customHeight="1">
      <c r="M845" s="259"/>
    </row>
    <row r="846" ht="15.75" customHeight="1">
      <c r="M846" s="259"/>
    </row>
    <row r="847" ht="15.75" customHeight="1">
      <c r="M847" s="259"/>
    </row>
    <row r="848" ht="15.75" customHeight="1">
      <c r="M848" s="259"/>
    </row>
    <row r="849" ht="15.75" customHeight="1">
      <c r="M849" s="259"/>
    </row>
    <row r="850" ht="15.75" customHeight="1">
      <c r="M850" s="259"/>
    </row>
    <row r="851" ht="15.75" customHeight="1">
      <c r="M851" s="259"/>
    </row>
    <row r="852" ht="15.75" customHeight="1">
      <c r="M852" s="259"/>
    </row>
    <row r="853" ht="15.75" customHeight="1">
      <c r="M853" s="259"/>
    </row>
    <row r="854" ht="15.75" customHeight="1">
      <c r="M854" s="259"/>
    </row>
    <row r="855" ht="15.75" customHeight="1">
      <c r="M855" s="259"/>
    </row>
    <row r="856" ht="15.75" customHeight="1">
      <c r="M856" s="259"/>
    </row>
    <row r="857" ht="15.75" customHeight="1">
      <c r="M857" s="259"/>
    </row>
    <row r="858" ht="15.75" customHeight="1">
      <c r="M858" s="259"/>
    </row>
    <row r="859" ht="15.75" customHeight="1">
      <c r="M859" s="259"/>
    </row>
    <row r="860" ht="15.75" customHeight="1">
      <c r="M860" s="259"/>
    </row>
    <row r="861" ht="15.75" customHeight="1">
      <c r="M861" s="259"/>
    </row>
    <row r="862" ht="15.75" customHeight="1">
      <c r="M862" s="259"/>
    </row>
    <row r="863" ht="15.75" customHeight="1">
      <c r="M863" s="259"/>
    </row>
    <row r="864" ht="15.75" customHeight="1">
      <c r="M864" s="259"/>
    </row>
    <row r="865" ht="15.75" customHeight="1">
      <c r="M865" s="259"/>
    </row>
    <row r="866" ht="15.75" customHeight="1">
      <c r="M866" s="259"/>
    </row>
    <row r="867" ht="15.75" customHeight="1">
      <c r="M867" s="259"/>
    </row>
    <row r="868" ht="15.75" customHeight="1">
      <c r="M868" s="259"/>
    </row>
    <row r="869" ht="15.75" customHeight="1">
      <c r="M869" s="259"/>
    </row>
    <row r="870" ht="15.75" customHeight="1">
      <c r="M870" s="259"/>
    </row>
    <row r="871" ht="15.75" customHeight="1">
      <c r="M871" s="259"/>
    </row>
    <row r="872" ht="15.75" customHeight="1">
      <c r="M872" s="259"/>
    </row>
    <row r="873" ht="15.75" customHeight="1">
      <c r="M873" s="259"/>
    </row>
    <row r="874" ht="15.75" customHeight="1">
      <c r="M874" s="259"/>
    </row>
    <row r="875" ht="15.75" customHeight="1">
      <c r="M875" s="259"/>
    </row>
    <row r="876" ht="15.75" customHeight="1">
      <c r="M876" s="259"/>
    </row>
    <row r="877" ht="15.75" customHeight="1">
      <c r="M877" s="259"/>
    </row>
    <row r="878" ht="15.75" customHeight="1">
      <c r="M878" s="259"/>
    </row>
    <row r="879" ht="15.75" customHeight="1">
      <c r="M879" s="259"/>
    </row>
    <row r="880" ht="15.75" customHeight="1">
      <c r="M880" s="259"/>
    </row>
    <row r="881" ht="15.75" customHeight="1">
      <c r="M881" s="259"/>
    </row>
    <row r="882" ht="15.75" customHeight="1">
      <c r="M882" s="259"/>
    </row>
    <row r="883" ht="15.75" customHeight="1">
      <c r="M883" s="259"/>
    </row>
    <row r="884" ht="15.75" customHeight="1">
      <c r="M884" s="259"/>
    </row>
    <row r="885" ht="15.75" customHeight="1">
      <c r="M885" s="259"/>
    </row>
    <row r="886" ht="15.75" customHeight="1">
      <c r="M886" s="259"/>
    </row>
    <row r="887" ht="15.75" customHeight="1">
      <c r="M887" s="259"/>
    </row>
    <row r="888" ht="15.75" customHeight="1">
      <c r="M888" s="259"/>
    </row>
    <row r="889" ht="15.75" customHeight="1">
      <c r="M889" s="259"/>
    </row>
    <row r="890" ht="15.75" customHeight="1">
      <c r="M890" s="259"/>
    </row>
    <row r="891" ht="15.75" customHeight="1">
      <c r="M891" s="259"/>
    </row>
    <row r="892" ht="15.75" customHeight="1">
      <c r="M892" s="259"/>
    </row>
    <row r="893" ht="15.75" customHeight="1">
      <c r="M893" s="259"/>
    </row>
    <row r="894" ht="15.75" customHeight="1">
      <c r="M894" s="259"/>
    </row>
    <row r="895" ht="15.75" customHeight="1">
      <c r="M895" s="259"/>
    </row>
    <row r="896" ht="15.75" customHeight="1">
      <c r="M896" s="259"/>
    </row>
    <row r="897" ht="15.75" customHeight="1">
      <c r="M897" s="259"/>
    </row>
    <row r="898" ht="15.75" customHeight="1">
      <c r="M898" s="259"/>
    </row>
    <row r="899" ht="15.75" customHeight="1">
      <c r="M899" s="259"/>
    </row>
    <row r="900" ht="15.75" customHeight="1">
      <c r="M900" s="259"/>
    </row>
    <row r="901" ht="15.75" customHeight="1">
      <c r="M901" s="259"/>
    </row>
    <row r="902" ht="15.75" customHeight="1">
      <c r="M902" s="259"/>
    </row>
    <row r="903" ht="15.75" customHeight="1">
      <c r="M903" s="259"/>
    </row>
    <row r="904" ht="15.75" customHeight="1">
      <c r="M904" s="259"/>
    </row>
    <row r="905" ht="15.75" customHeight="1">
      <c r="M905" s="259"/>
    </row>
    <row r="906" ht="15.75" customHeight="1">
      <c r="M906" s="259"/>
    </row>
    <row r="907" ht="15.75" customHeight="1">
      <c r="M907" s="259"/>
    </row>
    <row r="908" ht="15.75" customHeight="1">
      <c r="M908" s="259"/>
    </row>
    <row r="909" ht="15.75" customHeight="1">
      <c r="M909" s="259"/>
    </row>
    <row r="910" ht="15.75" customHeight="1">
      <c r="M910" s="259"/>
    </row>
    <row r="911" ht="15.75" customHeight="1">
      <c r="M911" s="259"/>
    </row>
    <row r="912" ht="15.75" customHeight="1">
      <c r="M912" s="259"/>
    </row>
    <row r="913" ht="15.75" customHeight="1">
      <c r="M913" s="259"/>
    </row>
    <row r="914" ht="15.75" customHeight="1">
      <c r="M914" s="259"/>
    </row>
    <row r="915" ht="15.75" customHeight="1">
      <c r="M915" s="259"/>
    </row>
    <row r="916" ht="15.75" customHeight="1">
      <c r="M916" s="259"/>
    </row>
    <row r="917" ht="15.75" customHeight="1">
      <c r="M917" s="259"/>
    </row>
    <row r="918" ht="15.75" customHeight="1">
      <c r="M918" s="259"/>
    </row>
    <row r="919" ht="15.75" customHeight="1">
      <c r="M919" s="259"/>
    </row>
    <row r="920" ht="15.75" customHeight="1">
      <c r="M920" s="259"/>
    </row>
    <row r="921" ht="15.75" customHeight="1">
      <c r="M921" s="259"/>
    </row>
    <row r="922" ht="15.75" customHeight="1">
      <c r="M922" s="259"/>
    </row>
    <row r="923" ht="15.75" customHeight="1">
      <c r="M923" s="259"/>
    </row>
    <row r="924" ht="15.75" customHeight="1">
      <c r="M924" s="259"/>
    </row>
    <row r="925" ht="15.75" customHeight="1">
      <c r="M925" s="259"/>
    </row>
    <row r="926" ht="15.75" customHeight="1">
      <c r="M926" s="259"/>
    </row>
    <row r="927" ht="15.75" customHeight="1">
      <c r="M927" s="259"/>
    </row>
    <row r="928" ht="15.75" customHeight="1">
      <c r="M928" s="259"/>
    </row>
    <row r="929" ht="15.75" customHeight="1">
      <c r="M929" s="259"/>
    </row>
    <row r="930" ht="15.75" customHeight="1">
      <c r="M930" s="259"/>
    </row>
    <row r="931" ht="15.75" customHeight="1">
      <c r="M931" s="259"/>
    </row>
    <row r="932" ht="15.75" customHeight="1">
      <c r="M932" s="259"/>
    </row>
    <row r="933" ht="15.75" customHeight="1">
      <c r="M933" s="259"/>
    </row>
    <row r="934" ht="15.75" customHeight="1">
      <c r="M934" s="259"/>
    </row>
    <row r="935" ht="15.75" customHeight="1">
      <c r="M935" s="259"/>
    </row>
    <row r="936" ht="15.75" customHeight="1">
      <c r="M936" s="259"/>
    </row>
    <row r="937" ht="15.75" customHeight="1">
      <c r="M937" s="259"/>
    </row>
    <row r="938" ht="15.75" customHeight="1">
      <c r="M938" s="259"/>
    </row>
    <row r="939" ht="15.75" customHeight="1">
      <c r="M939" s="259"/>
    </row>
    <row r="940" ht="15.75" customHeight="1">
      <c r="M940" s="259"/>
    </row>
    <row r="941" ht="15.75" customHeight="1">
      <c r="M941" s="259"/>
    </row>
    <row r="942" ht="15.75" customHeight="1">
      <c r="M942" s="259"/>
    </row>
    <row r="943" ht="15.75" customHeight="1">
      <c r="M943" s="259"/>
    </row>
    <row r="944" ht="15.75" customHeight="1">
      <c r="M944" s="259"/>
    </row>
    <row r="945" ht="15.75" customHeight="1">
      <c r="M945" s="259"/>
    </row>
    <row r="946" ht="15.75" customHeight="1">
      <c r="M946" s="259"/>
    </row>
    <row r="947" ht="15.75" customHeight="1">
      <c r="M947" s="259"/>
    </row>
    <row r="948" ht="15.75" customHeight="1">
      <c r="M948" s="259"/>
    </row>
    <row r="949" ht="15.75" customHeight="1">
      <c r="M949" s="259"/>
    </row>
    <row r="950" ht="15.75" customHeight="1">
      <c r="M950" s="259"/>
    </row>
    <row r="951" ht="15.75" customHeight="1">
      <c r="M951" s="259"/>
    </row>
    <row r="952" ht="15.75" customHeight="1">
      <c r="M952" s="259"/>
    </row>
    <row r="953" ht="15.75" customHeight="1">
      <c r="M953" s="259"/>
    </row>
    <row r="954" ht="15.75" customHeight="1">
      <c r="M954" s="259"/>
    </row>
    <row r="955" ht="15.75" customHeight="1">
      <c r="M955" s="259"/>
    </row>
    <row r="956" ht="15.75" customHeight="1">
      <c r="M956" s="259"/>
    </row>
    <row r="957" ht="15.75" customHeight="1">
      <c r="M957" s="259"/>
    </row>
    <row r="958" ht="15.75" customHeight="1">
      <c r="M958" s="259"/>
    </row>
    <row r="959" ht="15.75" customHeight="1">
      <c r="M959" s="259"/>
    </row>
    <row r="960" ht="15.75" customHeight="1">
      <c r="M960" s="259"/>
    </row>
    <row r="961" ht="15.75" customHeight="1">
      <c r="M961" s="259"/>
    </row>
    <row r="962" ht="15.75" customHeight="1">
      <c r="M962" s="259"/>
    </row>
    <row r="963" ht="15.75" customHeight="1">
      <c r="M963" s="259"/>
    </row>
    <row r="964" ht="15.75" customHeight="1">
      <c r="M964" s="259"/>
    </row>
    <row r="965" ht="15.75" customHeight="1">
      <c r="M965" s="259"/>
    </row>
    <row r="966" ht="15.75" customHeight="1">
      <c r="M966" s="259"/>
    </row>
    <row r="967" ht="15.75" customHeight="1">
      <c r="M967" s="259"/>
    </row>
    <row r="968" ht="15.75" customHeight="1">
      <c r="M968" s="259"/>
    </row>
    <row r="969" ht="15.75" customHeight="1">
      <c r="M969" s="259"/>
    </row>
    <row r="970" ht="15.75" customHeight="1">
      <c r="M970" s="259"/>
    </row>
    <row r="971" ht="15.75" customHeight="1">
      <c r="M971" s="259"/>
    </row>
    <row r="972" ht="15.75" customHeight="1">
      <c r="M972" s="259"/>
    </row>
    <row r="973" ht="15.75" customHeight="1">
      <c r="M973" s="259"/>
    </row>
    <row r="974" ht="15.75" customHeight="1">
      <c r="M974" s="259"/>
    </row>
    <row r="975" ht="15.75" customHeight="1">
      <c r="M975" s="259"/>
    </row>
    <row r="976" ht="15.75" customHeight="1">
      <c r="M976" s="259"/>
    </row>
    <row r="977" ht="15.75" customHeight="1">
      <c r="M977" s="259"/>
    </row>
    <row r="978" ht="15.75" customHeight="1">
      <c r="M978" s="259"/>
    </row>
    <row r="979" ht="15.75" customHeight="1">
      <c r="M979" s="259"/>
    </row>
    <row r="980" ht="15.75" customHeight="1">
      <c r="M980" s="259"/>
    </row>
    <row r="981" ht="15.75" customHeight="1">
      <c r="M981" s="259"/>
    </row>
    <row r="982" ht="15.75" customHeight="1">
      <c r="M982" s="259"/>
    </row>
    <row r="983" ht="15.75" customHeight="1">
      <c r="M983" s="259"/>
    </row>
    <row r="984" ht="15.75" customHeight="1">
      <c r="M984" s="259"/>
    </row>
    <row r="985" ht="15.75" customHeight="1">
      <c r="M985" s="259"/>
    </row>
    <row r="986" ht="15.75" customHeight="1">
      <c r="M986" s="259"/>
    </row>
    <row r="987" ht="15.75" customHeight="1">
      <c r="M987" s="259"/>
    </row>
    <row r="988" ht="15.75" customHeight="1">
      <c r="M988" s="259"/>
    </row>
    <row r="989" ht="15.75" customHeight="1">
      <c r="M989" s="259"/>
    </row>
    <row r="990" ht="15.75" customHeight="1">
      <c r="M990" s="259"/>
    </row>
    <row r="991" ht="15.75" customHeight="1">
      <c r="M991" s="259"/>
    </row>
    <row r="992" ht="15.75" customHeight="1">
      <c r="M992" s="259"/>
    </row>
    <row r="993" ht="15.75" customHeight="1">
      <c r="M993" s="259"/>
    </row>
    <row r="994" ht="15.75" customHeight="1">
      <c r="M994" s="259"/>
    </row>
    <row r="995" ht="15.75" customHeight="1">
      <c r="M995" s="259"/>
    </row>
    <row r="996" ht="15.75" customHeight="1">
      <c r="M996" s="259"/>
    </row>
    <row r="997" ht="15.75" customHeight="1">
      <c r="M997" s="259"/>
    </row>
    <row r="998" ht="15.75" customHeight="1">
      <c r="M998" s="259"/>
    </row>
    <row r="999" ht="15.75" customHeight="1">
      <c r="M999" s="259"/>
    </row>
    <row r="1000" ht="15.75" customHeight="1">
      <c r="M1000" s="259"/>
    </row>
  </sheetData>
  <mergeCells count="17">
    <mergeCell ref="I1:I2"/>
    <mergeCell ref="J1:J2"/>
    <mergeCell ref="M1:M2"/>
    <mergeCell ref="K1:K2"/>
    <mergeCell ref="L1:L2"/>
    <mergeCell ref="G1:G2"/>
    <mergeCell ref="H1:H2"/>
    <mergeCell ref="A73:B73"/>
    <mergeCell ref="A74:B74"/>
    <mergeCell ref="F1:F2"/>
    <mergeCell ref="C1:C2"/>
    <mergeCell ref="D1:D2"/>
    <mergeCell ref="A1:A2"/>
    <mergeCell ref="B1:B2"/>
    <mergeCell ref="A71:B71"/>
    <mergeCell ref="A72:B72"/>
    <mergeCell ref="E1:E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4" width="14.43"/>
    <col customWidth="1" min="5" max="5" width="5.14"/>
    <col customWidth="1" min="6" max="6" width="38.57"/>
    <col customWidth="1" min="7" max="10" width="14.43"/>
  </cols>
  <sheetData>
    <row r="1" ht="15.75" customHeight="1">
      <c r="A1" s="85"/>
      <c r="B1" s="86"/>
      <c r="C1" s="97" t="s">
        <v>19</v>
      </c>
      <c r="E1" s="5"/>
      <c r="F1" s="6"/>
      <c r="G1" s="5" t="s">
        <v>32</v>
      </c>
      <c r="H1" s="102"/>
      <c r="I1" s="5"/>
      <c r="J1" s="5"/>
    </row>
    <row r="2" ht="15.75" customHeight="1">
      <c r="A2" s="104" t="s">
        <v>0</v>
      </c>
      <c r="B2" s="105" t="s">
        <v>38</v>
      </c>
      <c r="C2" s="106">
        <v>43150.0</v>
      </c>
      <c r="D2" s="114">
        <v>43157.0</v>
      </c>
      <c r="E2" s="85"/>
      <c r="F2" s="105" t="s">
        <v>1</v>
      </c>
      <c r="G2" s="115" t="s">
        <v>42</v>
      </c>
      <c r="H2" s="124" t="s">
        <v>43</v>
      </c>
    </row>
    <row r="3" ht="15.75" customHeight="1">
      <c r="A3" s="127">
        <v>1.0</v>
      </c>
      <c r="B3" s="129" t="s">
        <v>13</v>
      </c>
      <c r="C3" s="131">
        <f>'WK7 1902'!K3</f>
        <v>12.25</v>
      </c>
      <c r="D3" s="132">
        <f>'WK8 2602'!K3</f>
        <v>7.75</v>
      </c>
      <c r="E3" s="141"/>
      <c r="F3" s="142" t="s">
        <v>13</v>
      </c>
      <c r="G3" s="145">
        <f>'WK7 1902'!L3</f>
        <v>16</v>
      </c>
      <c r="H3" s="147">
        <f>'WK8 2602'!L3</f>
        <v>16</v>
      </c>
    </row>
    <row r="4" ht="15.75" customHeight="1">
      <c r="A4" s="148">
        <v>1.1</v>
      </c>
      <c r="B4" s="39" t="s">
        <v>13</v>
      </c>
      <c r="C4" s="150">
        <f>'WK7 1902'!K4</f>
        <v>9</v>
      </c>
      <c r="D4" s="159">
        <f>'WK8 2602'!K4</f>
        <v>7.25</v>
      </c>
      <c r="E4" s="85"/>
      <c r="F4" s="161" t="s">
        <v>13</v>
      </c>
      <c r="G4" s="163">
        <f>'WK7 1902'!L4</f>
        <v>8</v>
      </c>
      <c r="H4" s="164">
        <f>'WK8 2602'!L4</f>
        <v>8</v>
      </c>
    </row>
    <row r="5" ht="15.75" customHeight="1">
      <c r="A5" s="173" t="s">
        <v>15</v>
      </c>
      <c r="B5" s="56" t="s">
        <v>16</v>
      </c>
      <c r="C5" s="150">
        <f>'WK7 1902'!K5</f>
        <v>0.5</v>
      </c>
      <c r="D5" s="159" t="str">
        <f>'WK8 2602'!K5</f>
        <v>-</v>
      </c>
      <c r="E5" s="85"/>
      <c r="F5" s="175" t="s">
        <v>16</v>
      </c>
      <c r="G5" s="163" t="str">
        <f>'WK7 1902'!L5</f>
        <v>-</v>
      </c>
      <c r="H5" s="164" t="str">
        <f>'WK8 2602'!L5</f>
        <v>-</v>
      </c>
    </row>
    <row r="6" ht="15.75" customHeight="1">
      <c r="A6" s="173">
        <v>1.2</v>
      </c>
      <c r="B6" s="56" t="s">
        <v>17</v>
      </c>
      <c r="C6" s="150">
        <f>'WK7 1902'!K6</f>
        <v>2.75</v>
      </c>
      <c r="D6" s="159">
        <f>'WK8 2602'!K6</f>
        <v>0.5</v>
      </c>
      <c r="E6" s="85"/>
      <c r="F6" s="175" t="s">
        <v>17</v>
      </c>
      <c r="G6" s="163">
        <f>'WK7 1902'!L6</f>
        <v>8</v>
      </c>
      <c r="H6" s="164">
        <f>'WK8 2602'!L6</f>
        <v>8</v>
      </c>
    </row>
    <row r="7" ht="15.75" customHeight="1">
      <c r="A7" s="176">
        <v>2.0</v>
      </c>
      <c r="B7" s="177" t="s">
        <v>18</v>
      </c>
      <c r="C7" s="184">
        <f>'WK7 1902'!K7</f>
        <v>1.25</v>
      </c>
      <c r="D7" s="185">
        <f>'WK8 2602'!K7</f>
        <v>10.75</v>
      </c>
      <c r="E7" s="141"/>
      <c r="F7" s="186" t="s">
        <v>18</v>
      </c>
      <c r="G7" s="187">
        <f>'WK7 1902'!L7</f>
        <v>0</v>
      </c>
      <c r="H7" s="188">
        <f>'WK8 2602'!L7</f>
        <v>0</v>
      </c>
    </row>
    <row r="8" ht="15.75" customHeight="1">
      <c r="A8" s="189">
        <v>2.1</v>
      </c>
      <c r="B8" s="90" t="s">
        <v>20</v>
      </c>
      <c r="C8" s="190">
        <f>'WK7 1902'!K8</f>
        <v>0</v>
      </c>
      <c r="D8" s="191">
        <f>'WK8 2602'!K8</f>
        <v>0</v>
      </c>
      <c r="E8" s="141"/>
      <c r="F8" s="192" t="s">
        <v>20</v>
      </c>
      <c r="G8" s="193">
        <f>'WK7 1902'!L8</f>
        <v>0</v>
      </c>
      <c r="H8" s="194">
        <f>'WK8 2602'!L8</f>
        <v>0</v>
      </c>
    </row>
    <row r="9" ht="15.75" customHeight="1">
      <c r="A9" s="148" t="s">
        <v>21</v>
      </c>
      <c r="B9" s="39" t="s">
        <v>22</v>
      </c>
      <c r="C9" s="150" t="str">
        <f>'WK7 1902'!K9</f>
        <v>-</v>
      </c>
      <c r="D9" s="159" t="str">
        <f>'WK8 2602'!K9</f>
        <v>-</v>
      </c>
      <c r="E9" s="85"/>
      <c r="F9" s="161" t="s">
        <v>22</v>
      </c>
      <c r="G9" s="163" t="str">
        <f>'WK7 1902'!L9</f>
        <v>-</v>
      </c>
      <c r="H9" s="164" t="str">
        <f>'WK8 2602'!L9</f>
        <v>-</v>
      </c>
    </row>
    <row r="10" ht="15.75" customHeight="1">
      <c r="A10" s="148" t="s">
        <v>23</v>
      </c>
      <c r="B10" s="39" t="s">
        <v>24</v>
      </c>
      <c r="C10" s="150" t="str">
        <f>'WK7 1902'!K10</f>
        <v>-</v>
      </c>
      <c r="D10" s="159" t="str">
        <f>'WK8 2602'!K10</f>
        <v>-</v>
      </c>
      <c r="E10" s="85"/>
      <c r="F10" s="161" t="s">
        <v>24</v>
      </c>
      <c r="G10" s="163" t="str">
        <f>'WK7 1902'!L10</f>
        <v>-</v>
      </c>
      <c r="H10" s="164" t="str">
        <f>'WK8 2602'!L10</f>
        <v>-</v>
      </c>
    </row>
    <row r="11" ht="15.75" customHeight="1">
      <c r="A11" s="148" t="s">
        <v>25</v>
      </c>
      <c r="B11" s="39" t="s">
        <v>26</v>
      </c>
      <c r="C11" s="150" t="str">
        <f>'WK7 1902'!K11</f>
        <v>-</v>
      </c>
      <c r="D11" s="159" t="str">
        <f>'WK8 2602'!K11</f>
        <v>-</v>
      </c>
      <c r="E11" s="85"/>
      <c r="F11" s="161" t="s">
        <v>26</v>
      </c>
      <c r="G11" s="163" t="str">
        <f>'WK7 1902'!L11</f>
        <v>-</v>
      </c>
      <c r="H11" s="164" t="str">
        <f>'WK8 2602'!L11</f>
        <v>-</v>
      </c>
    </row>
    <row r="12" ht="15.75" customHeight="1">
      <c r="A12" s="148"/>
      <c r="B12" s="39"/>
      <c r="C12" s="150" t="str">
        <f>'WK7 1902'!K12</f>
        <v/>
      </c>
      <c r="D12" s="159" t="str">
        <f>'WK8 2602'!K12</f>
        <v/>
      </c>
      <c r="E12" s="85"/>
      <c r="F12" s="161"/>
      <c r="G12" s="163" t="str">
        <f>'WK7 1902'!L12</f>
        <v/>
      </c>
      <c r="H12" s="164" t="str">
        <f>'WK8 2602'!L12</f>
        <v/>
      </c>
    </row>
    <row r="13" ht="15.75" customHeight="1">
      <c r="A13" s="189">
        <v>2.2</v>
      </c>
      <c r="B13" s="90" t="s">
        <v>27</v>
      </c>
      <c r="C13" s="195">
        <f>'WK7 1902'!K13</f>
        <v>0</v>
      </c>
      <c r="D13" s="196">
        <f>'WK8 2602'!K13</f>
        <v>5.5</v>
      </c>
      <c r="E13" s="141"/>
      <c r="F13" s="192" t="s">
        <v>27</v>
      </c>
      <c r="G13" s="193">
        <f>'WK7 1902'!L13</f>
        <v>0</v>
      </c>
      <c r="H13" s="197">
        <f>'WK8 2602'!L13</f>
        <v>0</v>
      </c>
    </row>
    <row r="14" ht="15.75" customHeight="1">
      <c r="A14" s="148" t="s">
        <v>28</v>
      </c>
      <c r="B14" s="39" t="s">
        <v>29</v>
      </c>
      <c r="C14" s="150" t="str">
        <f>'WK7 1902'!K14</f>
        <v>-</v>
      </c>
      <c r="D14" s="159">
        <f>'WK8 2602'!K14</f>
        <v>0.25</v>
      </c>
      <c r="E14" s="85"/>
      <c r="F14" s="161" t="s">
        <v>29</v>
      </c>
      <c r="G14" s="163" t="str">
        <f>'WK7 1902'!L14</f>
        <v>-</v>
      </c>
      <c r="H14" s="164" t="str">
        <f>'WK8 2602'!L14</f>
        <v>-</v>
      </c>
    </row>
    <row r="15" ht="15.75" customHeight="1">
      <c r="A15" s="148" t="s">
        <v>30</v>
      </c>
      <c r="B15" s="39" t="s">
        <v>31</v>
      </c>
      <c r="C15" s="150" t="str">
        <f>'WK7 1902'!K15</f>
        <v>-</v>
      </c>
      <c r="D15" s="159">
        <f>'WK8 2602'!K15</f>
        <v>0</v>
      </c>
      <c r="E15" s="85"/>
      <c r="F15" s="161" t="s">
        <v>31</v>
      </c>
      <c r="G15" s="163" t="str">
        <f>'WK7 1902'!L15</f>
        <v>-</v>
      </c>
      <c r="H15" s="164" t="str">
        <f>'WK8 2602'!L15</f>
        <v>-</v>
      </c>
    </row>
    <row r="16" ht="15.75" customHeight="1">
      <c r="A16" s="148"/>
      <c r="B16" s="39"/>
      <c r="C16" s="150" t="str">
        <f>'WK7 1902'!K16</f>
        <v/>
      </c>
      <c r="D16" s="159">
        <f>'WK8 2602'!K16</f>
        <v>0</v>
      </c>
      <c r="E16" s="85"/>
      <c r="F16" s="161"/>
      <c r="G16" s="163" t="str">
        <f>'WK7 1902'!L16</f>
        <v/>
      </c>
      <c r="H16" s="164" t="str">
        <f>'WK8 2602'!L16</f>
        <v>-</v>
      </c>
    </row>
    <row r="17" ht="15.75" customHeight="1">
      <c r="A17" s="148">
        <v>2.3</v>
      </c>
      <c r="B17" s="39" t="s">
        <v>33</v>
      </c>
      <c r="C17" s="150" t="str">
        <f>'WK7 1902'!K17</f>
        <v>-</v>
      </c>
      <c r="D17" s="159">
        <f>'WK8 2602'!K17</f>
        <v>0</v>
      </c>
      <c r="E17" s="85"/>
      <c r="F17" s="161" t="s">
        <v>33</v>
      </c>
      <c r="G17" s="163" t="str">
        <f>'WK7 1902'!L17</f>
        <v>-</v>
      </c>
      <c r="H17" s="164" t="str">
        <f>'WK8 2602'!L17</f>
        <v>-</v>
      </c>
    </row>
    <row r="18" ht="15.75" customHeight="1">
      <c r="A18" s="148">
        <v>2.4</v>
      </c>
      <c r="B18" s="39" t="s">
        <v>34</v>
      </c>
      <c r="C18" s="150" t="str">
        <f>'WK7 1902'!K18</f>
        <v>-</v>
      </c>
      <c r="D18" s="159">
        <f>'WK8 2602'!K18</f>
        <v>0</v>
      </c>
      <c r="E18" s="85"/>
      <c r="F18" s="161" t="s">
        <v>34</v>
      </c>
      <c r="G18" s="163" t="str">
        <f>'WK7 1902'!L18</f>
        <v>-</v>
      </c>
      <c r="H18" s="164" t="str">
        <f>'WK8 2602'!L18</f>
        <v>-</v>
      </c>
    </row>
    <row r="19" ht="15.75" customHeight="1">
      <c r="A19" s="148">
        <v>2.5</v>
      </c>
      <c r="B19" s="39" t="s">
        <v>35</v>
      </c>
      <c r="C19" s="150">
        <f>'WK7 1902'!K19</f>
        <v>1.25</v>
      </c>
      <c r="D19" s="159">
        <f>'WK8 2602'!K19</f>
        <v>5.25</v>
      </c>
      <c r="E19" s="85"/>
      <c r="F19" s="161" t="s">
        <v>35</v>
      </c>
      <c r="G19" s="163" t="str">
        <f>'WK7 1902'!L19</f>
        <v>-</v>
      </c>
      <c r="H19" s="164" t="str">
        <f>'WK8 2602'!L19</f>
        <v>-</v>
      </c>
    </row>
    <row r="20" ht="15.75" customHeight="1">
      <c r="A20" s="148">
        <v>2.6</v>
      </c>
      <c r="B20" s="39" t="s">
        <v>36</v>
      </c>
      <c r="C20" s="150" t="str">
        <f>'WK7 1902'!K20</f>
        <v>-</v>
      </c>
      <c r="D20" s="159">
        <f>'WK8 2602'!K20</f>
        <v>0</v>
      </c>
      <c r="E20" s="85"/>
      <c r="F20" s="161" t="s">
        <v>36</v>
      </c>
      <c r="G20" s="163" t="str">
        <f>'WK7 1902'!L20</f>
        <v>-</v>
      </c>
      <c r="H20" s="164" t="str">
        <f>'WK8 2602'!L20</f>
        <v>-</v>
      </c>
    </row>
    <row r="21" ht="15.75" customHeight="1">
      <c r="A21" s="148">
        <v>2.7</v>
      </c>
      <c r="B21" s="39" t="s">
        <v>37</v>
      </c>
      <c r="C21" s="150" t="str">
        <f>'WK7 1902'!K21</f>
        <v>-</v>
      </c>
      <c r="D21" s="159">
        <f>'WK8 2602'!K21</f>
        <v>0</v>
      </c>
      <c r="E21" s="85"/>
      <c r="F21" s="161" t="s">
        <v>37</v>
      </c>
      <c r="G21" s="163" t="str">
        <f>'WK7 1902'!L21</f>
        <v>-</v>
      </c>
      <c r="H21" s="164" t="str">
        <f>'WK8 2602'!L21</f>
        <v>-</v>
      </c>
    </row>
    <row r="22" ht="15.75" customHeight="1">
      <c r="A22" s="148">
        <v>2.8</v>
      </c>
      <c r="B22" s="39" t="s">
        <v>39</v>
      </c>
      <c r="C22" s="150" t="str">
        <f>'WK7 1902'!K22</f>
        <v>-</v>
      </c>
      <c r="D22" s="159">
        <f>'WK8 2602'!K22</f>
        <v>0</v>
      </c>
      <c r="E22" s="85"/>
      <c r="F22" s="161" t="s">
        <v>39</v>
      </c>
      <c r="G22" s="163" t="str">
        <f>'WK7 1902'!L22</f>
        <v>-</v>
      </c>
      <c r="H22" s="164" t="str">
        <f>'WK8 2602'!L22</f>
        <v>-</v>
      </c>
    </row>
    <row r="23" ht="15.75" customHeight="1">
      <c r="A23" s="148">
        <v>2.9</v>
      </c>
      <c r="B23" s="39" t="s">
        <v>40</v>
      </c>
      <c r="C23" s="150" t="str">
        <f>'WK7 1902'!K23</f>
        <v>-</v>
      </c>
      <c r="D23" s="159">
        <f>'WK8 2602'!K23</f>
        <v>0</v>
      </c>
      <c r="E23" s="85"/>
      <c r="F23" s="161" t="s">
        <v>40</v>
      </c>
      <c r="G23" s="163" t="str">
        <f>'WK7 1902'!L23</f>
        <v>-</v>
      </c>
      <c r="H23" s="164" t="str">
        <f>'WK8 2602'!L23</f>
        <v>-</v>
      </c>
    </row>
    <row r="24" ht="15.75" customHeight="1">
      <c r="A24" s="148"/>
      <c r="B24" s="39"/>
      <c r="C24" s="150" t="str">
        <f>'WK7 1902'!K24</f>
        <v/>
      </c>
      <c r="D24" s="159" t="str">
        <f>'WK8 2602'!K24</f>
        <v/>
      </c>
      <c r="E24" s="85"/>
      <c r="F24" s="161"/>
      <c r="G24" s="163" t="str">
        <f>'WK7 1902'!L24</f>
        <v/>
      </c>
      <c r="H24" s="164" t="str">
        <f>'WK8 2602'!L24</f>
        <v/>
      </c>
    </row>
    <row r="25" ht="15.75" customHeight="1">
      <c r="A25" s="211">
        <v>3.0</v>
      </c>
      <c r="B25" s="213" t="s">
        <v>41</v>
      </c>
      <c r="C25" s="215">
        <f>'WK7 1902'!K25</f>
        <v>44.25</v>
      </c>
      <c r="D25" s="221">
        <f>'WK8 2602'!K25</f>
        <v>0.5</v>
      </c>
      <c r="E25" s="141"/>
      <c r="F25" s="227" t="s">
        <v>41</v>
      </c>
      <c r="G25" s="233">
        <f>'WK7 1902'!L25</f>
        <v>13.75</v>
      </c>
      <c r="H25" s="235">
        <f>'WK8 2602'!L25</f>
        <v>18.75</v>
      </c>
    </row>
    <row r="26" ht="15.75" customHeight="1">
      <c r="A26" s="148">
        <v>3.1</v>
      </c>
      <c r="B26" s="39" t="s">
        <v>44</v>
      </c>
      <c r="C26" s="150">
        <f>'WK7 1902'!K26</f>
        <v>16</v>
      </c>
      <c r="D26" s="159" t="str">
        <f>'WK8 2602'!K26</f>
        <v>-</v>
      </c>
      <c r="E26" s="85"/>
      <c r="F26" s="161" t="s">
        <v>44</v>
      </c>
      <c r="G26" s="163" t="str">
        <f>'WK7 1902'!L26</f>
        <v>-</v>
      </c>
      <c r="H26" s="164" t="str">
        <f>'WK8 2602'!L26</f>
        <v>-</v>
      </c>
    </row>
    <row r="27" ht="15.75" customHeight="1">
      <c r="A27" s="148">
        <v>3.2</v>
      </c>
      <c r="B27" s="39" t="s">
        <v>45</v>
      </c>
      <c r="C27" s="150">
        <f>'WK7 1902'!K27</f>
        <v>27.25</v>
      </c>
      <c r="D27" s="159" t="str">
        <f>'WK8 2602'!K27</f>
        <v>-</v>
      </c>
      <c r="E27" s="85"/>
      <c r="F27" s="161" t="s">
        <v>45</v>
      </c>
      <c r="G27" s="163">
        <f>'WK7 1902'!L27</f>
        <v>12.5</v>
      </c>
      <c r="H27" s="164" t="str">
        <f>'WK8 2602'!L27</f>
        <v>-</v>
      </c>
    </row>
    <row r="28" ht="15.75" customHeight="1">
      <c r="A28" s="148">
        <v>3.3</v>
      </c>
      <c r="B28" s="39" t="s">
        <v>46</v>
      </c>
      <c r="C28" s="150">
        <f>'WK7 1902'!K28</f>
        <v>1</v>
      </c>
      <c r="D28" s="159">
        <f>'WK8 2602'!K28</f>
        <v>0.5</v>
      </c>
      <c r="E28" s="85"/>
      <c r="F28" s="161" t="s">
        <v>46</v>
      </c>
      <c r="G28" s="163">
        <f>'WK7 1902'!L28</f>
        <v>1.25</v>
      </c>
      <c r="H28" s="164">
        <f>'WK8 2602'!L28</f>
        <v>18.75</v>
      </c>
    </row>
    <row r="29" ht="15.75" customHeight="1">
      <c r="A29" s="148">
        <v>3.4</v>
      </c>
      <c r="B29" s="39" t="s">
        <v>47</v>
      </c>
      <c r="C29" s="150" t="str">
        <f>'WK7 1902'!K29</f>
        <v>-</v>
      </c>
      <c r="D29" s="159" t="str">
        <f>'WK8 2602'!K29</f>
        <v>-</v>
      </c>
      <c r="E29" s="85"/>
      <c r="F29" s="161" t="s">
        <v>47</v>
      </c>
      <c r="G29" s="163" t="str">
        <f>'WK7 1902'!L29</f>
        <v>-</v>
      </c>
      <c r="H29" s="164" t="str">
        <f>'WK8 2602'!L29</f>
        <v>-</v>
      </c>
    </row>
    <row r="30" ht="15.75" customHeight="1">
      <c r="A30" s="148">
        <v>3.5</v>
      </c>
      <c r="B30" s="39" t="s">
        <v>48</v>
      </c>
      <c r="C30" s="150" t="str">
        <f>'WK7 1902'!K30</f>
        <v>-</v>
      </c>
      <c r="D30" s="159" t="str">
        <f>'WK8 2602'!K30</f>
        <v>-</v>
      </c>
      <c r="E30" s="85"/>
      <c r="F30" s="161" t="s">
        <v>48</v>
      </c>
      <c r="G30" s="163" t="str">
        <f>'WK7 1902'!L30</f>
        <v>-</v>
      </c>
      <c r="H30" s="164" t="str">
        <f>'WK8 2602'!L30</f>
        <v>-</v>
      </c>
    </row>
    <row r="31" ht="15.75" customHeight="1">
      <c r="A31" s="148"/>
      <c r="B31" s="39"/>
      <c r="C31" s="150" t="str">
        <f>'WK7 1902'!K31</f>
        <v/>
      </c>
      <c r="D31" s="159" t="str">
        <f>'WK8 2602'!K31</f>
        <v/>
      </c>
      <c r="E31" s="85"/>
      <c r="F31" s="161"/>
      <c r="G31" s="163" t="str">
        <f>'WK7 1902'!L31</f>
        <v/>
      </c>
      <c r="H31" s="164" t="str">
        <f>'WK8 2602'!L31</f>
        <v/>
      </c>
    </row>
    <row r="32" ht="15.75" customHeight="1">
      <c r="A32" s="247">
        <v>4.0</v>
      </c>
      <c r="B32" s="248" t="s">
        <v>49</v>
      </c>
      <c r="C32" s="250">
        <f>'WK7 1902'!K32</f>
        <v>0.75</v>
      </c>
      <c r="D32" s="252">
        <f>'WK8 2602'!K32</f>
        <v>3</v>
      </c>
      <c r="E32" s="141"/>
      <c r="F32" s="254" t="s">
        <v>49</v>
      </c>
      <c r="G32" s="256">
        <f>'WK7 1902'!L32</f>
        <v>0</v>
      </c>
      <c r="H32" s="258">
        <f>'WK8 2602'!L32</f>
        <v>0</v>
      </c>
    </row>
    <row r="33" ht="15.75" customHeight="1">
      <c r="A33" s="148">
        <v>4.1</v>
      </c>
      <c r="B33" s="39" t="s">
        <v>50</v>
      </c>
      <c r="C33" s="150" t="str">
        <f>'WK7 1902'!K33</f>
        <v>-</v>
      </c>
      <c r="D33" s="159" t="str">
        <f>'WK8 2602'!K33</f>
        <v>-</v>
      </c>
      <c r="E33" s="85"/>
      <c r="F33" s="161" t="s">
        <v>50</v>
      </c>
      <c r="G33" s="163" t="str">
        <f>'WK7 1902'!L33</f>
        <v>-</v>
      </c>
      <c r="H33" s="164" t="str">
        <f>'WK8 2602'!L33</f>
        <v>-</v>
      </c>
    </row>
    <row r="34" ht="15.75" customHeight="1">
      <c r="A34" s="148">
        <v>4.2</v>
      </c>
      <c r="B34" s="39" t="s">
        <v>51</v>
      </c>
      <c r="C34" s="150" t="str">
        <f>'WK7 1902'!K34</f>
        <v>-</v>
      </c>
      <c r="D34" s="159" t="str">
        <f>'WK8 2602'!K34</f>
        <v>-</v>
      </c>
      <c r="E34" s="85"/>
      <c r="F34" s="161" t="s">
        <v>51</v>
      </c>
      <c r="G34" s="163" t="str">
        <f>'WK7 1902'!L34</f>
        <v>-</v>
      </c>
      <c r="H34" s="164" t="str">
        <f>'WK8 2602'!L34</f>
        <v>-</v>
      </c>
    </row>
    <row r="35" ht="15.75" customHeight="1">
      <c r="A35" s="148">
        <v>4.3</v>
      </c>
      <c r="B35" s="39" t="s">
        <v>52</v>
      </c>
      <c r="C35" s="150">
        <f>'WK7 1902'!K35</f>
        <v>0.75</v>
      </c>
      <c r="D35" s="159">
        <f>'WK8 2602'!K35</f>
        <v>3</v>
      </c>
      <c r="E35" s="85"/>
      <c r="F35" s="161" t="s">
        <v>52</v>
      </c>
      <c r="G35" s="163" t="str">
        <f>'WK7 1902'!L35</f>
        <v>-</v>
      </c>
      <c r="H35" s="164" t="str">
        <f>'WK8 2602'!L35</f>
        <v>-</v>
      </c>
    </row>
    <row r="36" ht="15.75" customHeight="1">
      <c r="A36" s="264">
        <v>4.4</v>
      </c>
      <c r="B36" s="146" t="s">
        <v>53</v>
      </c>
      <c r="C36" s="195">
        <f>'WK7 1902'!K36</f>
        <v>0</v>
      </c>
      <c r="D36" s="196">
        <f>'WK8 2602'!K36</f>
        <v>0</v>
      </c>
      <c r="E36" s="85"/>
      <c r="F36" s="265" t="s">
        <v>53</v>
      </c>
      <c r="G36" s="163">
        <f>'WK7 1902'!L36</f>
        <v>0</v>
      </c>
      <c r="H36" s="197">
        <f>'WK8 2602'!L36</f>
        <v>0</v>
      </c>
    </row>
    <row r="37" ht="15.75" customHeight="1">
      <c r="A37" s="148" t="s">
        <v>54</v>
      </c>
      <c r="B37" s="39" t="s">
        <v>55</v>
      </c>
      <c r="C37" s="150" t="str">
        <f>'WK7 1902'!K37</f>
        <v>-</v>
      </c>
      <c r="D37" s="159" t="str">
        <f>'WK8 2602'!K37</f>
        <v>-</v>
      </c>
      <c r="E37" s="85"/>
      <c r="F37" s="161" t="s">
        <v>55</v>
      </c>
      <c r="G37" s="163" t="str">
        <f>'WK7 1902'!L37</f>
        <v>-</v>
      </c>
      <c r="H37" s="164" t="str">
        <f>'WK8 2602'!L37</f>
        <v>-</v>
      </c>
    </row>
    <row r="38" ht="15.75" customHeight="1">
      <c r="A38" s="148" t="s">
        <v>56</v>
      </c>
      <c r="B38" s="39" t="s">
        <v>57</v>
      </c>
      <c r="C38" s="150" t="str">
        <f>'WK7 1902'!K38</f>
        <v>-</v>
      </c>
      <c r="D38" s="159" t="str">
        <f>'WK8 2602'!K38</f>
        <v>-</v>
      </c>
      <c r="E38" s="85"/>
      <c r="F38" s="161" t="s">
        <v>57</v>
      </c>
      <c r="G38" s="163" t="str">
        <f>'WK7 1902'!L38</f>
        <v>-</v>
      </c>
      <c r="H38" s="164" t="str">
        <f>'WK8 2602'!L38</f>
        <v>-</v>
      </c>
    </row>
    <row r="39" ht="15.75" customHeight="1">
      <c r="A39" s="148" t="s">
        <v>58</v>
      </c>
      <c r="B39" s="39" t="s">
        <v>59</v>
      </c>
      <c r="C39" s="150" t="str">
        <f>'WK7 1902'!K39</f>
        <v>-</v>
      </c>
      <c r="D39" s="159" t="str">
        <f>'WK8 2602'!K39</f>
        <v>-</v>
      </c>
      <c r="E39" s="85"/>
      <c r="F39" s="161" t="s">
        <v>59</v>
      </c>
      <c r="G39" s="163" t="str">
        <f>'WK7 1902'!L39</f>
        <v>-</v>
      </c>
      <c r="H39" s="164" t="str">
        <f>'WK8 2602'!L39</f>
        <v>-</v>
      </c>
    </row>
    <row r="40" ht="15.75" customHeight="1">
      <c r="A40" s="148"/>
      <c r="B40" s="39"/>
      <c r="C40" s="150" t="str">
        <f>'WK7 1902'!K40</f>
        <v/>
      </c>
      <c r="D40" s="159" t="str">
        <f>'WK8 2602'!K40</f>
        <v/>
      </c>
      <c r="E40" s="85"/>
      <c r="F40" s="161"/>
      <c r="G40" s="163" t="str">
        <f>'WK7 1902'!L40</f>
        <v/>
      </c>
      <c r="H40" s="164" t="str">
        <f>'WK8 2602'!L40</f>
        <v/>
      </c>
    </row>
    <row r="41" ht="15.75" customHeight="1">
      <c r="A41" s="266">
        <v>5.0</v>
      </c>
      <c r="B41" s="267" t="s">
        <v>60</v>
      </c>
      <c r="C41" s="268">
        <f>'WK7 1902'!K41</f>
        <v>55</v>
      </c>
      <c r="D41" s="269">
        <f>'WK8 2602'!K41</f>
        <v>71.75</v>
      </c>
      <c r="E41" s="141"/>
      <c r="F41" s="270" t="s">
        <v>60</v>
      </c>
      <c r="G41" s="271">
        <f>'WK7 1902'!L41</f>
        <v>100.59</v>
      </c>
      <c r="H41" s="272">
        <f>'WK8 2602'!L41</f>
        <v>100.59</v>
      </c>
    </row>
    <row r="42" ht="15.75" customHeight="1">
      <c r="A42" s="148">
        <v>5.1</v>
      </c>
      <c r="B42" s="39" t="s">
        <v>61</v>
      </c>
      <c r="C42" s="150" t="str">
        <f>'WK7 1902'!K42</f>
        <v>-</v>
      </c>
      <c r="D42" s="159" t="str">
        <f>'WK8 2602'!K42</f>
        <v>-</v>
      </c>
      <c r="E42" s="85"/>
      <c r="F42" s="161" t="s">
        <v>61</v>
      </c>
      <c r="G42" s="163">
        <f>'WK7 1902'!L42</f>
        <v>4.37</v>
      </c>
      <c r="H42" s="164">
        <f>'WK8 2602'!L42</f>
        <v>4.37</v>
      </c>
    </row>
    <row r="43" ht="15.75" customHeight="1">
      <c r="A43" s="148">
        <v>5.2</v>
      </c>
      <c r="B43" s="39" t="s">
        <v>62</v>
      </c>
      <c r="C43" s="150" t="str">
        <f>'WK7 1902'!K43</f>
        <v>-</v>
      </c>
      <c r="D43" s="159" t="str">
        <f>'WK8 2602'!K43</f>
        <v>-</v>
      </c>
      <c r="E43" s="85"/>
      <c r="F43" s="161" t="s">
        <v>62</v>
      </c>
      <c r="G43" s="163">
        <f>'WK7 1902'!L43</f>
        <v>3.75</v>
      </c>
      <c r="H43" s="164">
        <f>'WK8 2602'!L43</f>
        <v>3.75</v>
      </c>
    </row>
    <row r="44" ht="15.75" customHeight="1">
      <c r="A44" s="273">
        <v>5.3</v>
      </c>
      <c r="B44" s="153" t="s">
        <v>63</v>
      </c>
      <c r="C44" s="274">
        <f>'WK7 1902'!K44</f>
        <v>55</v>
      </c>
      <c r="D44" s="275">
        <f>'WK8 2602'!K44</f>
        <v>71.75</v>
      </c>
      <c r="E44" s="141"/>
      <c r="F44" s="276" t="s">
        <v>63</v>
      </c>
      <c r="G44" s="193">
        <f>'WK7 1902'!L44</f>
        <v>92.47</v>
      </c>
      <c r="H44" s="277">
        <f>'WK8 2602'!L44</f>
        <v>92.47</v>
      </c>
    </row>
    <row r="45" ht="15.75" customHeight="1">
      <c r="A45" s="189" t="s">
        <v>64</v>
      </c>
      <c r="B45" s="153" t="s">
        <v>65</v>
      </c>
      <c r="C45" s="274">
        <f>'WK7 1902'!K45</f>
        <v>5</v>
      </c>
      <c r="D45" s="275">
        <f>'WK8 2602'!K45</f>
        <v>3</v>
      </c>
      <c r="E45" s="141"/>
      <c r="F45" s="276" t="s">
        <v>65</v>
      </c>
      <c r="G45" s="193">
        <f>'WK7 1902'!L45</f>
        <v>38.77</v>
      </c>
      <c r="H45" s="277">
        <f>'WK8 2602'!L45</f>
        <v>38.77</v>
      </c>
    </row>
    <row r="46" ht="15.75" customHeight="1">
      <c r="A46" s="148" t="s">
        <v>66</v>
      </c>
      <c r="B46" s="39" t="s">
        <v>67</v>
      </c>
      <c r="C46" s="150">
        <f>'WK7 1902'!K46</f>
        <v>5</v>
      </c>
      <c r="D46" s="159">
        <f>'WK8 2602'!K46</f>
        <v>3</v>
      </c>
      <c r="E46" s="85"/>
      <c r="F46" s="161" t="s">
        <v>67</v>
      </c>
      <c r="G46" s="163">
        <f>'WK7 1902'!L46</f>
        <v>38.77</v>
      </c>
      <c r="H46" s="164">
        <f>'WK8 2602'!L46</f>
        <v>38.77</v>
      </c>
    </row>
    <row r="47" ht="15.75" customHeight="1">
      <c r="A47" s="148" t="s">
        <v>68</v>
      </c>
      <c r="B47" s="39" t="s">
        <v>69</v>
      </c>
      <c r="C47" s="150" t="str">
        <f>'WK7 1902'!K47</f>
        <v>-</v>
      </c>
      <c r="D47" s="159" t="str">
        <f>'WK8 2602'!K47</f>
        <v>-</v>
      </c>
      <c r="E47" s="85"/>
      <c r="F47" s="161" t="s">
        <v>69</v>
      </c>
      <c r="G47" s="163" t="str">
        <f>'WK7 1902'!L47</f>
        <v>-</v>
      </c>
      <c r="H47" s="164" t="str">
        <f>'WK8 2602'!L47</f>
        <v>-</v>
      </c>
    </row>
    <row r="48" ht="15.75" customHeight="1">
      <c r="A48" s="189" t="s">
        <v>70</v>
      </c>
      <c r="B48" s="90" t="s">
        <v>71</v>
      </c>
      <c r="C48" s="195">
        <f>'WK7 1902'!K48</f>
        <v>50</v>
      </c>
      <c r="D48" s="196">
        <f>'WK8 2602'!K48</f>
        <v>68.75</v>
      </c>
      <c r="E48" s="141"/>
      <c r="F48" s="192" t="s">
        <v>71</v>
      </c>
      <c r="G48" s="193">
        <f>'WK7 1902'!L48</f>
        <v>53.7</v>
      </c>
      <c r="H48" s="197">
        <f>'WK8 2602'!L48</f>
        <v>53.7</v>
      </c>
    </row>
    <row r="49" ht="15.75" customHeight="1">
      <c r="A49" s="148" t="s">
        <v>72</v>
      </c>
      <c r="B49" s="39" t="s">
        <v>73</v>
      </c>
      <c r="C49" s="150">
        <f>'WK7 1902'!K49</f>
        <v>50</v>
      </c>
      <c r="D49" s="159">
        <f>'WK8 2602'!K49</f>
        <v>68.75</v>
      </c>
      <c r="E49" s="85"/>
      <c r="F49" s="161" t="s">
        <v>73</v>
      </c>
      <c r="G49" s="163">
        <f>'WK7 1902'!L49</f>
        <v>53.7</v>
      </c>
      <c r="H49" s="164">
        <f>'WK8 2602'!L49</f>
        <v>53.7</v>
      </c>
    </row>
    <row r="50" ht="15.75" customHeight="1">
      <c r="A50" s="148" t="s">
        <v>74</v>
      </c>
      <c r="B50" s="39" t="s">
        <v>75</v>
      </c>
      <c r="C50" s="150" t="str">
        <f>'WK7 1902'!K50</f>
        <v>-</v>
      </c>
      <c r="D50" s="159" t="str">
        <f>'WK8 2602'!K50</f>
        <v>-</v>
      </c>
      <c r="E50" s="85"/>
      <c r="F50" s="161" t="s">
        <v>75</v>
      </c>
      <c r="G50" s="163" t="str">
        <f>'WK7 1902'!L50</f>
        <v>-</v>
      </c>
      <c r="H50" s="164" t="str">
        <f>'WK8 2602'!L50</f>
        <v>-</v>
      </c>
    </row>
    <row r="51" ht="15.75" customHeight="1">
      <c r="A51" s="273">
        <v>5.4</v>
      </c>
      <c r="B51" s="153" t="s">
        <v>76</v>
      </c>
      <c r="C51" s="274">
        <f>'WK7 1902'!K51</f>
        <v>0</v>
      </c>
      <c r="D51" s="275">
        <f>'WK8 2602'!K51</f>
        <v>0</v>
      </c>
      <c r="E51" s="141"/>
      <c r="F51" s="276" t="s">
        <v>76</v>
      </c>
      <c r="G51" s="193">
        <f>'WK7 1902'!L51</f>
        <v>0</v>
      </c>
      <c r="H51" s="277">
        <f>'WK8 2602'!L51</f>
        <v>0</v>
      </c>
    </row>
    <row r="52" ht="15.75" customHeight="1">
      <c r="A52" s="148" t="s">
        <v>77</v>
      </c>
      <c r="B52" s="39" t="s">
        <v>78</v>
      </c>
      <c r="C52" s="150" t="str">
        <f>'WK7 1902'!K52</f>
        <v>-</v>
      </c>
      <c r="D52" s="159" t="str">
        <f>'WK8 2602'!K52</f>
        <v>-</v>
      </c>
      <c r="E52" s="85"/>
      <c r="F52" s="161" t="s">
        <v>78</v>
      </c>
      <c r="G52" s="163" t="str">
        <f>'WK7 1902'!L52</f>
        <v>-</v>
      </c>
      <c r="H52" s="164" t="str">
        <f>'WK8 2602'!L52</f>
        <v>-</v>
      </c>
    </row>
    <row r="53" ht="15.75" customHeight="1">
      <c r="A53" s="148" t="s">
        <v>79</v>
      </c>
      <c r="B53" s="166" t="s">
        <v>80</v>
      </c>
      <c r="C53" s="150" t="str">
        <f>'WK7 1902'!K53</f>
        <v>-</v>
      </c>
      <c r="D53" s="159" t="str">
        <f>'WK8 2602'!K53</f>
        <v>-</v>
      </c>
      <c r="E53" s="278"/>
      <c r="F53" s="279" t="s">
        <v>80</v>
      </c>
      <c r="G53" s="163" t="str">
        <f>'WK7 1902'!L53</f>
        <v>-</v>
      </c>
      <c r="H53" s="164" t="str">
        <f>'WK8 2602'!L53</f>
        <v>-</v>
      </c>
    </row>
    <row r="54" ht="15.75" customHeight="1">
      <c r="A54" s="148" t="s">
        <v>81</v>
      </c>
      <c r="B54" s="39" t="s">
        <v>82</v>
      </c>
      <c r="C54" s="150" t="str">
        <f>'WK7 1902'!K54</f>
        <v>-</v>
      </c>
      <c r="D54" s="159" t="str">
        <f>'WK8 2602'!K54</f>
        <v>-</v>
      </c>
      <c r="E54" s="85"/>
      <c r="F54" s="161" t="s">
        <v>82</v>
      </c>
      <c r="G54" s="163" t="str">
        <f>'WK7 1902'!L54</f>
        <v>-</v>
      </c>
      <c r="H54" s="164" t="str">
        <f>'WK8 2602'!L54</f>
        <v>-</v>
      </c>
    </row>
    <row r="55" ht="15.75" customHeight="1">
      <c r="A55" s="148"/>
      <c r="B55" s="39"/>
      <c r="C55" s="150" t="str">
        <f>'WK7 1902'!K55</f>
        <v/>
      </c>
      <c r="D55" s="159" t="str">
        <f>'WK8 2602'!K55</f>
        <v/>
      </c>
      <c r="E55" s="85"/>
      <c r="F55" s="161"/>
      <c r="G55" s="163" t="str">
        <f>'WK7 1902'!L55</f>
        <v/>
      </c>
      <c r="H55" s="164" t="str">
        <f>'WK8 2602'!L55</f>
        <v/>
      </c>
    </row>
    <row r="56" ht="15.75" customHeight="1">
      <c r="A56" s="280">
        <v>6.0</v>
      </c>
      <c r="B56" s="281" t="s">
        <v>83</v>
      </c>
      <c r="C56" s="282">
        <f>'WK7 1902'!K56</f>
        <v>12</v>
      </c>
      <c r="D56" s="283">
        <f>'WK8 2602'!K56</f>
        <v>0</v>
      </c>
      <c r="E56" s="141"/>
      <c r="F56" s="284" t="s">
        <v>83</v>
      </c>
      <c r="G56" s="285">
        <f>'WK7 1902'!L56</f>
        <v>0</v>
      </c>
      <c r="H56" s="286">
        <f>'WK8 2602'!L56</f>
        <v>0</v>
      </c>
    </row>
    <row r="57" ht="15.75" customHeight="1">
      <c r="A57" s="148">
        <v>6.1</v>
      </c>
      <c r="B57" s="39" t="s">
        <v>84</v>
      </c>
      <c r="C57" s="150" t="str">
        <f>'WK7 1902'!K57</f>
        <v>-</v>
      </c>
      <c r="D57" s="159" t="str">
        <f>'WK8 2602'!K57</f>
        <v>-</v>
      </c>
      <c r="E57" s="85"/>
      <c r="F57" s="161" t="s">
        <v>84</v>
      </c>
      <c r="G57" s="163" t="str">
        <f>'WK7 1902'!L57</f>
        <v>-</v>
      </c>
      <c r="H57" s="164" t="str">
        <f>'WK8 2602'!L57</f>
        <v>-</v>
      </c>
    </row>
    <row r="58" ht="15.75" customHeight="1">
      <c r="A58" s="148">
        <v>6.2</v>
      </c>
      <c r="B58" s="39" t="s">
        <v>85</v>
      </c>
      <c r="C58" s="150" t="str">
        <f>'WK7 1902'!K58</f>
        <v>-</v>
      </c>
      <c r="D58" s="159" t="str">
        <f>'WK8 2602'!K58</f>
        <v>-</v>
      </c>
      <c r="E58" s="85"/>
      <c r="F58" s="161" t="s">
        <v>85</v>
      </c>
      <c r="G58" s="163" t="str">
        <f>'WK7 1902'!L58</f>
        <v>-</v>
      </c>
      <c r="H58" s="164" t="str">
        <f>'WK8 2602'!L58</f>
        <v>-</v>
      </c>
    </row>
    <row r="59" ht="15.75" customHeight="1">
      <c r="A59" s="148">
        <v>6.3</v>
      </c>
      <c r="B59" s="39" t="s">
        <v>86</v>
      </c>
      <c r="C59" s="150" t="str">
        <f>'WK7 1902'!K59</f>
        <v>-</v>
      </c>
      <c r="D59" s="159" t="str">
        <f>'WK8 2602'!K59</f>
        <v>-</v>
      </c>
      <c r="E59" s="85"/>
      <c r="F59" s="161" t="s">
        <v>86</v>
      </c>
      <c r="G59" s="163" t="str">
        <f>'WK7 1902'!L59</f>
        <v>-</v>
      </c>
      <c r="H59" s="164" t="str">
        <f>'WK8 2602'!L59</f>
        <v>-</v>
      </c>
    </row>
    <row r="60" ht="15.75" customHeight="1">
      <c r="A60" s="148">
        <v>6.4</v>
      </c>
      <c r="B60" s="39" t="s">
        <v>87</v>
      </c>
      <c r="C60" s="150" t="str">
        <f>'WK7 1902'!K60</f>
        <v>-</v>
      </c>
      <c r="D60" s="159" t="str">
        <f>'WK8 2602'!K60</f>
        <v>-</v>
      </c>
      <c r="E60" s="85"/>
      <c r="F60" s="161" t="s">
        <v>87</v>
      </c>
      <c r="G60" s="163" t="str">
        <f>'WK7 1902'!L60</f>
        <v>-</v>
      </c>
      <c r="H60" s="164" t="str">
        <f>'WK8 2602'!L60</f>
        <v>-</v>
      </c>
    </row>
    <row r="61" ht="15.75" customHeight="1">
      <c r="A61" s="148">
        <v>6.5</v>
      </c>
      <c r="B61" s="39" t="s">
        <v>88</v>
      </c>
      <c r="C61" s="150">
        <f>'WK7 1902'!K61</f>
        <v>12</v>
      </c>
      <c r="D61" s="159">
        <f>'WK8 2602'!K61</f>
        <v>0</v>
      </c>
      <c r="E61" s="85"/>
      <c r="F61" s="161" t="s">
        <v>88</v>
      </c>
      <c r="G61" s="163" t="str">
        <f>'WK7 1902'!L61</f>
        <v>-</v>
      </c>
      <c r="H61" s="164" t="str">
        <f>'WK8 2602'!L61</f>
        <v>-</v>
      </c>
    </row>
    <row r="62" ht="15.75" customHeight="1">
      <c r="A62" s="148">
        <v>6.6</v>
      </c>
      <c r="B62" s="39" t="s">
        <v>89</v>
      </c>
      <c r="C62" s="150" t="str">
        <f>'WK7 1902'!K62</f>
        <v>-</v>
      </c>
      <c r="D62" s="159" t="str">
        <f>'WK8 2602'!K62</f>
        <v>-</v>
      </c>
      <c r="E62" s="85"/>
      <c r="F62" s="161" t="s">
        <v>89</v>
      </c>
      <c r="G62" s="163" t="str">
        <f>'WK7 1902'!L62</f>
        <v>-</v>
      </c>
      <c r="H62" s="164" t="str">
        <f>'WK8 2602'!L62</f>
        <v>-</v>
      </c>
    </row>
    <row r="63" ht="15.75" customHeight="1">
      <c r="A63" s="148">
        <v>6.7</v>
      </c>
      <c r="B63" s="39" t="s">
        <v>90</v>
      </c>
      <c r="C63" s="150" t="str">
        <f>'WK7 1902'!K63</f>
        <v>-</v>
      </c>
      <c r="D63" s="159" t="str">
        <f>'WK8 2602'!K63</f>
        <v>-</v>
      </c>
      <c r="E63" s="85"/>
      <c r="F63" s="161" t="s">
        <v>90</v>
      </c>
      <c r="G63" s="163" t="str">
        <f>'WK7 1902'!L63</f>
        <v>-</v>
      </c>
      <c r="H63" s="164" t="str">
        <f>'WK8 2602'!L63</f>
        <v>-</v>
      </c>
    </row>
    <row r="64" ht="15.75" customHeight="1">
      <c r="A64" s="148">
        <v>6.8</v>
      </c>
      <c r="B64" s="39" t="s">
        <v>91</v>
      </c>
      <c r="C64" s="150" t="str">
        <f>'WK7 1902'!K64</f>
        <v>-</v>
      </c>
      <c r="D64" s="159" t="str">
        <f>'WK8 2602'!K64</f>
        <v>-</v>
      </c>
      <c r="E64" s="85"/>
      <c r="F64" s="161" t="s">
        <v>91</v>
      </c>
      <c r="G64" s="163" t="str">
        <f>'WK7 1902'!L64</f>
        <v>-</v>
      </c>
      <c r="H64" s="164" t="str">
        <f>'WK8 2602'!L64</f>
        <v>-</v>
      </c>
    </row>
    <row r="65" ht="15.75" customHeight="1">
      <c r="A65" s="148">
        <v>6.9</v>
      </c>
      <c r="B65" s="39" t="s">
        <v>92</v>
      </c>
      <c r="C65" s="150" t="str">
        <f>'WK7 1902'!K65</f>
        <v>-</v>
      </c>
      <c r="D65" s="159" t="str">
        <f>'WK8 2602'!K65</f>
        <v>-</v>
      </c>
      <c r="E65" s="85"/>
      <c r="F65" s="161" t="s">
        <v>92</v>
      </c>
      <c r="G65" s="163" t="str">
        <f>'WK7 1902'!L65</f>
        <v>-</v>
      </c>
      <c r="H65" s="164" t="str">
        <f>'WK8 2602'!L65</f>
        <v>-</v>
      </c>
    </row>
    <row r="66" ht="15.75" customHeight="1">
      <c r="A66" s="148">
        <v>6.1</v>
      </c>
      <c r="B66" s="39" t="s">
        <v>93</v>
      </c>
      <c r="C66" s="150" t="str">
        <f>'WK7 1902'!K66</f>
        <v>-</v>
      </c>
      <c r="D66" s="159" t="str">
        <f>'WK8 2602'!K66</f>
        <v>-</v>
      </c>
      <c r="E66" s="85"/>
      <c r="F66" s="161" t="s">
        <v>93</v>
      </c>
      <c r="G66" s="163" t="str">
        <f>'WK7 1902'!L66</f>
        <v>-</v>
      </c>
      <c r="H66" s="164" t="str">
        <f>'WK8 2602'!L66</f>
        <v>-</v>
      </c>
    </row>
    <row r="67" ht="15.75" customHeight="1">
      <c r="A67" s="148">
        <v>6.11</v>
      </c>
      <c r="B67" s="39" t="s">
        <v>94</v>
      </c>
      <c r="C67" s="150" t="str">
        <f>'WK7 1902'!K67</f>
        <v>-</v>
      </c>
      <c r="D67" s="159" t="str">
        <f>'WK8 2602'!K67</f>
        <v>-</v>
      </c>
      <c r="E67" s="85"/>
      <c r="F67" s="161" t="s">
        <v>94</v>
      </c>
      <c r="G67" s="163" t="str">
        <f>'WK7 1902'!L67</f>
        <v>-</v>
      </c>
      <c r="H67" s="164" t="str">
        <f>'WK8 2602'!L67</f>
        <v>-</v>
      </c>
    </row>
    <row r="68" ht="15.75" customHeight="1">
      <c r="A68" s="148">
        <v>6.12</v>
      </c>
      <c r="B68" s="39" t="s">
        <v>95</v>
      </c>
      <c r="C68" s="150" t="str">
        <f>'WK7 1902'!K68</f>
        <v>-</v>
      </c>
      <c r="D68" s="159" t="str">
        <f>'WK8 2602'!K68</f>
        <v>-</v>
      </c>
      <c r="E68" s="85"/>
      <c r="F68" s="161" t="s">
        <v>95</v>
      </c>
      <c r="G68" s="163" t="str">
        <f>'WK7 1902'!L68</f>
        <v>-</v>
      </c>
      <c r="H68" s="164" t="str">
        <f>'WK8 2602'!L68</f>
        <v>-</v>
      </c>
    </row>
    <row r="69" ht="15.75" customHeight="1">
      <c r="A69" s="148">
        <v>6.13</v>
      </c>
      <c r="B69" s="39" t="s">
        <v>96</v>
      </c>
      <c r="C69" s="150" t="str">
        <f>'WK7 1902'!K69</f>
        <v>-</v>
      </c>
      <c r="D69" s="159" t="str">
        <f>'WK8 2602'!K69</f>
        <v>-</v>
      </c>
      <c r="E69" s="85"/>
      <c r="F69" s="161" t="s">
        <v>96</v>
      </c>
      <c r="G69" s="163" t="str">
        <f>'WK7 1902'!L69</f>
        <v>-</v>
      </c>
      <c r="H69" s="164" t="str">
        <f>'WK8 2602'!L69</f>
        <v>-</v>
      </c>
    </row>
    <row r="70" ht="15.75" customHeight="1">
      <c r="A70" s="287">
        <v>6.14</v>
      </c>
      <c r="B70" s="288" t="s">
        <v>97</v>
      </c>
      <c r="C70" s="289" t="str">
        <f>'WK7 1902'!K70</f>
        <v>-</v>
      </c>
      <c r="D70" s="290" t="str">
        <f>'WK8 2602'!K70</f>
        <v>-</v>
      </c>
      <c r="E70" s="85"/>
      <c r="F70" s="291" t="s">
        <v>97</v>
      </c>
      <c r="G70" s="292" t="str">
        <f>'WK7 1902'!L70</f>
        <v>-</v>
      </c>
      <c r="H70" s="293" t="str">
        <f>'WK8 2602'!L70</f>
        <v>-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G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86"/>
    <col customWidth="1" min="3" max="6" width="14.43"/>
  </cols>
  <sheetData>
    <row r="1" ht="15.75" customHeight="1"/>
    <row r="2" ht="15.75" customHeight="1"/>
    <row r="3" ht="15.75" customHeight="1"/>
    <row r="4" ht="15.75" customHeight="1">
      <c r="B4" s="294" t="s">
        <v>101</v>
      </c>
      <c r="C4" s="295">
        <v>2.0</v>
      </c>
      <c r="D4" s="296">
        <v>3.0</v>
      </c>
    </row>
    <row r="5" ht="15.75" customHeight="1">
      <c r="B5" s="297" t="s">
        <v>102</v>
      </c>
      <c r="C5" s="298">
        <v>43150.0</v>
      </c>
      <c r="D5" s="299">
        <v>43157.0</v>
      </c>
    </row>
    <row r="6" ht="15.75" customHeight="1">
      <c r="B6" s="297" t="s">
        <v>103</v>
      </c>
      <c r="C6" s="278">
        <v>111.75</v>
      </c>
      <c r="D6" s="300">
        <v>85.5</v>
      </c>
    </row>
    <row r="7" ht="15.75" customHeight="1">
      <c r="B7" s="297" t="s">
        <v>11</v>
      </c>
      <c r="C7" s="301">
        <v>130.18</v>
      </c>
      <c r="D7" s="300">
        <v>135.18</v>
      </c>
    </row>
    <row r="8" ht="15.75" customHeight="1">
      <c r="B8" s="302" t="s">
        <v>104</v>
      </c>
      <c r="C8" s="303">
        <f>'WK7 1902'!K74</f>
        <v>-0.1281302811</v>
      </c>
      <c r="D8" s="304">
        <f>'WK8 2602'!K74</f>
        <v>-0.3453173546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