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y\Google Drive\Seminarfach\09_Messung\Testmessung006\"/>
    </mc:Choice>
  </mc:AlternateContent>
  <xr:revisionPtr revIDLastSave="0" documentId="13_ncr:1_{FE69CD79-AB4B-44F9-A5FA-50E74378A157}" xr6:coauthVersionLast="36" xr6:coauthVersionMax="36" xr10:uidLastSave="{00000000-0000-0000-0000-000000000000}"/>
  <bookViews>
    <workbookView xWindow="0" yWindow="0" windowWidth="23040" windowHeight="9648" xr2:uid="{6370B4CF-3B7F-409C-AACE-35CF5F02BE17}"/>
  </bookViews>
  <sheets>
    <sheet name="6,7mm" sheetId="1" r:id="rId1"/>
    <sheet name="5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3" i="1"/>
  <c r="L4" i="1"/>
  <c r="L5" i="1"/>
  <c r="L3" i="1"/>
  <c r="L2" i="2"/>
  <c r="K2" i="2"/>
  <c r="E4" i="1" l="1"/>
  <c r="J2" i="2" l="1"/>
  <c r="E2" i="2"/>
  <c r="C2" i="2"/>
  <c r="E2" i="1"/>
  <c r="C2" i="1"/>
  <c r="E5" i="1"/>
  <c r="E3" i="1"/>
  <c r="C4" i="1"/>
  <c r="C5" i="1"/>
  <c r="C3" i="1"/>
  <c r="J3" i="1" l="1"/>
  <c r="J5" i="1"/>
  <c r="J4" i="1"/>
</calcChain>
</file>

<file path=xl/sharedStrings.xml><?xml version="1.0" encoding="utf-8"?>
<sst xmlns="http://schemas.openxmlformats.org/spreadsheetml/2006/main" count="26" uniqueCount="14">
  <si>
    <t>v [l/min]</t>
  </si>
  <si>
    <t>v' [m/s]</t>
  </si>
  <si>
    <t>Gewicht [kg]</t>
  </si>
  <si>
    <t>Durchmesser [m]</t>
  </si>
  <si>
    <t>Volumen [m³]</t>
  </si>
  <si>
    <t>stdev [°]</t>
  </si>
  <si>
    <t>Winkel Ø [°]</t>
  </si>
  <si>
    <t>Winkel min [°]</t>
  </si>
  <si>
    <t>Winkel max [°]</t>
  </si>
  <si>
    <t>Strömungswiderstand Ø [N]</t>
  </si>
  <si>
    <t>Strömungswiderstand min [N]</t>
  </si>
  <si>
    <t>Strömungswiderstand max [N]</t>
  </si>
  <si>
    <t>Hinweis</t>
  </si>
  <si>
    <t>ungewisse Aussagekraft: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</si>
</sst>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Experimentelle Methode</a:t>
            </a:r>
          </a:p>
          <a:p>
            <a:pPr>
              <a:defRPr/>
            </a:pPr>
            <a:r>
              <a:rPr lang="de-DE" sz="1100"/>
              <a:t>6,7mm - 1,002E-3Pas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'6,7mm'!$E$2:$E$5</c:f>
              <c:numCache>
                <c:formatCode>General</c:formatCode>
                <c:ptCount val="4"/>
                <c:pt idx="0">
                  <c:v>0</c:v>
                </c:pt>
                <c:pt idx="1">
                  <c:v>7.3355364717252167E-2</c:v>
                </c:pt>
                <c:pt idx="2">
                  <c:v>9.431404035075279E-2</c:v>
                </c:pt>
                <c:pt idx="3">
                  <c:v>0.12575205380100371</c:v>
                </c:pt>
              </c:numCache>
            </c:numRef>
          </c:xVal>
          <c:yVal>
            <c:numRef>
              <c:f>'6,7mm'!$J$2:$J$5</c:f>
              <c:numCache>
                <c:formatCode>General</c:formatCode>
                <c:ptCount val="4"/>
                <c:pt idx="0">
                  <c:v>0</c:v>
                </c:pt>
                <c:pt idx="1">
                  <c:v>4.3201297137659191E-4</c:v>
                </c:pt>
                <c:pt idx="2">
                  <c:v>5.8893815363008078E-4</c:v>
                </c:pt>
                <c:pt idx="3">
                  <c:v>8.4326836151113363E-4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2-4454-996F-41BD1EAA49A7}"/>
            </c:ext>
          </c:extLst>
        </c:ser>
        <c:ser>
          <c:idx val="1"/>
          <c:order val="1"/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'6,7mm'!$E$2:$E$5</c:f>
              <c:numCache>
                <c:formatCode>General</c:formatCode>
                <c:ptCount val="4"/>
                <c:pt idx="0">
                  <c:v>0</c:v>
                </c:pt>
                <c:pt idx="1">
                  <c:v>7.3355364717252167E-2</c:v>
                </c:pt>
                <c:pt idx="2">
                  <c:v>9.431404035075279E-2</c:v>
                </c:pt>
                <c:pt idx="3">
                  <c:v>0.12575205380100371</c:v>
                </c:pt>
              </c:numCache>
            </c:numRef>
          </c:xVal>
          <c:yVal>
            <c:numRef>
              <c:f>'6,7mm'!$K$2:$K$5</c:f>
              <c:numCache>
                <c:formatCode>General</c:formatCode>
                <c:ptCount val="4"/>
                <c:pt idx="0">
                  <c:v>0</c:v>
                </c:pt>
                <c:pt idx="1">
                  <c:v>2.2883920074538399E-4</c:v>
                </c:pt>
                <c:pt idx="2">
                  <c:v>4.5287632657066608E-4</c:v>
                </c:pt>
                <c:pt idx="3">
                  <c:v>5.5676515526984611E-4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2-4454-996F-41BD1EAA49A7}"/>
            </c:ext>
          </c:extLst>
        </c:ser>
        <c:ser>
          <c:idx val="2"/>
          <c:order val="2"/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'6,7mm'!$E$2:$E$5</c:f>
              <c:numCache>
                <c:formatCode>General</c:formatCode>
                <c:ptCount val="4"/>
                <c:pt idx="0">
                  <c:v>0</c:v>
                </c:pt>
                <c:pt idx="1">
                  <c:v>7.3355364717252167E-2</c:v>
                </c:pt>
                <c:pt idx="2">
                  <c:v>9.431404035075279E-2</c:v>
                </c:pt>
                <c:pt idx="3">
                  <c:v>0.12575205380100371</c:v>
                </c:pt>
              </c:numCache>
            </c:numRef>
          </c:xVal>
          <c:yVal>
            <c:numRef>
              <c:f>'6,7mm'!$L$2:$L$5</c:f>
              <c:numCache>
                <c:formatCode>General</c:formatCode>
                <c:ptCount val="4"/>
                <c:pt idx="0">
                  <c:v>0</c:v>
                </c:pt>
                <c:pt idx="1">
                  <c:v>5.7924298990619E-4</c:v>
                </c:pt>
                <c:pt idx="2">
                  <c:v>7.3894956366807546E-4</c:v>
                </c:pt>
                <c:pt idx="3">
                  <c:v>1.3029042678871438E-3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2-4454-996F-41BD1EAA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78440"/>
        <c:axId val="467079424"/>
      </c:scatterChart>
      <c:valAx>
        <c:axId val="4670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079424"/>
        <c:crosses val="autoZero"/>
        <c:crossBetween val="midCat"/>
      </c:valAx>
      <c:valAx>
        <c:axId val="4670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layout>
            <c:manualLayout>
              <c:xMode val="edge"/>
              <c:yMode val="edge"/>
              <c:x val="1.3444064655158731E-2"/>
              <c:y val="0.24466023301965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078440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6</xdr:row>
      <xdr:rowOff>114300</xdr:rowOff>
    </xdr:from>
    <xdr:to>
      <xdr:col>11</xdr:col>
      <xdr:colOff>975360</xdr:colOff>
      <xdr:row>27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BF469-A062-4870-ACF8-147A25BB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9DB0-93A2-460A-9AA3-EF0F23A3145D}">
  <dimension ref="A1:M5"/>
  <sheetViews>
    <sheetView tabSelected="1" workbookViewId="0">
      <selection activeCell="N17" sqref="N17"/>
    </sheetView>
  </sheetViews>
  <sheetFormatPr baseColWidth="10" defaultRowHeight="14.4" x14ac:dyDescent="0.3"/>
  <cols>
    <col min="1" max="1" width="11.21875" bestFit="1" customWidth="1"/>
    <col min="2" max="2" width="14.88671875" bestFit="1" customWidth="1"/>
    <col min="3" max="3" width="12.21875" bestFit="1" customWidth="1"/>
    <col min="4" max="4" width="7.88671875" bestFit="1" customWidth="1"/>
    <col min="5" max="5" width="12" bestFit="1" customWidth="1"/>
    <col min="6" max="6" width="11" bestFit="1" customWidth="1"/>
    <col min="7" max="7" width="12.88671875" bestFit="1" customWidth="1"/>
    <col min="8" max="8" width="13.21875" bestFit="1" customWidth="1"/>
    <col min="9" max="9" width="8" bestFit="1" customWidth="1"/>
    <col min="10" max="10" width="24.109375" bestFit="1" customWidth="1"/>
    <col min="11" max="11" width="26.5546875" bestFit="1" customWidth="1"/>
    <col min="12" max="12" width="26.88671875" bestFit="1" customWidth="1"/>
    <col min="13" max="13" width="29.88671875" bestFit="1" customWidth="1"/>
  </cols>
  <sheetData>
    <row r="1" spans="1:13" x14ac:dyDescent="0.3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5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>
        <v>2.675E-4</v>
      </c>
      <c r="B2">
        <v>6.7000000000000002E-3</v>
      </c>
      <c r="C2">
        <f>(1/6)*PI()*B2^3</f>
        <v>1.5747913854527116E-7</v>
      </c>
      <c r="D2" s="1">
        <v>0</v>
      </c>
      <c r="E2">
        <f>(4*D2)/(60000*PI()*0.045^2)</f>
        <v>0</v>
      </c>
      <c r="F2">
        <v>90</v>
      </c>
      <c r="G2">
        <v>90</v>
      </c>
      <c r="H2">
        <v>90</v>
      </c>
      <c r="I2">
        <v>0</v>
      </c>
      <c r="J2">
        <v>0</v>
      </c>
      <c r="K2">
        <v>0</v>
      </c>
      <c r="L2">
        <v>0</v>
      </c>
    </row>
    <row r="3" spans="1:13" x14ac:dyDescent="0.3">
      <c r="A3">
        <v>2.675E-4</v>
      </c>
      <c r="B3">
        <v>6.7000000000000002E-3</v>
      </c>
      <c r="C3">
        <f>(1/6)*PI()*B3^3</f>
        <v>1.5747913854527116E-7</v>
      </c>
      <c r="D3" s="1">
        <v>7</v>
      </c>
      <c r="E3">
        <f>(4*D3)/(60000*PI()*0.045^2)</f>
        <v>7.3355364717252167E-2</v>
      </c>
      <c r="F3">
        <v>69.868399999999994</v>
      </c>
      <c r="G3">
        <v>63.825800000000001</v>
      </c>
      <c r="H3">
        <v>79.011300000000006</v>
      </c>
      <c r="I3">
        <v>3.625</v>
      </c>
      <c r="J3">
        <f>(9.81*A3-1000*C3*9.18)/TAN(RADIANS(F3))</f>
        <v>4.3201297137659191E-4</v>
      </c>
      <c r="K3">
        <f>(9.81*A3-1000*C3*9.18)/TAN(RADIANS(H3))</f>
        <v>2.2883920074538399E-4</v>
      </c>
      <c r="L3">
        <f>(9.81*A3-1000*C3*9.18)/TAN(RADIANS(G3))</f>
        <v>5.7924298990619E-4</v>
      </c>
      <c r="M3" t="s">
        <v>13</v>
      </c>
    </row>
    <row r="4" spans="1:13" x14ac:dyDescent="0.3">
      <c r="A4">
        <v>2.675E-4</v>
      </c>
      <c r="B4">
        <v>6.7000000000000002E-3</v>
      </c>
      <c r="C4">
        <f t="shared" ref="C4:C5" si="0">(1/6)*PI()*B4^3</f>
        <v>1.5747913854527116E-7</v>
      </c>
      <c r="D4" s="1">
        <v>9</v>
      </c>
      <c r="E4">
        <f t="shared" ref="E4:E5" si="1">(4*D4)/(60000*PI()*0.045^2)</f>
        <v>9.431404035075279E-2</v>
      </c>
      <c r="F4">
        <v>63.447400000000002</v>
      </c>
      <c r="G4">
        <v>57.9116</v>
      </c>
      <c r="H4">
        <v>68.979399999999998</v>
      </c>
      <c r="I4">
        <v>2.8241999999999998</v>
      </c>
      <c r="J4">
        <f>(9.81*A4-1000*C4*9.18)/TAN(RADIANS(F4))</f>
        <v>5.8893815363008078E-4</v>
      </c>
      <c r="K4">
        <f t="shared" ref="K4:K5" si="2">(9.81*A4-1000*C4*9.18)/TAN(RADIANS(H4))</f>
        <v>4.5287632657066608E-4</v>
      </c>
      <c r="L4">
        <f t="shared" ref="L4:L5" si="3">(9.81*A4-1000*C4*9.18)/TAN(RADIANS(G4))</f>
        <v>7.3894956366807546E-4</v>
      </c>
      <c r="M4" s="2"/>
    </row>
    <row r="5" spans="1:13" x14ac:dyDescent="0.3">
      <c r="A5">
        <v>2.675E-4</v>
      </c>
      <c r="B5">
        <v>6.7000000000000002E-3</v>
      </c>
      <c r="C5">
        <f t="shared" si="0"/>
        <v>1.5747913854527116E-7</v>
      </c>
      <c r="D5" s="1">
        <v>12</v>
      </c>
      <c r="E5">
        <f t="shared" si="1"/>
        <v>0.12575205380100371</v>
      </c>
      <c r="F5">
        <v>54.414999999999999</v>
      </c>
      <c r="G5">
        <v>42.130299999999998</v>
      </c>
      <c r="H5">
        <v>64.712599999999995</v>
      </c>
      <c r="I5">
        <v>4.1021000000000001</v>
      </c>
      <c r="J5">
        <f>(9.81*A5-1000*C5*9.18)/TAN(RADIANS(F5))</f>
        <v>8.4326836151113363E-4</v>
      </c>
      <c r="K5">
        <f t="shared" si="2"/>
        <v>5.5676515526984611E-4</v>
      </c>
      <c r="L5">
        <f t="shared" si="3"/>
        <v>1.3029042678871438E-3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C801-A027-49AA-B69B-AB7C8454B23C}">
  <dimension ref="A1:L2"/>
  <sheetViews>
    <sheetView workbookViewId="0">
      <selection activeCell="I3" sqref="I3"/>
    </sheetView>
  </sheetViews>
  <sheetFormatPr baseColWidth="10" defaultRowHeight="14.4" x14ac:dyDescent="0.3"/>
  <cols>
    <col min="2" max="2" width="15.33203125" bestFit="1" customWidth="1"/>
    <col min="3" max="3" width="12.77734375" bestFit="1" customWidth="1"/>
    <col min="4" max="4" width="8.33203125" bestFit="1" customWidth="1"/>
    <col min="5" max="5" width="12" bestFit="1" customWidth="1"/>
    <col min="6" max="6" width="9.21875" bestFit="1" customWidth="1"/>
    <col min="7" max="7" width="12.88671875" bestFit="1" customWidth="1"/>
    <col min="8" max="8" width="13.21875" bestFit="1" customWidth="1"/>
  </cols>
  <sheetData>
    <row r="1" spans="1:12" x14ac:dyDescent="0.3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5</v>
      </c>
      <c r="J1" s="2" t="s">
        <v>9</v>
      </c>
      <c r="K1" s="2" t="s">
        <v>10</v>
      </c>
      <c r="L1" s="2" t="s">
        <v>11</v>
      </c>
    </row>
    <row r="2" spans="1:12" x14ac:dyDescent="0.3">
      <c r="A2">
        <v>1.15E-4</v>
      </c>
      <c r="B2">
        <v>5.0000000000000001E-3</v>
      </c>
      <c r="C2">
        <f>(1/6)*PI()*B2^3</f>
        <v>6.5449846949787365E-8</v>
      </c>
      <c r="D2" s="1">
        <v>11</v>
      </c>
      <c r="E2">
        <f>(4*D2)/(60000*PI()*0.045^2)</f>
        <v>0.11527271598425341</v>
      </c>
      <c r="F2">
        <v>58.503700000000002</v>
      </c>
      <c r="G2">
        <v>55.639499999999998</v>
      </c>
      <c r="H2">
        <v>61.254199999999997</v>
      </c>
      <c r="I2">
        <v>1.4482999999999999</v>
      </c>
      <c r="J2">
        <f>(9.81*A2-1000*C2*9.18)/TAN(RADIANS(F2))</f>
        <v>3.2309552107852269E-4</v>
      </c>
      <c r="K2">
        <f>(9.81*A2-1000*C2*9.18)/TAN(RADIANS(G2))</f>
        <v>3.6053009285046909E-4</v>
      </c>
      <c r="L2">
        <f>(9.81*A2-1000*C2*9.18)/TAN(RADIANS(H2))</f>
        <v>2.8924759381042554E-4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6,7mm</vt:lpstr>
      <vt:lpstr>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</dc:creator>
  <cp:lastModifiedBy>Antony</cp:lastModifiedBy>
  <dcterms:created xsi:type="dcterms:W3CDTF">2019-05-18T07:47:41Z</dcterms:created>
  <dcterms:modified xsi:type="dcterms:W3CDTF">2019-05-20T20:36:06Z</dcterms:modified>
</cp:coreProperties>
</file>