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y\Google Drive\Seminarfach\09_Messung\Testmessung007\"/>
    </mc:Choice>
  </mc:AlternateContent>
  <xr:revisionPtr revIDLastSave="0" documentId="13_ncr:1_{A401F629-6931-42AB-A63F-43910856DC2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7" i="1" l="1"/>
  <c r="M11" i="1"/>
  <c r="L4" i="1"/>
  <c r="M4" i="1" s="1"/>
  <c r="L5" i="1"/>
  <c r="M5" i="1" s="1"/>
  <c r="L6" i="1"/>
  <c r="M6" i="1" s="1"/>
  <c r="L7" i="1"/>
  <c r="L8" i="1"/>
  <c r="M8" i="1" s="1"/>
  <c r="L9" i="1"/>
  <c r="M9" i="1" s="1"/>
  <c r="L10" i="1"/>
  <c r="M10" i="1" s="1"/>
  <c r="L11" i="1"/>
  <c r="L12" i="1"/>
  <c r="M12" i="1" s="1"/>
  <c r="L3" i="1"/>
  <c r="M3" i="1" s="1"/>
  <c r="K4" i="1" l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</calcChain>
</file>

<file path=xl/sharedStrings.xml><?xml version="1.0" encoding="utf-8"?>
<sst xmlns="http://schemas.openxmlformats.org/spreadsheetml/2006/main" count="16" uniqueCount="16">
  <si>
    <t>Fliessgeschwindigkeit [m/s]</t>
  </si>
  <si>
    <t>Winkel [deg]</t>
  </si>
  <si>
    <t>Standardabweichung [deg]</t>
  </si>
  <si>
    <t>Gewichtskraft [N]</t>
  </si>
  <si>
    <t>Auftriebkraft [N]</t>
  </si>
  <si>
    <t>Stroemungswiderstand [N]</t>
  </si>
  <si>
    <t>experimentell</t>
  </si>
  <si>
    <t>analytisch</t>
  </si>
  <si>
    <t>numerisch</t>
  </si>
  <si>
    <t>1/v2</t>
  </si>
  <si>
    <t>1/tanA</t>
  </si>
  <si>
    <t>a</t>
  </si>
  <si>
    <t>b</t>
  </si>
  <si>
    <t>FW</t>
  </si>
  <si>
    <t>FA</t>
  </si>
  <si>
    <t>Kontrolle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</si>
</sst>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0" borderId="0" xfId="0" applyFill="1" applyBorder="1" applyAlignment="1">
      <alignment horizontal="center"/>
    </xf>
    <xf numFmtId="11" fontId="0" fillId="0" borderId="0" xfId="0" applyNumberFormat="1"/>
    <xf numFmtId="0" fontId="0" fillId="0" borderId="0" xfId="0" applyNumberFormat="1"/>
    <xf numFmtId="0" fontId="0" fillId="0" borderId="4" xfId="0" applyBorder="1" applyAlignment="1">
      <alignment horizontal="center"/>
    </xf>
    <xf numFmtId="164" fontId="0" fillId="0" borderId="2" xfId="1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3">
    <cellStyle name="Komma" xfId="1" builtinId="3"/>
    <cellStyle name="Komma 2" xfId="2" xr:uid="{00000000-0005-0000-0000-00002F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Strömungswiderstand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Experimentell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5.2396689083751551E-2</c:v>
                </c:pt>
                <c:pt idx="1">
                  <c:v>6.2876026900501855E-2</c:v>
                </c:pt>
                <c:pt idx="2">
                  <c:v>7.3355364717252167E-2</c:v>
                </c:pt>
                <c:pt idx="3">
                  <c:v>8.3834702534002478E-2</c:v>
                </c:pt>
                <c:pt idx="4">
                  <c:v>9.431404035075279E-2</c:v>
                </c:pt>
                <c:pt idx="5">
                  <c:v>0.1047933781675031</c:v>
                </c:pt>
                <c:pt idx="6">
                  <c:v>0.1152727159842534</c:v>
                </c:pt>
                <c:pt idx="7">
                  <c:v>0.12575205380100371</c:v>
                </c:pt>
                <c:pt idx="8">
                  <c:v>0.13623139161775399</c:v>
                </c:pt>
                <c:pt idx="9">
                  <c:v>0.14671072943450431</c:v>
                </c:pt>
              </c:numCache>
            </c:numRef>
          </c:xVal>
          <c:yVal>
            <c:numRef>
              <c:f>Sheet1!$F$3:$F$12</c:f>
              <c:numCache>
                <c:formatCode>0.0000E+00</c:formatCode>
                <c:ptCount val="10"/>
                <c:pt idx="0">
                  <c:v>2.3595187430768569E-4</c:v>
                </c:pt>
                <c:pt idx="1">
                  <c:v>3.3977069900306738E-4</c:v>
                </c:pt>
                <c:pt idx="2">
                  <c:v>4.6246567364306398E-4</c:v>
                </c:pt>
                <c:pt idx="3">
                  <c:v>6.0403679822767543E-4</c:v>
                </c:pt>
                <c:pt idx="4">
                  <c:v>7.6448407275690169E-4</c:v>
                </c:pt>
                <c:pt idx="5">
                  <c:v>9.4380749723074287E-4</c:v>
                </c:pt>
                <c:pt idx="6">
                  <c:v>1.1420070716491989E-3</c:v>
                </c:pt>
                <c:pt idx="7">
                  <c:v>1.3590827960122699E-3</c:v>
                </c:pt>
                <c:pt idx="8">
                  <c:v>1.595034670319956E-3</c:v>
                </c:pt>
                <c:pt idx="9">
                  <c:v>1.8498626945722559E-3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60-4A89-9F5D-56B54B1A1416}"/>
            </c:ext>
          </c:extLst>
        </c:ser>
        <c:ser>
          <c:idx val="1"/>
          <c:order val="1"/>
          <c:tx>
            <c:v>Analytisch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5.2396689083751551E-2</c:v>
                </c:pt>
                <c:pt idx="1">
                  <c:v>6.2876026900501855E-2</c:v>
                </c:pt>
                <c:pt idx="2">
                  <c:v>7.3355364717252167E-2</c:v>
                </c:pt>
                <c:pt idx="3">
                  <c:v>8.3834702534002478E-2</c:v>
                </c:pt>
                <c:pt idx="4">
                  <c:v>9.431404035075279E-2</c:v>
                </c:pt>
                <c:pt idx="5">
                  <c:v>0.1047933781675031</c:v>
                </c:pt>
                <c:pt idx="6">
                  <c:v>0.1152727159842534</c:v>
                </c:pt>
                <c:pt idx="7">
                  <c:v>0.12575205380100371</c:v>
                </c:pt>
                <c:pt idx="8">
                  <c:v>0.13623139161775399</c:v>
                </c:pt>
                <c:pt idx="9">
                  <c:v>0.14671072943450431</c:v>
                </c:pt>
              </c:numCache>
            </c:numRef>
          </c:xVal>
          <c:yVal>
            <c:numRef>
              <c:f>Sheet1!$G$3:$G$12</c:f>
              <c:numCache>
                <c:formatCode>0.0000E+00</c:formatCode>
                <c:ptCount val="10"/>
                <c:pt idx="0">
                  <c:v>2.4640283716778933E-5</c:v>
                </c:pt>
                <c:pt idx="1">
                  <c:v>3.4651430039764985E-5</c:v>
                </c:pt>
                <c:pt idx="2">
                  <c:v>4.635693955596109E-5</c:v>
                </c:pt>
                <c:pt idx="3">
                  <c:v>5.9756812265367314E-5</c:v>
                </c:pt>
                <c:pt idx="4">
                  <c:v>7.4851048167983591E-5</c:v>
                </c:pt>
                <c:pt idx="5">
                  <c:v>9.1639647263809954E-5</c:v>
                </c:pt>
                <c:pt idx="6">
                  <c:v>1.1012260955284643E-4</c:v>
                </c:pt>
                <c:pt idx="7">
                  <c:v>1.3029993503509301E-4</c:v>
                </c:pt>
                <c:pt idx="8">
                  <c:v>1.5217162371054962E-4</c:v>
                </c:pt>
                <c:pt idx="9">
                  <c:v>1.7573767557921624E-4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60-4A89-9F5D-56B54B1A1416}"/>
            </c:ext>
          </c:extLst>
        </c:ser>
        <c:ser>
          <c:idx val="2"/>
          <c:order val="2"/>
          <c:tx>
            <c:v>Numerisch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5.2396689083751551E-2</c:v>
                </c:pt>
                <c:pt idx="1">
                  <c:v>6.2876026900501855E-2</c:v>
                </c:pt>
                <c:pt idx="2">
                  <c:v>7.3355364717252167E-2</c:v>
                </c:pt>
                <c:pt idx="3">
                  <c:v>8.3834702534002478E-2</c:v>
                </c:pt>
                <c:pt idx="4">
                  <c:v>9.431404035075279E-2</c:v>
                </c:pt>
                <c:pt idx="5">
                  <c:v>0.1047933781675031</c:v>
                </c:pt>
                <c:pt idx="6">
                  <c:v>0.1152727159842534</c:v>
                </c:pt>
                <c:pt idx="7">
                  <c:v>0.12575205380100371</c:v>
                </c:pt>
                <c:pt idx="8">
                  <c:v>0.13623139161775399</c:v>
                </c:pt>
                <c:pt idx="9">
                  <c:v>0.14671072943450431</c:v>
                </c:pt>
              </c:numCache>
            </c:numRef>
          </c:xVal>
          <c:yVal>
            <c:numRef>
              <c:f>Sheet1!$H$3:$H$12</c:f>
              <c:numCache>
                <c:formatCode>0.0000E+00</c:formatCode>
                <c:ptCount val="10"/>
                <c:pt idx="0">
                  <c:v>5.7194000000000002E-5</c:v>
                </c:pt>
                <c:pt idx="1">
                  <c:v>7.3577800000000006E-5</c:v>
                </c:pt>
                <c:pt idx="2">
                  <c:v>9.1014000000000006E-5</c:v>
                </c:pt>
                <c:pt idx="3">
                  <c:v>1.0943E-4</c:v>
                </c:pt>
                <c:pt idx="4">
                  <c:v>1.2889999999999999E-4</c:v>
                </c:pt>
                <c:pt idx="5">
                  <c:v>1.4935E-4</c:v>
                </c:pt>
                <c:pt idx="6">
                  <c:v>1.707E-4</c:v>
                </c:pt>
                <c:pt idx="7">
                  <c:v>1.9317E-4</c:v>
                </c:pt>
                <c:pt idx="8">
                  <c:v>2.1667799999999999E-4</c:v>
                </c:pt>
                <c:pt idx="9">
                  <c:v>2.4105E-4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60-4A89-9F5D-56B54B1A1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384064"/>
        <c:axId val="492382752"/>
      </c:scatterChart>
      <c:valAx>
        <c:axId val="49238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Strömungsgeschwindigkeit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382752"/>
        <c:crosses val="autoZero"/>
        <c:crossBetween val="midCat"/>
      </c:valAx>
      <c:valAx>
        <c:axId val="4923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Strömungswiderstand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38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Ermittlung</a:t>
            </a:r>
            <a:r>
              <a:rPr lang="de-DE" baseline="0"/>
              <a:t> von "a" und "b"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7999821912406342E-2"/>
          <c:y val="0.19245541838134431"/>
          <c:w val="0.88742828794219786"/>
          <c:h val="0.7243334809486262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2546567785650379E-2"/>
                  <c:y val="-5.02540063150542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Sheet1!$J$3:$J$12</c:f>
              <c:numCache>
                <c:formatCode>General</c:formatCode>
                <c:ptCount val="10"/>
                <c:pt idx="0">
                  <c:v>364.2439189249535</c:v>
                </c:pt>
                <c:pt idx="1">
                  <c:v>252.94716592010664</c:v>
                </c:pt>
                <c:pt idx="2">
                  <c:v>185.83873414538442</c:v>
                </c:pt>
                <c:pt idx="3">
                  <c:v>142.28278083005995</c:v>
                </c:pt>
                <c:pt idx="4">
                  <c:v>112.42096263115849</c:v>
                </c:pt>
                <c:pt idx="5">
                  <c:v>91.060979731238376</c:v>
                </c:pt>
                <c:pt idx="6">
                  <c:v>75.257008042345774</c:v>
                </c:pt>
                <c:pt idx="7">
                  <c:v>63.23679148002666</c:v>
                </c:pt>
                <c:pt idx="8">
                  <c:v>53.882236527360014</c:v>
                </c:pt>
                <c:pt idx="9">
                  <c:v>46.459683536346127</c:v>
                </c:pt>
              </c:numCache>
            </c:numRef>
          </c:xVal>
          <c:yVal>
            <c:numRef>
              <c:f>Sheet1!$K$3:$K$12</c:f>
              <c:numCache>
                <c:formatCode>General</c:formatCode>
                <c:ptCount val="10"/>
                <c:pt idx="0">
                  <c:v>11.73089186421733</c:v>
                </c:pt>
                <c:pt idx="1">
                  <c:v>6.4658769895369765</c:v>
                </c:pt>
                <c:pt idx="2">
                  <c:v>4.9890110171927802</c:v>
                </c:pt>
                <c:pt idx="3">
                  <c:v>3.9702844643229804</c:v>
                </c:pt>
                <c:pt idx="4">
                  <c:v>2.9460739324149001</c:v>
                </c:pt>
                <c:pt idx="5">
                  <c:v>2.7103563886867215</c:v>
                </c:pt>
                <c:pt idx="6">
                  <c:v>2.4389915430732638</c:v>
                </c:pt>
                <c:pt idx="7">
                  <c:v>1.9785136079040608</c:v>
                </c:pt>
                <c:pt idx="8">
                  <c:v>1.3755941460323931</c:v>
                </c:pt>
                <c:pt idx="9">
                  <c:v>1.2743667391194795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EE-4E30-8EE3-08F482EB0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507888"/>
        <c:axId val="482505592"/>
      </c:scatterChart>
      <c:valAx>
        <c:axId val="48250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2505592"/>
        <c:crosses val="autoZero"/>
        <c:crossBetween val="midCat"/>
      </c:valAx>
      <c:valAx>
        <c:axId val="48250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250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1013460</xdr:colOff>
      <xdr:row>14</xdr:row>
      <xdr:rowOff>91440</xdr:rowOff>
    </xdr:from>
    <xdr:to>
      <xdr:col>5</xdr:col>
      <xdr:colOff>60960</xdr:colOff>
      <xdr:row>30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4335FF5-85D8-440A-BF77-387C57CB0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548640</xdr:colOff>
      <xdr:row>15</xdr:row>
      <xdr:rowOff>99060</xdr:rowOff>
    </xdr:from>
    <xdr:to>
      <xdr:col>16</xdr:col>
      <xdr:colOff>243840</xdr:colOff>
      <xdr:row>30</xdr:row>
      <xdr:rowOff>133350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25C11A5-3958-4464-A1E4-1BE634C12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B1" workbookViewId="0">
      <selection activeCell="J1" sqref="J1:M1"/>
    </sheetView>
  </sheetViews>
  <sheetFormatPr baseColWidth="10" defaultColWidth="8.88671875" defaultRowHeight="14.4" x14ac:dyDescent="0.3"/>
  <cols>
    <col min="1" max="1" width="24.109375" bestFit="1" customWidth="1"/>
    <col min="2" max="2" width="11.6640625" bestFit="1" customWidth="1"/>
    <col min="3" max="3" width="24" bestFit="1" customWidth="1"/>
    <col min="4" max="4" width="15.6640625" bestFit="1" customWidth="1"/>
    <col min="5" max="5" width="15" bestFit="1" customWidth="1"/>
    <col min="6" max="7" width="13.21875" bestFit="1" customWidth="1"/>
    <col min="8" max="8" width="10.109375" bestFit="1" customWidth="1"/>
    <col min="13" max="13" width="1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2"/>
      <c r="H1" s="13"/>
      <c r="J1" s="14" t="s">
        <v>15</v>
      </c>
      <c r="K1" s="14"/>
      <c r="L1" s="14"/>
      <c r="M1" s="14"/>
    </row>
    <row r="2" spans="1:13" x14ac:dyDescent="0.3">
      <c r="A2" s="2"/>
      <c r="B2" s="2"/>
      <c r="C2" s="2"/>
      <c r="D2" s="2"/>
      <c r="E2" s="2"/>
      <c r="F2" s="9" t="s">
        <v>6</v>
      </c>
      <c r="G2" s="9" t="s">
        <v>7</v>
      </c>
      <c r="H2" s="9" t="s">
        <v>8</v>
      </c>
      <c r="J2" s="6" t="s">
        <v>9</v>
      </c>
      <c r="K2" s="6" t="s">
        <v>10</v>
      </c>
      <c r="L2" s="6" t="s">
        <v>13</v>
      </c>
      <c r="M2" s="6" t="s">
        <v>14</v>
      </c>
    </row>
    <row r="3" spans="1:13" x14ac:dyDescent="0.3">
      <c r="A3" s="2">
        <v>5.2396689083751551E-2</v>
      </c>
      <c r="B3" s="2">
        <v>85.127600000000001</v>
      </c>
      <c r="C3" s="2">
        <v>0.62860000000000005</v>
      </c>
      <c r="D3" s="2">
        <v>2.6241749999999999E-3</v>
      </c>
      <c r="E3" s="2">
        <v>5.8735336001881008E-5</v>
      </c>
      <c r="F3" s="4">
        <v>2.3595187430768569E-4</v>
      </c>
      <c r="G3" s="4">
        <v>2.4640283716778933E-5</v>
      </c>
      <c r="H3" s="10">
        <v>5.7194000000000002E-5</v>
      </c>
      <c r="J3">
        <f>1/(A3*A3)</f>
        <v>364.2439189249535</v>
      </c>
      <c r="K3">
        <f>1/TAN(RADIANS(90-B3))</f>
        <v>11.73089186421733</v>
      </c>
      <c r="L3" s="7">
        <f>((9.81*0.0002675)/0.0305)*A3^2</f>
        <v>2.3621128622847588E-4</v>
      </c>
      <c r="M3">
        <f>L3*(0.2489)</f>
        <v>5.8792989142267648E-5</v>
      </c>
    </row>
    <row r="4" spans="1:13" x14ac:dyDescent="0.3">
      <c r="A4" s="2">
        <v>6.2876026900501855E-2</v>
      </c>
      <c r="B4" s="2">
        <v>81.208399999999997</v>
      </c>
      <c r="C4" s="2">
        <v>0.57889999999999997</v>
      </c>
      <c r="D4" s="2">
        <v>2.6241749999999999E-3</v>
      </c>
      <c r="E4" s="2">
        <v>8.4578883842708645E-5</v>
      </c>
      <c r="F4" s="4">
        <v>3.3977069900306738E-4</v>
      </c>
      <c r="G4" s="4">
        <v>3.4651430039764985E-5</v>
      </c>
      <c r="H4" s="10">
        <v>7.3577800000000006E-5</v>
      </c>
      <c r="J4">
        <f t="shared" ref="J4:J12" si="0">1/(A4*A4)</f>
        <v>252.94716592010664</v>
      </c>
      <c r="K4">
        <f t="shared" ref="K4:K12" si="1">1/TAN(RADIANS(90-B4))</f>
        <v>6.4658769895369765</v>
      </c>
      <c r="L4" s="7">
        <f t="shared" ref="L4:L12" si="2">((9.81*0.0002675)/0.0305)*A4^2</f>
        <v>3.401442521690052E-4</v>
      </c>
      <c r="M4">
        <f t="shared" ref="M4:M12" si="3">L4*(0.2489)</f>
        <v>8.4661904364865393E-5</v>
      </c>
    </row>
    <row r="5" spans="1:13" x14ac:dyDescent="0.3">
      <c r="A5" s="2">
        <v>7.3355364717252167E-2</v>
      </c>
      <c r="B5" s="2">
        <v>78.665800000000004</v>
      </c>
      <c r="C5" s="2">
        <v>0.83040000000000003</v>
      </c>
      <c r="D5" s="2">
        <v>2.6241749999999999E-3</v>
      </c>
      <c r="E5" s="2">
        <v>1.151212585636868E-4</v>
      </c>
      <c r="F5" s="4">
        <v>4.6246567364306398E-4</v>
      </c>
      <c r="G5" s="4">
        <v>4.635693955596109E-5</v>
      </c>
      <c r="H5" s="10">
        <v>9.1014000000000006E-5</v>
      </c>
      <c r="J5">
        <f t="shared" si="0"/>
        <v>185.83873414538442</v>
      </c>
      <c r="K5">
        <f t="shared" si="1"/>
        <v>4.9890110171927802</v>
      </c>
      <c r="L5" s="7">
        <f t="shared" si="2"/>
        <v>4.6297412100781271E-4</v>
      </c>
      <c r="M5">
        <f t="shared" si="3"/>
        <v>1.1523425871884459E-4</v>
      </c>
    </row>
    <row r="6" spans="1:13" x14ac:dyDescent="0.3">
      <c r="A6" s="2">
        <v>8.3834702534002478E-2</v>
      </c>
      <c r="B6" s="2">
        <v>75.862899999999996</v>
      </c>
      <c r="C6" s="2">
        <v>1.3257399999999999</v>
      </c>
      <c r="D6" s="2">
        <v>2.6241749999999999E-3</v>
      </c>
      <c r="E6" s="2">
        <v>1.503624601648154E-4</v>
      </c>
      <c r="F6" s="4">
        <v>6.0403679822767543E-4</v>
      </c>
      <c r="G6" s="4">
        <v>5.9756812265367314E-5</v>
      </c>
      <c r="H6" s="10">
        <v>1.0943E-4</v>
      </c>
      <c r="J6">
        <f t="shared" si="0"/>
        <v>142.28278083005995</v>
      </c>
      <c r="K6">
        <f t="shared" si="1"/>
        <v>3.9702844643229804</v>
      </c>
      <c r="L6" s="7">
        <f t="shared" si="2"/>
        <v>6.047008927448982E-4</v>
      </c>
      <c r="M6">
        <f t="shared" si="3"/>
        <v>1.5051005220420517E-4</v>
      </c>
    </row>
    <row r="7" spans="1:13" x14ac:dyDescent="0.3">
      <c r="A7" s="2">
        <v>9.431404035075279E-2</v>
      </c>
      <c r="B7" s="2">
        <v>71.251000000000005</v>
      </c>
      <c r="C7" s="2">
        <v>0.88190000000000002</v>
      </c>
      <c r="D7" s="2">
        <v>2.6241749999999999E-3</v>
      </c>
      <c r="E7" s="2">
        <v>1.903024886460945E-4</v>
      </c>
      <c r="F7" s="4">
        <v>7.6448407275690169E-4</v>
      </c>
      <c r="G7" s="4">
        <v>7.4851048167983591E-5</v>
      </c>
      <c r="H7" s="10">
        <v>1.2889999999999999E-4</v>
      </c>
      <c r="J7">
        <f t="shared" si="0"/>
        <v>112.42096263115849</v>
      </c>
      <c r="K7">
        <f t="shared" si="1"/>
        <v>2.9460739324149001</v>
      </c>
      <c r="L7" s="7">
        <f t="shared" si="2"/>
        <v>7.6532456738026187E-4</v>
      </c>
      <c r="M7">
        <f t="shared" si="3"/>
        <v>1.9048928482094719E-4</v>
      </c>
    </row>
    <row r="8" spans="1:13" x14ac:dyDescent="0.3">
      <c r="A8" s="2">
        <v>0.1047933781675031</v>
      </c>
      <c r="B8" s="2">
        <v>69.748199999999997</v>
      </c>
      <c r="C8" s="2">
        <v>1.9957</v>
      </c>
      <c r="D8" s="2">
        <v>2.6241749999999999E-3</v>
      </c>
      <c r="E8" s="2">
        <v>2.3494134400752411E-4</v>
      </c>
      <c r="F8" s="4">
        <v>9.4380749723074287E-4</v>
      </c>
      <c r="G8" s="4">
        <v>9.1639647263809954E-5</v>
      </c>
      <c r="H8" s="10">
        <v>1.4935E-4</v>
      </c>
      <c r="J8">
        <f t="shared" si="0"/>
        <v>91.060979731238376</v>
      </c>
      <c r="K8">
        <f t="shared" si="1"/>
        <v>2.7103563886867215</v>
      </c>
      <c r="L8" s="7">
        <f t="shared" si="2"/>
        <v>9.4484514491390351E-4</v>
      </c>
      <c r="M8">
        <f t="shared" si="3"/>
        <v>2.3517195656907059E-4</v>
      </c>
    </row>
    <row r="9" spans="1:13" x14ac:dyDescent="0.3">
      <c r="A9" s="2">
        <v>0.1152727159842534</v>
      </c>
      <c r="B9" s="2">
        <v>67.706100000000006</v>
      </c>
      <c r="C9" s="2">
        <v>3.6979000000000002</v>
      </c>
      <c r="D9" s="2">
        <v>2.6241749999999999E-3</v>
      </c>
      <c r="E9" s="2">
        <v>2.8427902624910409E-4</v>
      </c>
      <c r="F9" s="4">
        <v>1.1420070716491989E-3</v>
      </c>
      <c r="G9" s="4">
        <v>1.1012260955284643E-4</v>
      </c>
      <c r="H9" s="4">
        <v>1.707E-4</v>
      </c>
      <c r="J9">
        <f t="shared" si="0"/>
        <v>75.257008042345774</v>
      </c>
      <c r="K9">
        <f t="shared" si="1"/>
        <v>2.4389915430732638</v>
      </c>
      <c r="L9" s="7">
        <f t="shared" si="2"/>
        <v>1.143262625345823E-3</v>
      </c>
      <c r="M9">
        <f t="shared" si="3"/>
        <v>2.8455806744857534E-4</v>
      </c>
    </row>
    <row r="10" spans="1:13" x14ac:dyDescent="0.3">
      <c r="A10" s="2">
        <v>0.12575205380100371</v>
      </c>
      <c r="B10" s="2">
        <v>63.186599999999999</v>
      </c>
      <c r="C10" s="2">
        <v>1.8953</v>
      </c>
      <c r="D10" s="2">
        <v>2.6241749999999999E-3</v>
      </c>
      <c r="E10" s="2">
        <v>3.3831553537083458E-4</v>
      </c>
      <c r="F10" s="4">
        <v>1.3590827960122699E-3</v>
      </c>
      <c r="G10" s="4">
        <v>1.3029993503509301E-4</v>
      </c>
      <c r="H10" s="4">
        <v>1.9317E-4</v>
      </c>
      <c r="J10">
        <f t="shared" si="0"/>
        <v>63.23679148002666</v>
      </c>
      <c r="K10">
        <f t="shared" si="1"/>
        <v>1.9785136079040608</v>
      </c>
      <c r="L10" s="7">
        <f t="shared" si="2"/>
        <v>1.3605770086760208E-3</v>
      </c>
      <c r="M10">
        <f t="shared" si="3"/>
        <v>3.3864761745946157E-4</v>
      </c>
    </row>
    <row r="11" spans="1:13" x14ac:dyDescent="0.3">
      <c r="A11" s="2">
        <v>0.13623139161775399</v>
      </c>
      <c r="B11" s="2">
        <v>53.984400000000001</v>
      </c>
      <c r="C11" s="2">
        <v>1.7393000000000001</v>
      </c>
      <c r="D11" s="2">
        <v>2.6241749999999999E-3</v>
      </c>
      <c r="E11" s="2">
        <v>3.9705087137271571E-4</v>
      </c>
      <c r="F11" s="4">
        <v>1.595034670319956E-3</v>
      </c>
      <c r="G11" s="4">
        <v>1.5217162371054962E-4</v>
      </c>
      <c r="H11" s="4">
        <v>2.1667799999999999E-4</v>
      </c>
      <c r="J11">
        <f t="shared" si="0"/>
        <v>53.882236527360014</v>
      </c>
      <c r="K11">
        <f t="shared" si="1"/>
        <v>1.3755941460323931</v>
      </c>
      <c r="L11" s="7">
        <f t="shared" si="2"/>
        <v>1.596788294904496E-3</v>
      </c>
      <c r="M11">
        <f t="shared" si="3"/>
        <v>3.9744060660172907E-4</v>
      </c>
    </row>
    <row r="12" spans="1:13" x14ac:dyDescent="0.3">
      <c r="A12" s="3">
        <v>0.14671072943450431</v>
      </c>
      <c r="B12" s="3">
        <v>51.878599999999999</v>
      </c>
      <c r="C12" s="3">
        <v>1.9466000000000001</v>
      </c>
      <c r="D12" s="3">
        <v>2.6241749999999999E-3</v>
      </c>
      <c r="E12" s="3">
        <v>4.6048503425474721E-4</v>
      </c>
      <c r="F12" s="5">
        <v>1.8498626945722559E-3</v>
      </c>
      <c r="G12" s="5">
        <v>1.7573767557921624E-4</v>
      </c>
      <c r="H12" s="5">
        <v>2.4105E-4</v>
      </c>
      <c r="J12">
        <f t="shared" si="0"/>
        <v>46.459683536346127</v>
      </c>
      <c r="K12">
        <f t="shared" si="1"/>
        <v>1.2743667391194795</v>
      </c>
      <c r="L12" s="7">
        <f t="shared" si="2"/>
        <v>1.85189648403125E-3</v>
      </c>
      <c r="M12">
        <f t="shared" si="3"/>
        <v>4.6093703487537816E-4</v>
      </c>
    </row>
    <row r="14" spans="1:13" x14ac:dyDescent="0.3">
      <c r="J14" t="s">
        <v>11</v>
      </c>
      <c r="K14" t="s">
        <v>12</v>
      </c>
    </row>
    <row r="15" spans="1:13" x14ac:dyDescent="0.3">
      <c r="J15" s="8">
        <v>3.0499999999999999E-2</v>
      </c>
      <c r="K15">
        <v>-0.24890000000000001</v>
      </c>
    </row>
  </sheetData>
  <mergeCells count="2">
    <mergeCell ref="F1:H1"/>
    <mergeCell ref="J1:M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</cp:lastModifiedBy>
  <dcterms:created xsi:type="dcterms:W3CDTF">2019-06-11T08:29:04Z</dcterms:created>
  <dcterms:modified xsi:type="dcterms:W3CDTF">2019-06-21T19:36:08Z</dcterms:modified>
</cp:coreProperties>
</file>