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RandD\Validation\Project\EBA\"/>
    </mc:Choice>
  </mc:AlternateContent>
  <xr:revisionPtr revIDLastSave="0" documentId="13_ncr:1_{A8F6210B-EA69-4E35-9F7F-1B8DA93DD03C}" xr6:coauthVersionLast="45" xr6:coauthVersionMax="45" xr10:uidLastSave="{00000000-0000-0000-0000-000000000000}"/>
  <bookViews>
    <workbookView xWindow="-120" yWindow="-120" windowWidth="29040" windowHeight="15840" tabRatio="915" firstSheet="6" activeTab="13" xr2:uid="{00000000-000D-0000-FFFF-FFFF00000000}"/>
  </bookViews>
  <sheets>
    <sheet name="予算" sheetId="5" r:id="rId1"/>
    <sheet name="組織図" sheetId="4" r:id="rId2"/>
    <sheet name="人月表" sheetId="3" r:id="rId3"/>
    <sheet name="物量試算" sheetId="8" r:id="rId4"/>
    <sheet name="予算概算" sheetId="9" r:id="rId5"/>
    <sheet name="Environmentl工数試算表" sheetId="14" r:id="rId6"/>
    <sheet name="Motion工数試算表" sheetId="15" r:id="rId7"/>
    <sheet name="Program工数試算表" sheetId="17" r:id="rId8"/>
    <sheet name="Effect工数試算表" sheetId="16" r:id="rId9"/>
    <sheet name="Sound工数試算表" sheetId="19" r:id="rId10"/>
    <sheet name="UI工数試算表" sheetId="7" r:id="rId11"/>
    <sheet name="その他工数試算表" sheetId="20" r:id="rId12"/>
    <sheet name="Plan工数試算表" sheetId="11" r:id="rId13"/>
    <sheet name="Art工数試算表" sheetId="6" r:id="rId14"/>
    <sheet name="Model工数試算表" sheetId="13" r:id="rId15"/>
    <sheet name="スケジュール" sheetId="21" r:id="rId16"/>
    <sheet name="マイルストーン" sheetId="1" r:id="rId17"/>
  </sheets>
  <definedNames>
    <definedName name="_xlnm._FilterDatabase" localSheetId="12" hidden="1">Plan工数試算表!$C$9:$J$82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0" i="21" l="1"/>
  <c r="C49" i="21"/>
  <c r="F7" i="13"/>
  <c r="H5" i="13"/>
  <c r="I18" i="13"/>
  <c r="I17" i="13"/>
  <c r="I16" i="13"/>
  <c r="I15" i="13"/>
  <c r="I14" i="13"/>
  <c r="I13" i="13"/>
  <c r="I12" i="13"/>
  <c r="I11" i="13"/>
  <c r="I10" i="13"/>
  <c r="C16" i="21"/>
  <c r="C36" i="21"/>
  <c r="E6" i="9"/>
  <c r="E5" i="9"/>
  <c r="F12" i="13"/>
  <c r="I76" i="11" l="1"/>
  <c r="J76" i="11" s="1"/>
  <c r="I75" i="11"/>
  <c r="J75" i="11" s="1"/>
  <c r="I74" i="11"/>
  <c r="J74" i="11" s="1"/>
  <c r="I73" i="11"/>
  <c r="J73" i="11" s="1"/>
  <c r="I32" i="11"/>
  <c r="J32" i="11"/>
  <c r="G20" i="6" l="1"/>
  <c r="G18" i="6"/>
  <c r="G17" i="6"/>
  <c r="G16" i="6"/>
  <c r="G14" i="6"/>
  <c r="G12" i="6"/>
  <c r="G11" i="6"/>
  <c r="G10" i="6"/>
  <c r="AM109" i="21" l="1"/>
  <c r="AL109" i="21"/>
  <c r="AK109" i="21"/>
  <c r="AJ109" i="21"/>
  <c r="AI109" i="21"/>
  <c r="AH109" i="21"/>
  <c r="AG109"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8" i="21"/>
  <c r="C107" i="21"/>
  <c r="C106" i="21"/>
  <c r="C105"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48" i="21"/>
  <c r="C47" i="21"/>
  <c r="C46" i="21"/>
  <c r="C45" i="21"/>
  <c r="C44" i="21"/>
  <c r="C43" i="21"/>
  <c r="C42" i="21"/>
  <c r="C41" i="21"/>
  <c r="C40" i="21"/>
  <c r="C39" i="21"/>
  <c r="C38" i="21"/>
  <c r="C37" i="21"/>
  <c r="C35" i="21"/>
  <c r="C34" i="21"/>
  <c r="C33" i="21"/>
  <c r="C32" i="21"/>
  <c r="C31" i="21"/>
  <c r="C30" i="21"/>
  <c r="C29" i="21"/>
  <c r="C28" i="21"/>
  <c r="C27" i="21"/>
  <c r="C26" i="21"/>
  <c r="C25" i="21"/>
  <c r="C24" i="21"/>
  <c r="C23" i="21"/>
  <c r="C22" i="21"/>
  <c r="C21" i="21"/>
  <c r="C20" i="21"/>
  <c r="C19" i="21"/>
  <c r="C18" i="21"/>
  <c r="C17" i="21"/>
  <c r="C15" i="21"/>
  <c r="C14" i="21"/>
  <c r="C13" i="21"/>
  <c r="C12" i="21"/>
  <c r="C11" i="21"/>
  <c r="C10" i="21"/>
  <c r="C8" i="21"/>
  <c r="C7" i="21"/>
  <c r="C6" i="21"/>
  <c r="D2" i="21"/>
  <c r="G2" i="21" s="1"/>
  <c r="H11" i="7"/>
  <c r="C105" i="3"/>
  <c r="C104" i="3"/>
  <c r="C103" i="3"/>
  <c r="C102" i="3"/>
  <c r="C101" i="3"/>
  <c r="C100" i="3"/>
  <c r="H4" i="7" s="1"/>
  <c r="C99"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D106" i="3"/>
  <c r="H11" i="19"/>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P2" i="21" l="1"/>
  <c r="O2" i="21"/>
  <c r="AO17" i="21"/>
  <c r="C109" i="21"/>
  <c r="C110" i="21" s="1"/>
  <c r="G121" i="21"/>
  <c r="H4" i="17"/>
  <c r="H4" i="19"/>
  <c r="H4" i="16"/>
  <c r="C62" i="3"/>
  <c r="C61" i="3"/>
  <c r="C60" i="3"/>
  <c r="C59" i="3"/>
  <c r="C58" i="3"/>
  <c r="C57" i="3"/>
  <c r="C56" i="3"/>
  <c r="C55" i="3"/>
  <c r="C54" i="3"/>
  <c r="C53" i="3"/>
  <c r="C52" i="3"/>
  <c r="C51" i="3"/>
  <c r="C50" i="3"/>
  <c r="C49" i="3"/>
  <c r="C48" i="3"/>
  <c r="H11" i="15"/>
  <c r="C38" i="3"/>
  <c r="C47" i="3"/>
  <c r="C42" i="3"/>
  <c r="C46" i="3"/>
  <c r="C45" i="3"/>
  <c r="C44" i="3"/>
  <c r="C43" i="3"/>
  <c r="C41" i="3"/>
  <c r="C40" i="3"/>
  <c r="C39" i="3"/>
  <c r="H11" i="13"/>
  <c r="H11" i="14"/>
  <c r="F11" i="6"/>
  <c r="C26" i="3"/>
  <c r="C25" i="3"/>
  <c r="I12" i="11"/>
  <c r="J12" i="11" s="1"/>
  <c r="H4" i="13" l="1"/>
  <c r="H4" i="15"/>
  <c r="I61" i="11"/>
  <c r="J61" i="11" s="1"/>
  <c r="C34" i="3" l="1"/>
  <c r="C33" i="3"/>
  <c r="C37" i="3"/>
  <c r="C36" i="3"/>
  <c r="C35" i="3"/>
  <c r="C32" i="3"/>
  <c r="C31" i="3"/>
  <c r="C30" i="3"/>
  <c r="C29" i="3"/>
  <c r="D2" i="3"/>
  <c r="G2" i="3" s="1"/>
  <c r="C28" i="3"/>
  <c r="C27" i="3"/>
  <c r="C24" i="3"/>
  <c r="C23" i="3"/>
  <c r="C22" i="3"/>
  <c r="C21" i="3"/>
  <c r="C15" i="3"/>
  <c r="C20" i="3"/>
  <c r="C19" i="3"/>
  <c r="C18" i="3"/>
  <c r="C17" i="3"/>
  <c r="C16" i="3"/>
  <c r="C14" i="3"/>
  <c r="I11" i="11"/>
  <c r="J11" i="11" s="1"/>
  <c r="F6" i="20"/>
  <c r="E16" i="9" s="1"/>
  <c r="H4" i="14" l="1"/>
  <c r="J4" i="11"/>
  <c r="G34" i="11"/>
  <c r="I34" i="11" s="1"/>
  <c r="J34" i="11" s="1"/>
  <c r="H12" i="17"/>
  <c r="H19" i="19"/>
  <c r="H18" i="19"/>
  <c r="F17" i="19"/>
  <c r="H17" i="19" s="1"/>
  <c r="F16" i="19"/>
  <c r="H16" i="19" s="1"/>
  <c r="F15" i="19"/>
  <c r="H15" i="19" s="1"/>
  <c r="F14" i="19"/>
  <c r="H14" i="19" s="1"/>
  <c r="F13" i="19"/>
  <c r="H13" i="19" s="1"/>
  <c r="H12" i="19"/>
  <c r="H10" i="19"/>
  <c r="H14" i="17"/>
  <c r="H76" i="17"/>
  <c r="H75" i="17"/>
  <c r="H74" i="17"/>
  <c r="H73" i="17"/>
  <c r="H15" i="17"/>
  <c r="H13" i="17"/>
  <c r="H55" i="17"/>
  <c r="H11" i="17"/>
  <c r="F70" i="17"/>
  <c r="H70" i="17" s="1"/>
  <c r="F69" i="17"/>
  <c r="H69" i="17" s="1"/>
  <c r="F68" i="17"/>
  <c r="H68" i="17" s="1"/>
  <c r="F60" i="17"/>
  <c r="H60" i="17" s="1"/>
  <c r="F41" i="17"/>
  <c r="H41" i="17" s="1"/>
  <c r="F38" i="17"/>
  <c r="H38" i="17" s="1"/>
  <c r="F35" i="17"/>
  <c r="H35" i="17" s="1"/>
  <c r="F34" i="17"/>
  <c r="H34" i="17" s="1"/>
  <c r="H72" i="17"/>
  <c r="H71" i="17"/>
  <c r="H67" i="17"/>
  <c r="H66" i="17"/>
  <c r="H65" i="17"/>
  <c r="H64" i="17"/>
  <c r="H63" i="17"/>
  <c r="H62" i="17"/>
  <c r="H61" i="17"/>
  <c r="H59" i="17"/>
  <c r="H58" i="17"/>
  <c r="H57" i="17"/>
  <c r="H56" i="17"/>
  <c r="H54" i="17"/>
  <c r="H53" i="17"/>
  <c r="H52" i="17"/>
  <c r="H51" i="17"/>
  <c r="H50" i="17"/>
  <c r="H49" i="17"/>
  <c r="H48" i="17"/>
  <c r="H47" i="17"/>
  <c r="H46" i="17"/>
  <c r="H45" i="17"/>
  <c r="H44" i="17"/>
  <c r="H43" i="17"/>
  <c r="H42" i="17"/>
  <c r="H40" i="17"/>
  <c r="H39" i="17"/>
  <c r="H37" i="17"/>
  <c r="H36" i="17"/>
  <c r="H33" i="17"/>
  <c r="H32" i="17"/>
  <c r="H31" i="17"/>
  <c r="F30" i="17"/>
  <c r="H30" i="17" s="1"/>
  <c r="H29" i="17"/>
  <c r="H28" i="17"/>
  <c r="H27" i="17"/>
  <c r="H26" i="17"/>
  <c r="H25" i="17"/>
  <c r="H24" i="17"/>
  <c r="H20" i="17"/>
  <c r="H23" i="17"/>
  <c r="H22" i="17"/>
  <c r="H21" i="17"/>
  <c r="H19" i="17"/>
  <c r="H18" i="17"/>
  <c r="H17" i="17"/>
  <c r="H16" i="17"/>
  <c r="H10" i="17"/>
  <c r="F2" i="19" l="1"/>
  <c r="F3" i="20"/>
  <c r="F4" i="20" s="1"/>
  <c r="F3" i="19"/>
  <c r="F4" i="19" s="1"/>
  <c r="F3" i="17"/>
  <c r="F4" i="17" s="1"/>
  <c r="F2" i="17"/>
  <c r="F16" i="16"/>
  <c r="H16" i="16" s="1"/>
  <c r="F15" i="16"/>
  <c r="H15" i="16" s="1"/>
  <c r="F14" i="16"/>
  <c r="H14" i="16" s="1"/>
  <c r="F13" i="16"/>
  <c r="H13" i="16" s="1"/>
  <c r="F12" i="16"/>
  <c r="H12" i="16" s="1"/>
  <c r="H11" i="16"/>
  <c r="H10" i="16"/>
  <c r="F17" i="15"/>
  <c r="H17" i="15" s="1"/>
  <c r="F16" i="15"/>
  <c r="H16" i="15" s="1"/>
  <c r="F15" i="15"/>
  <c r="F14" i="15"/>
  <c r="H14" i="15" s="1"/>
  <c r="F13" i="15"/>
  <c r="H13" i="15" s="1"/>
  <c r="H12" i="15"/>
  <c r="H10" i="15"/>
  <c r="F12" i="14"/>
  <c r="F2" i="14" s="1"/>
  <c r="H10" i="14"/>
  <c r="F18" i="13"/>
  <c r="H18" i="13" s="1"/>
  <c r="F17" i="13"/>
  <c r="H17" i="13" s="1"/>
  <c r="F16" i="13"/>
  <c r="H16" i="13" s="1"/>
  <c r="F15" i="13"/>
  <c r="H15" i="13" s="1"/>
  <c r="F14" i="13"/>
  <c r="H14" i="13" s="1"/>
  <c r="F13" i="13"/>
  <c r="H13" i="13" s="1"/>
  <c r="I82" i="11"/>
  <c r="J82" i="11" s="1"/>
  <c r="I81" i="11"/>
  <c r="J81" i="11" s="1"/>
  <c r="H12" i="13"/>
  <c r="H10" i="13"/>
  <c r="D22" i="6"/>
  <c r="F22" i="6" s="1"/>
  <c r="G22" i="6" s="1"/>
  <c r="G15" i="11"/>
  <c r="I15" i="11" s="1"/>
  <c r="J15" i="11" s="1"/>
  <c r="I52" i="11"/>
  <c r="J52" i="11" s="1"/>
  <c r="G51" i="11"/>
  <c r="I51" i="11" s="1"/>
  <c r="J51" i="11" s="1"/>
  <c r="G50" i="11"/>
  <c r="I50" i="11" s="1"/>
  <c r="J50" i="11" s="1"/>
  <c r="G49" i="11"/>
  <c r="I49" i="11" s="1"/>
  <c r="J49" i="11" s="1"/>
  <c r="I80" i="11"/>
  <c r="J80" i="11" s="1"/>
  <c r="I79" i="11"/>
  <c r="J79" i="11" s="1"/>
  <c r="I78" i="11"/>
  <c r="J78" i="11" s="1"/>
  <c r="I77" i="11"/>
  <c r="J77" i="11" s="1"/>
  <c r="I72" i="11"/>
  <c r="J72" i="11" s="1"/>
  <c r="I71" i="11"/>
  <c r="J71" i="11" s="1"/>
  <c r="I70" i="11"/>
  <c r="J70" i="11" s="1"/>
  <c r="I69" i="11"/>
  <c r="J69" i="11" s="1"/>
  <c r="I68" i="11"/>
  <c r="J68" i="11" s="1"/>
  <c r="I67" i="11"/>
  <c r="J67" i="11" s="1"/>
  <c r="I53" i="11"/>
  <c r="J53" i="11" s="1"/>
  <c r="I66" i="11"/>
  <c r="J66" i="11" s="1"/>
  <c r="I65" i="11"/>
  <c r="J65" i="11" s="1"/>
  <c r="I64" i="11"/>
  <c r="J64" i="11" s="1"/>
  <c r="I63" i="11"/>
  <c r="J63" i="11" s="1"/>
  <c r="I62" i="11"/>
  <c r="J62" i="11" s="1"/>
  <c r="I60" i="11"/>
  <c r="J60" i="11" s="1"/>
  <c r="I59" i="11"/>
  <c r="J59" i="11" s="1"/>
  <c r="I13" i="11"/>
  <c r="J13" i="11" s="1"/>
  <c r="H12" i="7"/>
  <c r="F10" i="6"/>
  <c r="I55" i="11"/>
  <c r="J55" i="11" s="1"/>
  <c r="I54" i="11"/>
  <c r="J54" i="11" s="1"/>
  <c r="I24" i="11"/>
  <c r="J24" i="11" s="1"/>
  <c r="I23" i="11"/>
  <c r="J23" i="11" s="1"/>
  <c r="I22" i="11"/>
  <c r="J22" i="11" s="1"/>
  <c r="I21" i="11"/>
  <c r="J21" i="11" s="1"/>
  <c r="I58" i="11"/>
  <c r="J58" i="11" s="1"/>
  <c r="I57" i="11"/>
  <c r="J57" i="11" s="1"/>
  <c r="I56" i="11"/>
  <c r="J56" i="11" s="1"/>
  <c r="G46" i="11"/>
  <c r="I46" i="11" s="1"/>
  <c r="J46" i="11" s="1"/>
  <c r="G43" i="11"/>
  <c r="I43" i="11" s="1"/>
  <c r="J43" i="11" s="1"/>
  <c r="I45" i="11"/>
  <c r="J45" i="11" s="1"/>
  <c r="G44" i="11"/>
  <c r="I44" i="11" s="1"/>
  <c r="J44" i="11" s="1"/>
  <c r="I18" i="11"/>
  <c r="J18" i="11" s="1"/>
  <c r="I17" i="11"/>
  <c r="J17" i="11" s="1"/>
  <c r="I16" i="11"/>
  <c r="J16" i="11" s="1"/>
  <c r="I36" i="11"/>
  <c r="J36" i="11" s="1"/>
  <c r="G20" i="11"/>
  <c r="I20" i="11" s="1"/>
  <c r="J20" i="11" s="1"/>
  <c r="I19" i="11"/>
  <c r="J19" i="11" s="1"/>
  <c r="I42" i="11"/>
  <c r="J42" i="11" s="1"/>
  <c r="I14" i="11"/>
  <c r="J14" i="11" s="1"/>
  <c r="F16" i="6"/>
  <c r="I38" i="11"/>
  <c r="J38" i="11" s="1"/>
  <c r="I37" i="11"/>
  <c r="J37" i="11" s="1"/>
  <c r="I35" i="11"/>
  <c r="J35" i="11" s="1"/>
  <c r="G40" i="11"/>
  <c r="I40" i="11" s="1"/>
  <c r="J40" i="11" s="1"/>
  <c r="G39" i="11"/>
  <c r="I39" i="11" s="1"/>
  <c r="J39" i="11" s="1"/>
  <c r="I33" i="11"/>
  <c r="J33" i="11" s="1"/>
  <c r="I31" i="11"/>
  <c r="J31" i="11" s="1"/>
  <c r="I30" i="11"/>
  <c r="J30" i="11" s="1"/>
  <c r="I29" i="11"/>
  <c r="J29" i="11" s="1"/>
  <c r="I48" i="11"/>
  <c r="J48" i="11" s="1"/>
  <c r="I47" i="11"/>
  <c r="J47" i="11" s="1"/>
  <c r="G41" i="11"/>
  <c r="I41" i="11" s="1"/>
  <c r="J41" i="11" s="1"/>
  <c r="I28" i="11"/>
  <c r="J28" i="11" s="1"/>
  <c r="I27" i="11"/>
  <c r="J27" i="11" s="1"/>
  <c r="I26" i="11"/>
  <c r="J26" i="11" s="1"/>
  <c r="G25" i="11"/>
  <c r="I10" i="11"/>
  <c r="J10" i="11" s="1"/>
  <c r="H33" i="7"/>
  <c r="H30" i="7"/>
  <c r="H29" i="7"/>
  <c r="H28" i="7"/>
  <c r="H27" i="7"/>
  <c r="H26" i="7"/>
  <c r="H25" i="7"/>
  <c r="H24" i="7"/>
  <c r="H23" i="7"/>
  <c r="H22" i="7"/>
  <c r="H20" i="7"/>
  <c r="H19" i="7"/>
  <c r="H18" i="7"/>
  <c r="H17" i="7"/>
  <c r="H16" i="7"/>
  <c r="H15" i="7"/>
  <c r="H14" i="7"/>
  <c r="H13" i="7"/>
  <c r="H10" i="7"/>
  <c r="F32" i="7"/>
  <c r="H32" i="7" s="1"/>
  <c r="F31" i="7"/>
  <c r="H31" i="7" s="1"/>
  <c r="F33" i="7"/>
  <c r="D20" i="6"/>
  <c r="F20" i="6" s="1"/>
  <c r="D18" i="6"/>
  <c r="F18" i="6" s="1"/>
  <c r="D17" i="6"/>
  <c r="F17" i="6" s="1"/>
  <c r="D15" i="6"/>
  <c r="F15" i="6" s="1"/>
  <c r="G15" i="6" s="1"/>
  <c r="D13" i="6"/>
  <c r="F13" i="6" s="1"/>
  <c r="G13" i="6" s="1"/>
  <c r="F21" i="7"/>
  <c r="H21" i="7" s="1"/>
  <c r="D19" i="6"/>
  <c r="F19" i="6" s="1"/>
  <c r="G19" i="6" s="1"/>
  <c r="F14" i="6"/>
  <c r="F12" i="6"/>
  <c r="K61" i="11" l="1"/>
  <c r="F5" i="19"/>
  <c r="I4" i="19"/>
  <c r="F5" i="17"/>
  <c r="I4" i="17"/>
  <c r="H12" i="14"/>
  <c r="F3" i="14" s="1"/>
  <c r="F4" i="14" s="1"/>
  <c r="F7" i="19"/>
  <c r="E14" i="9" s="1"/>
  <c r="F2" i="16"/>
  <c r="F7" i="17"/>
  <c r="E12" i="9" s="1"/>
  <c r="F2" i="15"/>
  <c r="H15" i="15"/>
  <c r="F3" i="15" s="1"/>
  <c r="F4" i="15" s="1"/>
  <c r="F3" i="16"/>
  <c r="F4" i="16" s="1"/>
  <c r="F5" i="16" s="1"/>
  <c r="F2" i="13"/>
  <c r="F3" i="13"/>
  <c r="F4" i="13" s="1"/>
  <c r="F5" i="13" s="1"/>
  <c r="H2" i="11"/>
  <c r="I25" i="11"/>
  <c r="J25" i="11" s="1"/>
  <c r="K25" i="11" s="1"/>
  <c r="F2" i="7"/>
  <c r="D21" i="6" s="1"/>
  <c r="F3" i="7"/>
  <c r="F4" i="7" s="1"/>
  <c r="I4" i="7" s="1"/>
  <c r="K39" i="5"/>
  <c r="J39" i="5"/>
  <c r="I39" i="5"/>
  <c r="H39" i="5"/>
  <c r="G39" i="5"/>
  <c r="F39" i="5"/>
  <c r="E39" i="5"/>
  <c r="D39" i="5"/>
  <c r="C39" i="5"/>
  <c r="C6" i="3"/>
  <c r="C13" i="3"/>
  <c r="AO16" i="3" s="1"/>
  <c r="C12" i="3"/>
  <c r="C11" i="3"/>
  <c r="C10" i="3"/>
  <c r="C8" i="3"/>
  <c r="C7" i="3"/>
  <c r="G118" i="3" l="1"/>
  <c r="C106" i="3"/>
  <c r="C107" i="3" s="1"/>
  <c r="F5" i="15"/>
  <c r="I4" i="15"/>
  <c r="F7" i="7"/>
  <c r="E15" i="9" s="1"/>
  <c r="F5" i="7"/>
  <c r="F5" i="14"/>
  <c r="F7" i="16"/>
  <c r="E13" i="9" s="1"/>
  <c r="F7" i="15"/>
  <c r="E11" i="9" s="1"/>
  <c r="F7" i="14"/>
  <c r="E10" i="9" s="1"/>
  <c r="E9" i="9"/>
  <c r="F21" i="6"/>
  <c r="G21" i="6" s="1"/>
  <c r="H21" i="6" s="1"/>
  <c r="G2" i="6"/>
  <c r="H3" i="11" l="1"/>
  <c r="H4" i="11" s="1"/>
  <c r="H5" i="11" s="1"/>
  <c r="G3" i="6"/>
  <c r="G4" i="6" s="1"/>
  <c r="J5" i="11" l="1"/>
  <c r="H7" i="11"/>
  <c r="D21" i="9"/>
  <c r="D22" i="9" s="1"/>
  <c r="E8" i="9"/>
  <c r="G5" i="6"/>
  <c r="G7" i="6"/>
  <c r="E7" i="9" s="1"/>
  <c r="E17" i="9" l="1"/>
</calcChain>
</file>

<file path=xl/sharedStrings.xml><?xml version="1.0" encoding="utf-8"?>
<sst xmlns="http://schemas.openxmlformats.org/spreadsheetml/2006/main" count="1121" uniqueCount="577">
  <si>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</si>
  <si>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</si>
  <si>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</si>
  <si>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</si>
  <si>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</si>
  <si>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</si>
  <si>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</si>
  <si>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</si>
  <si>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</si>
  <si>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</si>
  <si>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</si>
  <si>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</si>
  <si>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</si>
  <si>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</si>
  <si>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</si>
  <si>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</si>
  <si>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</si>
  <si>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</si>
  <si>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</si>
  <si>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</si>
  <si>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</si>
  <si>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</si>
  <si>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</si>
  <si>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</si>
  <si>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ガン種類パラメーター設定資料</t>
    <rPh sb="2" eb="4">
      <t>シュルイ</t>
    </rPh>
    <rPh sb="10" eb="12">
      <t>セッテイ</t>
    </rPh>
    <rPh sb="12" eb="14">
      <t>シリョウ</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</si>
  <si>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</si>
  <si>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</si>
  <si>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</si>
  <si>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</si>
  <si>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</si>
  <si>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</si>
  <si>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</si>
  <si>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</si>
  <si>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</si>
  <si>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</si>
  <si>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</si>
  <si>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</si>
  <si>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</si>
  <si>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</si>
  <si>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</si>
  <si>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</si>
  <si>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</si>
  <si>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</si>
  <si>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</si>
  <si>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</si>
  <si>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</si>
  <si>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</si>
  <si>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</si>
  <si>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</si>
  <si>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</si>
  <si>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</si>
  <si>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</si>
  <si>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</si>
  <si>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</si>
  <si>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</si>
  <si>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</si>
  <si>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</si>
  <si>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</si>
  <si>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</si>
  <si>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</si>
  <si>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</si>
  <si>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</si>
  <si>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</si>
  <si>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</si>
  <si>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</si>
  <si>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</si>
  <si>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</si>
  <si>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</si>
  <si>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</si>
  <si>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</si>
  <si>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</si>
  <si>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</si>
  <si>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</si>
  <si>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</si>
  <si>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</si>
  <si>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</si>
  <si>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</si>
  <si>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</si>
  <si>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</si>
  <si>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</si>
  <si>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</si>
  <si>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</si>
  <si>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</si>
  <si>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</si>
  <si>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</si>
  <si>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</si>
  <si>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</si>
  <si>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</si>
  <si>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</si>
  <si>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</si>
  <si>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</si>
  <si>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</si>
  <si>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</si>
  <si>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</si>
  <si>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</si>
  <si>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</si>
  <si>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</si>
  <si>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</si>
  <si>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</si>
  <si>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</si>
  <si>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</si>
  <si>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</si>
  <si>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</si>
  <si>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</si>
  <si>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</si>
  <si>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</si>
  <si>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</si>
  <si>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</si>
  <si>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</si>
  <si>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</si>
  <si>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</si>
  <si>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</si>
  <si>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</si>
  <si>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</si>
  <si>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</si>
  <si>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</si>
  <si>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</si>
  <si>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</si>
  <si>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</si>
  <si>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</si>
  <si>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</si>
  <si>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</si>
  <si>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</si>
  <si>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</si>
  <si>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</si>
  <si>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</si>
  <si>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</si>
  <si>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</si>
  <si>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</si>
  <si>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</si>
  <si>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</si>
  <si>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</si>
  <si>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</si>
  <si>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</si>
  <si>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</si>
  <si>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</si>
  <si>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</si>
  <si>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</si>
  <si>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</si>
  <si>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</si>
  <si>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</si>
  <si>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</si>
  <si>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</si>
  <si>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モードセレクト画面</t>
    <rPh sb="7" eb="9">
      <t>ガメン</t>
    </rPh>
    <phoneticPr fontId="1"/>
  </si>
  <si>
    <t>どのゲームを遊ぶのか選択する画面</t>
    <rPh sb="6" eb="7">
      <t>アソ</t>
    </rPh>
    <rPh sb="10" eb="12">
      <t>センタク</t>
    </rPh>
    <rPh sb="14" eb="16">
      <t>ガメン</t>
    </rPh>
    <phoneticPr fontId="1"/>
  </si>
  <si>
    <t>キャラクターエディット画面</t>
    <rPh sb="11" eb="13">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</si>
  <si>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</si>
  <si>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</si>
  <si>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</si>
  <si>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</si>
  <si>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</si>
  <si>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</si>
  <si>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</si>
  <si>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</si>
  <si>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</si>
  <si>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</si>
  <si>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</si>
  <si>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</si>
  <si>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ショップ画面</t>
    <rPh sb="4" eb="6">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</si>
  <si>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</si>
  <si>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</si>
  <si>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</si>
  <si>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</si>
  <si>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</si>
  <si>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</si>
  <si>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</si>
  <si>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</si>
  <si>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</si>
  <si>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</si>
  <si>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</si>
  <si>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</si>
  <si>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</si>
  <si>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</si>
  <si>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</si>
  <si>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</si>
  <si>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</si>
  <si>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</si>
  <si>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</si>
  <si>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</si>
  <si>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</si>
  <si>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</si>
  <si>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</si>
  <si>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</si>
  <si>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</si>
  <si>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</si>
  <si>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</si>
  <si>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</si>
  <si>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</si>
  <si>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</si>
  <si>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</si>
  <si>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</si>
  <si>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</si>
  <si>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</si>
  <si>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</si>
  <si>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</si>
  <si>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</si>
  <si>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</si>
  <si>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</si>
  <si>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</si>
  <si>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</si>
  <si>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</si>
  <si>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</si>
  <si>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</si>
  <si>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</si>
  <si>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</si>
  <si>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</si>
  <si>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</si>
  <si>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</si>
  <si>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</si>
  <si>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</si>
  <si>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</si>
  <si>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</si>
  <si>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</si>
  <si>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</si>
  <si>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</si>
  <si>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</si>
  <si>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</si>
  <si>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</si>
  <si>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</si>
  <si>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t>
    <phoneticPr fontId="1"/>
  </si>
  <si>
    <t>プランナー</t>
    <phoneticPr fontId="1"/>
  </si>
  <si>
    <t>プログラマ</t>
    <phoneticPr fontId="1"/>
  </si>
  <si>
    <t>UI</t>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</si>
  <si>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</si>
  <si>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</si>
  <si>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</si>
  <si>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</si>
  <si>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</si>
  <si>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</si>
  <si>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</si>
  <si>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</si>
  <si>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</si>
  <si>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</si>
  <si>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</si>
  <si>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</si>
  <si>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</si>
  <si>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</si>
  <si>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</si>
  <si>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</si>
  <si>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</si>
  <si>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</si>
  <si>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</si>
  <si>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</si>
  <si>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</si>
  <si>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</si>
  <si>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</si>
  <si>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</si>
  <si>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</si>
  <si>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</si>
  <si>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</si>
  <si>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</si>
  <si>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</si>
  <si>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</si>
  <si>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</si>
  <si>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</si>
  <si>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</si>
  <si>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</si>
  <si>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</si>
  <si>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</si>
  <si>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</si>
  <si>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</si>
  <si>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</si>
  <si>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</si>
  <si>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</si>
  <si>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</si>
  <si>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</si>
  <si>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</si>
  <si>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</si>
  <si>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</si>
  <si>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</si>
  <si>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</si>
  <si>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</si>
  <si>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モードセレクト画面仕様作成</t>
    <rPh sb="7" eb="9">
      <t>ガメン</t>
    </rPh>
    <phoneticPr fontId="1"/>
  </si>
  <si>
    <t>キャラクターエディット画面仕様作成</t>
    <rPh sb="11" eb="13">
      <t>ガメン</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</si>
  <si>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</si>
  <si>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</si>
  <si>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</si>
  <si>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</si>
  <si>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</si>
  <si>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</si>
  <si>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ショップ画面仕様作成</t>
    <rPh sb="4" eb="6">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</si>
  <si>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</si>
  <si>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</si>
  <si>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</si>
  <si>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</si>
  <si>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</si>
  <si>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</si>
  <si>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</si>
  <si>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</si>
  <si>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</si>
  <si>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</si>
  <si>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</si>
  <si>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</si>
  <si>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</si>
  <si>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</si>
  <si>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</si>
  <si>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</si>
  <si>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</si>
  <si>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</si>
  <si>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</si>
  <si>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</si>
  <si>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</si>
  <si>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</si>
  <si>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</si>
  <si>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</si>
  <si>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</si>
  <si>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</si>
  <si>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</si>
  <si>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</si>
  <si>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</si>
  <si>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</si>
  <si>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</si>
  <si>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</si>
  <si>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</si>
  <si>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</si>
  <si>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</si>
  <si>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</si>
  <si>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</si>
  <si>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</si>
  <si>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</si>
  <si>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</si>
  <si>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</si>
  <si>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</si>
  <si>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</si>
  <si>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</si>
  <si>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</si>
  <si>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</si>
  <si>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</si>
  <si>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</si>
  <si>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</si>
  <si>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</si>
  <si>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</si>
  <si>
    <t>1プレイヤー辺り1000モーションで計算</t>
    <rPh sb="6" eb="7">
      <t>アタ</t>
    </rPh>
    <rPh sb="18" eb="20">
      <t>ケイサン</t>
    </rPh>
    <phoneticPr fontId="1"/>
  </si>
  <si>
    <t>1体のレイドボスに対して100モーションを想定して計算</t>
    <rPh sb="1" eb="2">
      <t>タイ</t>
    </rPh>
    <rPh sb="9" eb="10">
      <t>タイ</t>
    </rPh>
    <rPh sb="21" eb="23">
      <t>ソウテイ</t>
    </rPh>
    <rPh sb="25" eb="27">
      <t>ケイサン</t>
    </rPh>
    <phoneticPr fontId="1"/>
  </si>
  <si>
    <t>Program総物量</t>
    <rPh sb="7" eb="8">
      <t>ソウ</t>
    </rPh>
    <rPh sb="8" eb="10">
      <t>ブツリョウ</t>
    </rPh>
    <phoneticPr fontId="1"/>
  </si>
  <si>
    <t>PROGRAMリード</t>
    <phoneticPr fontId="1"/>
  </si>
  <si>
    <t>PROGRAMセクションのチームリード</t>
    <phoneticPr fontId="1"/>
  </si>
  <si>
    <t>レイドボス仕様作成</t>
    <rPh sb="5" eb="7">
      <t>シヨウ</t>
    </rPh>
    <rPh sb="7" eb="9">
      <t>サクセイ</t>
    </rPh>
    <phoneticPr fontId="1"/>
  </si>
  <si>
    <t>木・枝作成ツール</t>
    <rPh sb="0" eb="1">
      <t>キ</t>
    </rPh>
    <rPh sb="2" eb="3">
      <t>エダ</t>
    </rPh>
    <rPh sb="3" eb="5">
      <t>サクセイ</t>
    </rPh>
    <phoneticPr fontId="1"/>
  </si>
  <si>
    <t>マッチング</t>
    <phoneticPr fontId="1"/>
  </si>
  <si>
    <t>ブロードキャスト</t>
    <phoneticPr fontId="1"/>
  </si>
  <si>
    <t>スクワッド対戦</t>
    <rPh sb="5" eb="7">
      <t>タイセン</t>
    </rPh>
    <phoneticPr fontId="1"/>
  </si>
  <si>
    <t>衣装変更処理作成</t>
    <rPh sb="0" eb="2">
      <t>イショウ</t>
    </rPh>
    <rPh sb="2" eb="4">
      <t>ヘンコウ</t>
    </rPh>
    <rPh sb="4" eb="6">
      <t>ショリ</t>
    </rPh>
    <rPh sb="6" eb="8">
      <t>サクセイ</t>
    </rPh>
    <phoneticPr fontId="1"/>
  </si>
  <si>
    <t>ゲームフロー遷移システム作成</t>
    <rPh sb="6" eb="8">
      <t>センイ</t>
    </rPh>
    <rPh sb="12" eb="14">
      <t>サクセイ</t>
    </rPh>
    <phoneticPr fontId="1"/>
  </si>
  <si>
    <t>ソロマッチング処理実装</t>
    <rPh sb="7" eb="9">
      <t>ショリ</t>
    </rPh>
    <rPh sb="9" eb="11">
      <t>ジッソウ</t>
    </rPh>
    <phoneticPr fontId="1"/>
  </si>
  <si>
    <t>デュオマッチング処理実装</t>
    <phoneticPr fontId="1"/>
  </si>
  <si>
    <t>カルテットマッチング処理実装</t>
    <phoneticPr fontId="1"/>
  </si>
  <si>
    <t>クワッドマッチング処理実装</t>
    <phoneticPr fontId="1"/>
  </si>
  <si>
    <t>システム実装</t>
    <rPh sb="4" eb="6">
      <t>ジッソウ</t>
    </rPh>
    <phoneticPr fontId="1"/>
  </si>
  <si>
    <t>マッチングシステム実装</t>
    <rPh sb="9" eb="11">
      <t>ジッソウ</t>
    </rPh>
    <phoneticPr fontId="1"/>
  </si>
  <si>
    <t>ランキングシステム実装</t>
    <rPh sb="9" eb="11">
      <t>ジッソウ</t>
    </rPh>
    <phoneticPr fontId="1"/>
  </si>
  <si>
    <t>オンライン大会システム実装</t>
    <rPh sb="5" eb="7">
      <t>タイカイ</t>
    </rPh>
    <rPh sb="11" eb="13">
      <t>ジッソウ</t>
    </rPh>
    <phoneticPr fontId="1"/>
  </si>
  <si>
    <t>団体戦システム実装</t>
    <rPh sb="0" eb="3">
      <t>ダンタイセン</t>
    </rPh>
    <rPh sb="7" eb="9">
      <t>ジッソウ</t>
    </rPh>
    <phoneticPr fontId="1"/>
  </si>
  <si>
    <t>団体戦ルール実装</t>
    <rPh sb="0" eb="3">
      <t>ダンタイセン</t>
    </rPh>
    <rPh sb="6" eb="8">
      <t>ジッソウ</t>
    </rPh>
    <phoneticPr fontId="1"/>
  </si>
  <si>
    <t>レイド戦システム実装</t>
    <rPh sb="3" eb="4">
      <t>セン</t>
    </rPh>
    <rPh sb="8" eb="10">
      <t>ジッソウ</t>
    </rPh>
    <phoneticPr fontId="1"/>
  </si>
  <si>
    <t>レイドボス作成</t>
    <rPh sb="5" eb="7">
      <t>サクセイ</t>
    </rPh>
    <phoneticPr fontId="1"/>
  </si>
  <si>
    <t>ガーデニングシステム実装</t>
    <rPh sb="10" eb="12">
      <t>ジッソウ</t>
    </rPh>
    <phoneticPr fontId="1"/>
  </si>
  <si>
    <t>武器システム作成</t>
    <rPh sb="0" eb="2">
      <t>ブキ</t>
    </rPh>
    <rPh sb="6" eb="8">
      <t>サクセイ</t>
    </rPh>
    <phoneticPr fontId="1"/>
  </si>
  <si>
    <t>武器パラメータデータ管理システム作成</t>
    <rPh sb="0" eb="2">
      <t>ブキ</t>
    </rPh>
    <rPh sb="10" eb="12">
      <t>カンリ</t>
    </rPh>
    <rPh sb="16" eb="18">
      <t>サクセイ</t>
    </rPh>
    <phoneticPr fontId="1"/>
  </si>
  <si>
    <t>武器作成</t>
    <rPh sb="0" eb="2">
      <t>ブキ</t>
    </rPh>
    <rPh sb="2" eb="4">
      <t>サクセイ</t>
    </rPh>
    <phoneticPr fontId="1"/>
  </si>
  <si>
    <t>アイテムシステム作成</t>
    <rPh sb="8" eb="10">
      <t>サクセイ</t>
    </rPh>
    <phoneticPr fontId="1"/>
  </si>
  <si>
    <t>アイテムパラメータデータ管理システム作成</t>
    <rPh sb="12" eb="14">
      <t>カンリ</t>
    </rPh>
    <rPh sb="18" eb="20">
      <t>サクセイ</t>
    </rPh>
    <phoneticPr fontId="1"/>
  </si>
  <si>
    <t>アイテム作成</t>
    <rPh sb="4" eb="6">
      <t>サクセイ</t>
    </rPh>
    <phoneticPr fontId="1"/>
  </si>
  <si>
    <t>ステージ管理システム実装</t>
    <rPh sb="4" eb="6">
      <t>カンリ</t>
    </rPh>
    <rPh sb="10" eb="12">
      <t>ジッソウ</t>
    </rPh>
    <phoneticPr fontId="1"/>
  </si>
  <si>
    <t>ステージシステム実装</t>
    <rPh sb="8" eb="10">
      <t>ジッソウ</t>
    </rPh>
    <phoneticPr fontId="1"/>
  </si>
  <si>
    <t>エリア収縮システム実装</t>
    <rPh sb="3" eb="5">
      <t>シュウシュク</t>
    </rPh>
    <rPh sb="9" eb="11">
      <t>ジッソウ</t>
    </rPh>
    <phoneticPr fontId="1"/>
  </si>
  <si>
    <t>ユーザーアカウント管理システム実装</t>
    <rPh sb="9" eb="11">
      <t>カンリ</t>
    </rPh>
    <rPh sb="15" eb="17">
      <t>ジッソウ</t>
    </rPh>
    <phoneticPr fontId="1"/>
  </si>
  <si>
    <t>ユーザー変更パラメータ管理システム実装</t>
    <rPh sb="4" eb="6">
      <t>ヘンコウ</t>
    </rPh>
    <rPh sb="11" eb="13">
      <t>カンリ</t>
    </rPh>
    <rPh sb="17" eb="19">
      <t>ジッソウ</t>
    </rPh>
    <phoneticPr fontId="1"/>
  </si>
  <si>
    <t>エモート組み込み</t>
    <rPh sb="4" eb="5">
      <t>ク</t>
    </rPh>
    <rPh sb="6" eb="7">
      <t>コ</t>
    </rPh>
    <phoneticPr fontId="1"/>
  </si>
  <si>
    <t>タイトル画面実装</t>
    <rPh sb="4" eb="6">
      <t>ガメン</t>
    </rPh>
    <rPh sb="6" eb="8">
      <t>ジッソウ</t>
    </rPh>
    <phoneticPr fontId="1"/>
  </si>
  <si>
    <t>モードセレクト画面実装</t>
    <rPh sb="7" eb="9">
      <t>ガメン</t>
    </rPh>
    <rPh sb="9" eb="11">
      <t>ジッソウ</t>
    </rPh>
    <phoneticPr fontId="1"/>
  </si>
  <si>
    <t>キャラクターエディット画面実装</t>
    <rPh sb="11" eb="13">
      <t>ガメン</t>
    </rPh>
    <rPh sb="13" eb="15">
      <t>ジッソウ</t>
    </rPh>
    <phoneticPr fontId="1"/>
  </si>
  <si>
    <t>マッチング画面実装</t>
    <rPh sb="5" eb="7">
      <t>ガメン</t>
    </rPh>
    <rPh sb="7" eb="9">
      <t>ジッソウ</t>
    </rPh>
    <phoneticPr fontId="1"/>
  </si>
  <si>
    <t>オプション画面実装</t>
    <rPh sb="5" eb="7">
      <t>ガメン</t>
    </rPh>
    <rPh sb="7" eb="9">
      <t>ジッソウ</t>
    </rPh>
    <phoneticPr fontId="1"/>
  </si>
  <si>
    <t>体力ゲージ実装</t>
    <rPh sb="0" eb="2">
      <t>タイリョク</t>
    </rPh>
    <rPh sb="5" eb="7">
      <t>ジッソウ</t>
    </rPh>
    <phoneticPr fontId="1"/>
  </si>
  <si>
    <t>弾ゲージ実装</t>
    <rPh sb="0" eb="1">
      <t>タマ</t>
    </rPh>
    <rPh sb="4" eb="6">
      <t>ジッソウ</t>
    </rPh>
    <phoneticPr fontId="1"/>
  </si>
  <si>
    <t>ミニマップ実装</t>
    <rPh sb="5" eb="7">
      <t>ジッソウ</t>
    </rPh>
    <phoneticPr fontId="1"/>
  </si>
  <si>
    <t>武器切り替え実装</t>
    <rPh sb="0" eb="2">
      <t>ブキ</t>
    </rPh>
    <rPh sb="2" eb="3">
      <t>キ</t>
    </rPh>
    <rPh sb="4" eb="5">
      <t>カ</t>
    </rPh>
    <rPh sb="6" eb="8">
      <t>ジッソウ</t>
    </rPh>
    <phoneticPr fontId="1"/>
  </si>
  <si>
    <t>各種アイコン実装</t>
    <rPh sb="0" eb="2">
      <t>カクシュ</t>
    </rPh>
    <rPh sb="6" eb="8">
      <t>ジッソウ</t>
    </rPh>
    <phoneticPr fontId="1"/>
  </si>
  <si>
    <t>DLCシステム実装</t>
    <rPh sb="7" eb="9">
      <t>ジッソウ</t>
    </rPh>
    <phoneticPr fontId="1"/>
  </si>
  <si>
    <t>ゲーム中UI画面実装</t>
    <rPh sb="3" eb="4">
      <t>チュウ</t>
    </rPh>
    <rPh sb="6" eb="8">
      <t>ガメン</t>
    </rPh>
    <phoneticPr fontId="1"/>
  </si>
  <si>
    <t>リザルト画面実装</t>
    <rPh sb="4" eb="6">
      <t>ガメン</t>
    </rPh>
    <phoneticPr fontId="1"/>
  </si>
  <si>
    <t>ロード画面実装</t>
    <rPh sb="3" eb="5">
      <t>ガメン</t>
    </rPh>
    <phoneticPr fontId="1"/>
  </si>
  <si>
    <t>アカウント作成画面実装</t>
    <rPh sb="5" eb="7">
      <t>サクセイ</t>
    </rPh>
    <rPh sb="7" eb="9">
      <t>ガメン</t>
    </rPh>
    <phoneticPr fontId="1"/>
  </si>
  <si>
    <t>ショップ画面実装</t>
    <rPh sb="4" eb="6">
      <t>ガメン</t>
    </rPh>
    <phoneticPr fontId="1"/>
  </si>
  <si>
    <t>プロフィール確認画面実装</t>
    <rPh sb="6" eb="8">
      <t>カクニン</t>
    </rPh>
    <rPh sb="8" eb="10">
      <t>ガメン</t>
    </rPh>
    <phoneticPr fontId="1"/>
  </si>
  <si>
    <t>ラインキング画面実装</t>
    <rPh sb="6" eb="8">
      <t>ガメン</t>
    </rPh>
    <phoneticPr fontId="1"/>
  </si>
  <si>
    <t>リプレイ画面実装</t>
    <rPh sb="4" eb="6">
      <t>ガメン</t>
    </rPh>
    <phoneticPr fontId="1"/>
  </si>
  <si>
    <t>各種エラー画面実装</t>
    <rPh sb="0" eb="2">
      <t>カクシュ</t>
    </rPh>
    <rPh sb="5" eb="7">
      <t>ガメン</t>
    </rPh>
    <phoneticPr fontId="1"/>
  </si>
  <si>
    <t>実績アイコン実装</t>
    <rPh sb="0" eb="2">
      <t>ジッセキ</t>
    </rPh>
    <phoneticPr fontId="1"/>
  </si>
  <si>
    <t>トレーディングカード実装</t>
    <phoneticPr fontId="1"/>
  </si>
  <si>
    <t>グラフィック</t>
    <phoneticPr fontId="1"/>
  </si>
  <si>
    <t>Steam対応</t>
    <rPh sb="5" eb="7">
      <t>タイオウ</t>
    </rPh>
    <phoneticPr fontId="1"/>
  </si>
  <si>
    <t>UIシステム実装</t>
    <rPh sb="6" eb="8">
      <t>ジッソウ</t>
    </rPh>
    <phoneticPr fontId="1"/>
  </si>
  <si>
    <t>リソース管理</t>
    <rPh sb="4" eb="6">
      <t>カンリ</t>
    </rPh>
    <phoneticPr fontId="1"/>
  </si>
  <si>
    <t>シェーダーの作成・システムの拡張など</t>
    <rPh sb="6" eb="8">
      <t>サクセイ</t>
    </rPh>
    <rPh sb="14" eb="16">
      <t>カクチョウ</t>
    </rPh>
    <phoneticPr fontId="1"/>
  </si>
  <si>
    <t>UEアップデート対応</t>
    <rPh sb="8" eb="10">
      <t>タイオウ</t>
    </rPh>
    <phoneticPr fontId="1"/>
  </si>
  <si>
    <t>6回程度を想定</t>
    <rPh sb="1" eb="2">
      <t>カイ</t>
    </rPh>
    <rPh sb="2" eb="4">
      <t>テイド</t>
    </rPh>
    <rPh sb="5" eb="7">
      <t>ソウテイ</t>
    </rPh>
    <phoneticPr fontId="1"/>
  </si>
  <si>
    <t>マルチプラットフォーム対応</t>
    <rPh sb="11" eb="13">
      <t>タイオウ</t>
    </rPh>
    <phoneticPr fontId="1"/>
  </si>
  <si>
    <t>各プラットフォームごとのアセット管理環境の構築</t>
    <rPh sb="0" eb="1">
      <t>カク</t>
    </rPh>
    <rPh sb="16" eb="18">
      <t>カンリ</t>
    </rPh>
    <rPh sb="18" eb="20">
      <t>カンキョウ</t>
    </rPh>
    <rPh sb="21" eb="23">
      <t>コウチク</t>
    </rPh>
    <phoneticPr fontId="1"/>
  </si>
  <si>
    <t>Steamのレギュレーション対応など</t>
    <rPh sb="14" eb="16">
      <t>タイオウ</t>
    </rPh>
    <phoneticPr fontId="1"/>
  </si>
  <si>
    <t>処理最適化対応</t>
    <rPh sb="0" eb="2">
      <t>ショリ</t>
    </rPh>
    <rPh sb="2" eb="5">
      <t>サイテキカ</t>
    </rPh>
    <rPh sb="5" eb="7">
      <t>タイオウ</t>
    </rPh>
    <phoneticPr fontId="1"/>
  </si>
  <si>
    <t>物理演算系フィジックス対応</t>
    <rPh sb="0" eb="2">
      <t>ブツリ</t>
    </rPh>
    <rPh sb="2" eb="4">
      <t>エンザン</t>
    </rPh>
    <rPh sb="4" eb="5">
      <t>ケイ</t>
    </rPh>
    <rPh sb="11" eb="13">
      <t>タイオウ</t>
    </rPh>
    <phoneticPr fontId="1"/>
  </si>
  <si>
    <t>IK、Clothシミュレーションなどのシステム作成</t>
    <rPh sb="23" eb="25">
      <t>サクセイ</t>
    </rPh>
    <phoneticPr fontId="1"/>
  </si>
  <si>
    <t>ローカライズ対応</t>
    <rPh sb="6" eb="8">
      <t>タイオウ</t>
    </rPh>
    <phoneticPr fontId="1"/>
  </si>
  <si>
    <t>オンラインシステム作成、および管理</t>
    <rPh sb="9" eb="11">
      <t>サクセイ</t>
    </rPh>
    <rPh sb="15" eb="17">
      <t>カンリ</t>
    </rPh>
    <phoneticPr fontId="1"/>
  </si>
  <si>
    <t>サウンド</t>
    <phoneticPr fontId="1"/>
  </si>
  <si>
    <t>SOUNDリード</t>
    <phoneticPr fontId="1"/>
  </si>
  <si>
    <t>SOUNDセクションのチームリード</t>
    <phoneticPr fontId="1"/>
  </si>
  <si>
    <t>環境音</t>
    <rPh sb="0" eb="2">
      <t>カンキョウ</t>
    </rPh>
    <rPh sb="2" eb="3">
      <t>オン</t>
    </rPh>
    <phoneticPr fontId="1"/>
  </si>
  <si>
    <t>BGM</t>
    <phoneticPr fontId="1"/>
  </si>
  <si>
    <t>1つの武器あたり3人日で計算</t>
    <rPh sb="3" eb="5">
      <t>ブキ</t>
    </rPh>
    <rPh sb="9" eb="10">
      <t>ニン</t>
    </rPh>
    <rPh sb="10" eb="11">
      <t>ニチ</t>
    </rPh>
    <rPh sb="12" eb="14">
      <t>ケイサン</t>
    </rPh>
    <phoneticPr fontId="1"/>
  </si>
  <si>
    <t>1つのアイテム辺り3人日で計算</t>
    <rPh sb="7" eb="8">
      <t>アタ</t>
    </rPh>
    <rPh sb="10" eb="11">
      <t>ニン</t>
    </rPh>
    <rPh sb="11" eb="12">
      <t>ニチ</t>
    </rPh>
    <rPh sb="13" eb="15">
      <t>ケイサン</t>
    </rPh>
    <phoneticPr fontId="1"/>
  </si>
  <si>
    <t>サウンドシステム構築</t>
    <rPh sb="8" eb="10">
      <t>コウチク</t>
    </rPh>
    <phoneticPr fontId="1"/>
  </si>
  <si>
    <t>1つの植物ギミックあたり7人日で計算</t>
    <rPh sb="3" eb="5">
      <t>ショクブツ</t>
    </rPh>
    <rPh sb="13" eb="15">
      <t>ニンニチ</t>
    </rPh>
    <rPh sb="16" eb="18">
      <t>ケイサン</t>
    </rPh>
    <phoneticPr fontId="1"/>
  </si>
  <si>
    <t>1つの虫ギミック辺り7人日で計算</t>
    <rPh sb="3" eb="4">
      <t>ムシ</t>
    </rPh>
    <rPh sb="8" eb="9">
      <t>アタ</t>
    </rPh>
    <rPh sb="11" eb="12">
      <t>ニン</t>
    </rPh>
    <rPh sb="12" eb="13">
      <t>ニチ</t>
    </rPh>
    <rPh sb="14" eb="16">
      <t>ケイサン</t>
    </rPh>
    <phoneticPr fontId="1"/>
  </si>
  <si>
    <t>Environment総物量</t>
    <rPh sb="11" eb="12">
      <t>ソウ</t>
    </rPh>
    <rPh sb="12" eb="14">
      <t>ブツリョウ</t>
    </rPh>
    <phoneticPr fontId="1"/>
  </si>
  <si>
    <t>Art総物量</t>
    <rPh sb="3" eb="4">
      <t>ソウ</t>
    </rPh>
    <rPh sb="4" eb="6">
      <t>ブツリョウ</t>
    </rPh>
    <phoneticPr fontId="1"/>
  </si>
  <si>
    <t>Plan総物量</t>
    <rPh sb="4" eb="5">
      <t>ソウ</t>
    </rPh>
    <rPh sb="5" eb="7">
      <t>ブツリョウ</t>
    </rPh>
    <phoneticPr fontId="1"/>
  </si>
  <si>
    <t>PLANリード</t>
    <phoneticPr fontId="1"/>
  </si>
  <si>
    <t>その他</t>
    <rPh sb="2" eb="3">
      <t>タ</t>
    </rPh>
    <phoneticPr fontId="1"/>
  </si>
  <si>
    <t>Effect総物量</t>
    <rPh sb="6" eb="7">
      <t>ソウ</t>
    </rPh>
    <rPh sb="7" eb="9">
      <t>ブツリョウ</t>
    </rPh>
    <phoneticPr fontId="1"/>
  </si>
  <si>
    <t>Sound総物量</t>
    <rPh sb="5" eb="6">
      <t>ソウ</t>
    </rPh>
    <rPh sb="6" eb="8">
      <t>ブツリョウ</t>
    </rPh>
    <phoneticPr fontId="1"/>
  </si>
  <si>
    <t>機材</t>
    <rPh sb="0" eb="2">
      <t>キザイ</t>
    </rPh>
    <phoneticPr fontId="1"/>
  </si>
  <si>
    <t>UEライセンス料</t>
    <rPh sb="7" eb="8">
      <t>リョウ</t>
    </rPh>
    <phoneticPr fontId="1"/>
  </si>
  <si>
    <t>サーバー管理費</t>
    <rPh sb="4" eb="6">
      <t>カンリ</t>
    </rPh>
    <rPh sb="6" eb="7">
      <t>ヒ</t>
    </rPh>
    <phoneticPr fontId="1"/>
  </si>
  <si>
    <t>QAコスト</t>
    <phoneticPr fontId="1"/>
  </si>
  <si>
    <t>DCCライセンス料</t>
    <rPh sb="8" eb="9">
      <t>リョウ</t>
    </rPh>
    <phoneticPr fontId="1"/>
  </si>
  <si>
    <t>バージョン管理ツールライセンス料</t>
    <rPh sb="5" eb="7">
      <t>カンリ</t>
    </rPh>
    <rPh sb="15" eb="16">
      <t>リョウ</t>
    </rPh>
    <phoneticPr fontId="1"/>
  </si>
  <si>
    <t>Slackライセンス料</t>
    <rPh sb="10" eb="11">
      <t>リョウ</t>
    </rPh>
    <phoneticPr fontId="1"/>
  </si>
  <si>
    <t>セキュリティツール</t>
    <phoneticPr fontId="1"/>
  </si>
  <si>
    <t>サウンドミドルウェアライセンス料</t>
    <rPh sb="15" eb="16">
      <t>リョウ</t>
    </rPh>
    <phoneticPr fontId="1"/>
  </si>
  <si>
    <t>CRIの場合、F2P販売ではタイトルの月間売上に応じて月額許諾料が変化する様です。</t>
    <rPh sb="4" eb="6">
      <t>バアイ</t>
    </rPh>
    <rPh sb="10" eb="12">
      <t>ハンバイ</t>
    </rPh>
    <rPh sb="19" eb="21">
      <t>ゲッカン</t>
    </rPh>
    <rPh sb="21" eb="23">
      <t>ウリアゲ</t>
    </rPh>
    <rPh sb="24" eb="25">
      <t>オウ</t>
    </rPh>
    <rPh sb="27" eb="29">
      <t>ゲツガク</t>
    </rPh>
    <rPh sb="29" eb="31">
      <t>キョダク</t>
    </rPh>
    <rPh sb="31" eb="32">
      <t>リョウ</t>
    </rPh>
    <rPh sb="33" eb="35">
      <t>ヘンカ</t>
    </rPh>
    <rPh sb="37" eb="38">
      <t>ヨウ</t>
    </rPh>
    <phoneticPr fontId="1"/>
  </si>
  <si>
    <t>金額(円)</t>
    <rPh sb="0" eb="2">
      <t>キンガク</t>
    </rPh>
    <rPh sb="3" eb="4">
      <t>エン</t>
    </rPh>
    <phoneticPr fontId="1"/>
  </si>
  <si>
    <t>1月当たりの参加人数(人)</t>
    <rPh sb="1" eb="2">
      <t>ツキ</t>
    </rPh>
    <rPh sb="2" eb="3">
      <t>ア</t>
    </rPh>
    <rPh sb="6" eb="8">
      <t>サンカ</t>
    </rPh>
    <rPh sb="8" eb="10">
      <t>ニンズウ</t>
    </rPh>
    <rPh sb="11" eb="12">
      <t>ニン</t>
    </rPh>
    <phoneticPr fontId="1"/>
  </si>
  <si>
    <t>人</t>
    <rPh sb="0" eb="1">
      <t>ニン</t>
    </rPh>
    <phoneticPr fontId="1"/>
  </si>
  <si>
    <t>プロジェクトマネージャー</t>
    <phoneticPr fontId="1"/>
  </si>
  <si>
    <t>グローバル配信/サービス/セキュリティ</t>
    <phoneticPr fontId="1"/>
  </si>
  <si>
    <t>コンセプトデザイナー</t>
    <phoneticPr fontId="1"/>
  </si>
  <si>
    <t>武器デザイナー</t>
    <rPh sb="0" eb="2">
      <t>ブキ</t>
    </rPh>
    <phoneticPr fontId="1"/>
  </si>
  <si>
    <t>UIデザイナー - A</t>
    <phoneticPr fontId="1"/>
  </si>
  <si>
    <t>UIデザイナー - B</t>
    <phoneticPr fontId="1"/>
  </si>
  <si>
    <t>衣装デザイナー</t>
    <rPh sb="0" eb="2">
      <t>イショウ</t>
    </rPh>
    <phoneticPr fontId="1"/>
  </si>
  <si>
    <t>アートデザイナー - A</t>
    <phoneticPr fontId="1"/>
  </si>
  <si>
    <t>アートデザイナー - B</t>
    <phoneticPr fontId="1"/>
  </si>
  <si>
    <t>アイテムデザイナー</t>
    <phoneticPr fontId="1"/>
  </si>
  <si>
    <t>キャラクターデザイナー</t>
    <phoneticPr fontId="1"/>
  </si>
  <si>
    <t>ギミックデザイナー - A</t>
    <phoneticPr fontId="1"/>
  </si>
  <si>
    <t>ギミックデザイナー - B</t>
    <phoneticPr fontId="1"/>
  </si>
  <si>
    <t>プランナー - A</t>
    <phoneticPr fontId="1"/>
  </si>
  <si>
    <t>プランナー - B</t>
    <phoneticPr fontId="1"/>
  </si>
  <si>
    <t>プランナー - C</t>
    <phoneticPr fontId="1"/>
  </si>
  <si>
    <t>プランナー - D</t>
    <phoneticPr fontId="1"/>
  </si>
  <si>
    <t>プランナー - E</t>
    <phoneticPr fontId="1"/>
  </si>
  <si>
    <t>プランナーE</t>
    <phoneticPr fontId="1"/>
  </si>
  <si>
    <t>プランナーA</t>
    <phoneticPr fontId="1"/>
  </si>
  <si>
    <t>プランナーD</t>
    <phoneticPr fontId="1"/>
  </si>
  <si>
    <t>プランナーB</t>
    <phoneticPr fontId="1"/>
  </si>
  <si>
    <t>プランナーC</t>
    <phoneticPr fontId="1"/>
  </si>
  <si>
    <t>エンバイロメント - A</t>
    <phoneticPr fontId="1"/>
  </si>
  <si>
    <t>エンバイロメント リード</t>
    <phoneticPr fontId="1"/>
  </si>
  <si>
    <t>エンバイロメント - B</t>
    <phoneticPr fontId="1"/>
  </si>
  <si>
    <t>-</t>
    <phoneticPr fontId="1"/>
  </si>
  <si>
    <t>プランナーB(80)</t>
    <phoneticPr fontId="1"/>
  </si>
  <si>
    <t>プランナー - F</t>
    <phoneticPr fontId="1"/>
  </si>
  <si>
    <t>プランナーF</t>
    <phoneticPr fontId="1"/>
  </si>
  <si>
    <t>プランナー - G</t>
    <phoneticPr fontId="1"/>
  </si>
  <si>
    <t>プランナーG</t>
    <phoneticPr fontId="1"/>
  </si>
  <si>
    <t>Slack</t>
    <phoneticPr fontId="1"/>
  </si>
  <si>
    <t>プランナーC</t>
    <phoneticPr fontId="1"/>
  </si>
  <si>
    <t>レイドボスデザイナー - A</t>
    <phoneticPr fontId="1"/>
  </si>
  <si>
    <t>バッファ</t>
    <phoneticPr fontId="1"/>
  </si>
  <si>
    <t>モデラー - A</t>
    <phoneticPr fontId="1"/>
  </si>
  <si>
    <t>モデラー - B</t>
    <phoneticPr fontId="1"/>
  </si>
  <si>
    <t>モデラー - C</t>
    <phoneticPr fontId="1"/>
  </si>
  <si>
    <t>モデラー - D</t>
    <phoneticPr fontId="1"/>
  </si>
  <si>
    <t>モデラー - E</t>
    <phoneticPr fontId="1"/>
  </si>
  <si>
    <t>モデラー - F</t>
    <phoneticPr fontId="1"/>
  </si>
  <si>
    <t>モデラー - G</t>
    <phoneticPr fontId="1"/>
  </si>
  <si>
    <t>モデラー - H</t>
    <phoneticPr fontId="1"/>
  </si>
  <si>
    <t>エンバイロメント - C</t>
    <phoneticPr fontId="1"/>
  </si>
  <si>
    <t>モーションリード</t>
    <phoneticPr fontId="1"/>
  </si>
  <si>
    <t>モデラーリード</t>
    <phoneticPr fontId="1"/>
  </si>
  <si>
    <t>プランナーリード</t>
    <phoneticPr fontId="1"/>
  </si>
  <si>
    <t>モーション - A</t>
    <phoneticPr fontId="1"/>
  </si>
  <si>
    <t>モーション - B</t>
    <phoneticPr fontId="1"/>
  </si>
  <si>
    <t>モーション - C</t>
    <phoneticPr fontId="1"/>
  </si>
  <si>
    <t>モーション - D</t>
    <phoneticPr fontId="1"/>
  </si>
  <si>
    <t>モーション - E</t>
    <phoneticPr fontId="1"/>
  </si>
  <si>
    <t>モーション - F</t>
    <phoneticPr fontId="1"/>
  </si>
  <si>
    <t>モーション - G</t>
    <phoneticPr fontId="1"/>
  </si>
  <si>
    <t>モーション - H</t>
    <phoneticPr fontId="1"/>
  </si>
  <si>
    <t>モーション - I</t>
    <phoneticPr fontId="1"/>
  </si>
  <si>
    <t>モーション - J</t>
    <phoneticPr fontId="1"/>
  </si>
  <si>
    <t>モーション - K</t>
    <phoneticPr fontId="1"/>
  </si>
  <si>
    <t>モーション - L</t>
    <phoneticPr fontId="1"/>
  </si>
  <si>
    <t>モーション - M</t>
    <phoneticPr fontId="1"/>
  </si>
  <si>
    <t>モーション - N</t>
    <phoneticPr fontId="1"/>
  </si>
  <si>
    <t>モーション - O</t>
    <phoneticPr fontId="1"/>
  </si>
  <si>
    <t>モーション - P</t>
    <phoneticPr fontId="1"/>
  </si>
  <si>
    <t>プログラムリード</t>
    <phoneticPr fontId="1"/>
  </si>
  <si>
    <t>プログラマ - A</t>
    <phoneticPr fontId="1"/>
  </si>
  <si>
    <t>プログラマ - B</t>
    <phoneticPr fontId="1"/>
  </si>
  <si>
    <t>プログラマ - C</t>
    <phoneticPr fontId="1"/>
  </si>
  <si>
    <t>プログラマ - D</t>
    <phoneticPr fontId="1"/>
  </si>
  <si>
    <t>プログラマ - E</t>
    <phoneticPr fontId="1"/>
  </si>
  <si>
    <t>プログラマ - F</t>
    <phoneticPr fontId="1"/>
  </si>
  <si>
    <t>プログラマ - G</t>
    <phoneticPr fontId="1"/>
  </si>
  <si>
    <t>プログラマ - H</t>
    <phoneticPr fontId="1"/>
  </si>
  <si>
    <t>プログラマ - I</t>
    <phoneticPr fontId="1"/>
  </si>
  <si>
    <t>プログラマ - J</t>
    <phoneticPr fontId="1"/>
  </si>
  <si>
    <t>プログラマ - K</t>
    <phoneticPr fontId="1"/>
  </si>
  <si>
    <t>プログラマ - L</t>
    <phoneticPr fontId="1"/>
  </si>
  <si>
    <t>エフェクトリード</t>
    <phoneticPr fontId="1"/>
  </si>
  <si>
    <t>エフェクト - A</t>
    <phoneticPr fontId="1"/>
  </si>
  <si>
    <t>エフェクト - B</t>
    <phoneticPr fontId="1"/>
  </si>
  <si>
    <t>エフェクト - C</t>
    <phoneticPr fontId="1"/>
  </si>
  <si>
    <t>エフェクト - D</t>
    <phoneticPr fontId="1"/>
  </si>
  <si>
    <t>エフェクト - E</t>
    <phoneticPr fontId="1"/>
  </si>
  <si>
    <t>エフェクト - F</t>
    <phoneticPr fontId="1"/>
  </si>
  <si>
    <t>エフェクト - G</t>
    <phoneticPr fontId="1"/>
  </si>
  <si>
    <t>エフェクト - H</t>
    <phoneticPr fontId="1"/>
  </si>
  <si>
    <t>エフェクト - I</t>
    <phoneticPr fontId="1"/>
  </si>
  <si>
    <t>サウンドリード</t>
    <phoneticPr fontId="1"/>
  </si>
  <si>
    <t>サウンド - A</t>
    <phoneticPr fontId="1"/>
  </si>
  <si>
    <t>サウンド - B</t>
    <phoneticPr fontId="1"/>
  </si>
  <si>
    <t>サウンド - C</t>
    <phoneticPr fontId="1"/>
  </si>
  <si>
    <t>サウンド - D</t>
    <phoneticPr fontId="1"/>
  </si>
  <si>
    <t>サウンド - E</t>
    <phoneticPr fontId="1"/>
  </si>
  <si>
    <t>サウンド - F</t>
    <phoneticPr fontId="1"/>
  </si>
  <si>
    <t>サウンド - G</t>
    <phoneticPr fontId="1"/>
  </si>
  <si>
    <t>サウンド - H</t>
    <phoneticPr fontId="1"/>
  </si>
  <si>
    <t>サウンド - I</t>
    <phoneticPr fontId="1"/>
  </si>
  <si>
    <t>サウンド - J</t>
    <phoneticPr fontId="1"/>
  </si>
  <si>
    <t>UI - A</t>
    <phoneticPr fontId="1"/>
  </si>
  <si>
    <t>UI - B</t>
    <phoneticPr fontId="1"/>
  </si>
  <si>
    <t>イメージデザイン(コンセプトアート)</t>
    <phoneticPr fontId="1"/>
  </si>
  <si>
    <t>コンセプトラフアート</t>
    <phoneticPr fontId="1"/>
  </si>
  <si>
    <t>・全体物量洗い出し
・ゲームフロー仕様
・プレイヤー全体仕様
・木・枝レベルデザイン概要書
・エリア収縮演出仕様</t>
    <rPh sb="1" eb="3">
      <t>ゼンタイ</t>
    </rPh>
    <rPh sb="3" eb="5">
      <t>ブツリョウ</t>
    </rPh>
    <rPh sb="5" eb="6">
      <t>アラ</t>
    </rPh>
    <rPh sb="7" eb="8">
      <t>ダ</t>
    </rPh>
    <rPh sb="17" eb="19">
      <t>シヨウ</t>
    </rPh>
    <rPh sb="26" eb="28">
      <t>ゼンタイ</t>
    </rPh>
    <rPh sb="28" eb="30">
      <t>シヨウ</t>
    </rPh>
    <rPh sb="33" eb="34">
      <t>キ</t>
    </rPh>
    <rPh sb="35" eb="36">
      <t>エダ</t>
    </rPh>
    <rPh sb="43" eb="46">
      <t>ガイヨウショ</t>
    </rPh>
    <rPh sb="50" eb="52">
      <t>シュウシュク</t>
    </rPh>
    <rPh sb="52" eb="54">
      <t>エンシュツ</t>
    </rPh>
    <rPh sb="54" eb="56">
      <t>シヨウ</t>
    </rPh>
    <phoneticPr fontId="1"/>
  </si>
  <si>
    <t>・全体物量洗い出し
・ゲームフロー仕様
・プレイヤー全体仕様
・木・枝レベルデザイン概要書
・エリア収縮演出仕様</t>
    <phoneticPr fontId="1"/>
  </si>
  <si>
    <t>プレイヤーラフモデル作成</t>
    <rPh sb="10" eb="12">
      <t>サクセイ</t>
    </rPh>
    <phoneticPr fontId="1"/>
  </si>
  <si>
    <t>等身確認用ラフモデル作成</t>
    <rPh sb="0" eb="2">
      <t>トウシン</t>
    </rPh>
    <rPh sb="2" eb="4">
      <t>カクニン</t>
    </rPh>
    <rPh sb="4" eb="5">
      <t>ヨウ</t>
    </rPh>
    <rPh sb="10" eb="12">
      <t>サクセイ</t>
    </rPh>
    <phoneticPr fontId="1"/>
  </si>
  <si>
    <t>等身確認用ラフモデル作成</t>
    <phoneticPr fontId="1"/>
  </si>
  <si>
    <t>チャレンジ選択画面仕様作成</t>
    <rPh sb="5" eb="7">
      <t>センタク</t>
    </rPh>
    <rPh sb="7" eb="9">
      <t>ガメン</t>
    </rPh>
    <rPh sb="9" eb="11">
      <t>シヨウ</t>
    </rPh>
    <rPh sb="11" eb="13">
      <t>サクセイ</t>
    </rPh>
    <phoneticPr fontId="1"/>
  </si>
  <si>
    <t>バトルパス購入画面仕様作成</t>
    <rPh sb="5" eb="7">
      <t>コウニュウ</t>
    </rPh>
    <rPh sb="7" eb="9">
      <t>ガメン</t>
    </rPh>
    <rPh sb="9" eb="11">
      <t>シヨウ</t>
    </rPh>
    <rPh sb="11" eb="13">
      <t>サクセイ</t>
    </rPh>
    <phoneticPr fontId="1"/>
  </si>
  <si>
    <t>イベント選択画面仕様作成</t>
    <rPh sb="4" eb="6">
      <t>センタク</t>
    </rPh>
    <rPh sb="6" eb="8">
      <t>ガメン</t>
    </rPh>
    <rPh sb="8" eb="10">
      <t>シヨウ</t>
    </rPh>
    <rPh sb="10" eb="12">
      <t>サクセイ</t>
    </rPh>
    <phoneticPr fontId="1"/>
  </si>
  <si>
    <t>イベントマッチング仕様作成</t>
    <rPh sb="9" eb="11">
      <t>シヨウ</t>
    </rPh>
    <rPh sb="11" eb="13">
      <t>サクセイ</t>
    </rPh>
    <phoneticPr fontId="1"/>
  </si>
  <si>
    <t>ストア画面仕様作成</t>
    <rPh sb="3" eb="5">
      <t>ガメン</t>
    </rPh>
    <rPh sb="5" eb="7">
      <t>シヨウ</t>
    </rPh>
    <rPh sb="7" eb="9">
      <t>サクセイ</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</si>
  <si>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phoneticPr fontId="1"/>
  </si>
  <si>
    <t>プレイヤー数オス、メス２体</t>
    <rPh sb="5" eb="6">
      <t>スウ</t>
    </rPh>
    <rPh sb="12" eb="13">
      <t>タイ</t>
    </rPh>
    <phoneticPr fontId="1"/>
  </si>
  <si>
    <t>運営スケジュール草案</t>
    <rPh sb="0" eb="2">
      <t>ウンエイ</t>
    </rPh>
    <rPh sb="8" eb="10">
      <t>ソウアン</t>
    </rPh>
    <phoneticPr fontId="1"/>
  </si>
  <si>
    <t>プレイヤー猿オスデザインラフアート</t>
    <phoneticPr fontId="1"/>
  </si>
  <si>
    <t>プレイヤー猿オスラフアート完成</t>
    <rPh sb="5" eb="6">
      <t>サル</t>
    </rPh>
    <rPh sb="13" eb="15">
      <t>カンセイ</t>
    </rPh>
    <phoneticPr fontId="1"/>
  </si>
  <si>
    <t>運営スケジュール草案</t>
    <phoneticPr fontId="1"/>
  </si>
  <si>
    <t>キャラクターデザイン画</t>
    <rPh sb="10" eb="11">
      <t>ガ</t>
    </rPh>
    <phoneticPr fontId="1"/>
  </si>
  <si>
    <t>コンセプトアート</t>
    <phoneticPr fontId="1"/>
  </si>
  <si>
    <t>エリア収縮演出デザイン画完成</t>
    <rPh sb="3" eb="5">
      <t>シュウシュク</t>
    </rPh>
    <rPh sb="5" eb="7">
      <t>エンシュツ</t>
    </rPh>
    <rPh sb="11" eb="12">
      <t>ガ</t>
    </rPh>
    <rPh sb="12" eb="14">
      <t>カンセイ</t>
    </rPh>
    <phoneticPr fontId="1"/>
  </si>
  <si>
    <t>・インゲームUIデザイン</t>
    <phoneticPr fontId="1"/>
  </si>
  <si>
    <t>・オプション画面デザイン</t>
    <rPh sb="6" eb="8">
      <t>ガメン</t>
    </rPh>
    <phoneticPr fontId="1"/>
  </si>
  <si>
    <t>・プロフィール画面デザイン
・アカウント作成画面デザイン</t>
    <rPh sb="7" eb="9">
      <t>ガメン</t>
    </rPh>
    <rPh sb="20" eb="22">
      <t>サクセイ</t>
    </rPh>
    <rPh sb="22" eb="24">
      <t>ガメン</t>
    </rPh>
    <phoneticPr fontId="1"/>
  </si>
  <si>
    <t>・ロード画面デザイン</t>
    <rPh sb="4" eb="6">
      <t>ガメン</t>
    </rPh>
    <phoneticPr fontId="1"/>
  </si>
  <si>
    <t>・チャレンジ画面デザイン</t>
    <rPh sb="6" eb="8">
      <t>ガメン</t>
    </rPh>
    <phoneticPr fontId="1"/>
  </si>
  <si>
    <t>・ストア画面デザイン
・マッチング画面デザイン</t>
    <phoneticPr fontId="1"/>
  </si>
  <si>
    <t>・イベント選択画面デザイン
・リザルト画面デザイン</t>
    <rPh sb="19" eb="21">
      <t>ガメン</t>
    </rPh>
    <phoneticPr fontId="1"/>
  </si>
  <si>
    <t>・アイテムショップ画面デザイン</t>
    <phoneticPr fontId="1"/>
  </si>
  <si>
    <t>・ランキング画面デザイン
・バトルパス画面デザイン</t>
    <phoneticPr fontId="1"/>
  </si>
  <si>
    <t>プレイヤー猿メスラフアート完成</t>
    <rPh sb="5" eb="6">
      <t>サル</t>
    </rPh>
    <rPh sb="13" eb="15">
      <t>カンセイ</t>
    </rPh>
    <phoneticPr fontId="1"/>
  </si>
  <si>
    <t>・レイドボスデザイン全種</t>
    <rPh sb="10" eb="12">
      <t>ゼンシュ</t>
    </rPh>
    <phoneticPr fontId="1"/>
  </si>
  <si>
    <t>・衣装デザイン全種</t>
    <rPh sb="1" eb="3">
      <t>イショウ</t>
    </rPh>
    <rPh sb="7" eb="9">
      <t>ゼンシュ</t>
    </rPh>
    <phoneticPr fontId="1"/>
  </si>
  <si>
    <t>・虫ギミックデザイン全種
・植物ギミックデザイン全種</t>
    <rPh sb="1" eb="2">
      <t>ムシ</t>
    </rPh>
    <rPh sb="10" eb="12">
      <t>ゼンシュ</t>
    </rPh>
    <rPh sb="14" eb="16">
      <t>ショクブツ</t>
    </rPh>
    <rPh sb="24" eb="26">
      <t>ゼンシュ</t>
    </rPh>
    <phoneticPr fontId="1"/>
  </si>
  <si>
    <t>・アイテムデザイン全種</t>
    <rPh sb="9" eb="11">
      <t>ゼンシュ</t>
    </rPh>
    <phoneticPr fontId="1"/>
  </si>
  <si>
    <t>・武器デザイン全種</t>
    <rPh sb="1" eb="3">
      <t>ブキ</t>
    </rPh>
    <rPh sb="7" eb="9">
      <t>ゼンシュ</t>
    </rPh>
    <phoneticPr fontId="1"/>
  </si>
  <si>
    <t>・武器種類資料
・武器パラメータ設定資料</t>
    <rPh sb="1" eb="3">
      <t>ブキ</t>
    </rPh>
    <rPh sb="3" eb="5">
      <t>シュルイ</t>
    </rPh>
    <rPh sb="5" eb="7">
      <t>シリョウ</t>
    </rPh>
    <rPh sb="9" eb="11">
      <t>ブキ</t>
    </rPh>
    <rPh sb="16" eb="18">
      <t>セッテイ</t>
    </rPh>
    <rPh sb="18" eb="20">
      <t>シリョウ</t>
    </rPh>
    <phoneticPr fontId="1"/>
  </si>
  <si>
    <t>・コンセプトアート全種</t>
    <rPh sb="9" eb="11">
      <t>ゼンシュ</t>
    </rPh>
    <phoneticPr fontId="1"/>
  </si>
  <si>
    <t>・タイトル画面デザイン
・モードセレクト画面デザイン
・キャラクターエディット画面デザイン</t>
    <rPh sb="5" eb="7">
      <t>ガメン</t>
    </rPh>
    <rPh sb="20" eb="22">
      <t>ガメン</t>
    </rPh>
    <rPh sb="39" eb="41">
      <t>ガメン</t>
    </rPh>
    <phoneticPr fontId="1"/>
  </si>
  <si>
    <t>プランナー - H</t>
    <phoneticPr fontId="1"/>
  </si>
  <si>
    <t>モデラー - I</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</si>
</sst>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s>
  <fills count="17">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
      <patternFill patternType="solid">
        <fgColor theme="0" tint="-0.499984740745262"/>
        <bgColor indexed="64"/>
      </patternFill>
    </fill>
    <fill>
      <patternFill patternType="solid">
        <fgColor theme="4" tint="-0.2499465926084170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alignment vertical="center"/>
    </xf>
  </cellStyleXfs>
  <cellXfs count="243">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lignment vertical="center"/>
    </xf>
    <xf numFmtId="0" fontId="2" fillId="0" borderId="9" xfId="0" applyFont="1" applyBorder="1">
      <alignment vertical="center"/>
    </xf>
    <xf numFmtId="0" fontId="2" fillId="0" borderId="12" xfId="0" applyFont="1" applyBorder="1">
      <alignment vertical="center"/>
    </xf>
    <xf numFmtId="0" fontId="2" fillId="0" borderId="13" xfId="0" applyFont="1" applyBorder="1">
      <alignment vertical="center"/>
    </xf>
    <xf numFmtId="0" fontId="2" fillId="0" borderId="3" xfId="0" applyFont="1" applyBorder="1" applyAlignment="1">
      <alignment vertical="center"/>
    </xf>
    <xf numFmtId="0" fontId="2" fillId="0" borderId="15" xfId="0" applyFont="1" applyBorder="1" applyAlignment="1">
      <alignment vertical="center"/>
    </xf>
    <xf numFmtId="0" fontId="2" fillId="0" borderId="19" xfId="0" applyFont="1" applyBorder="1">
      <alignment vertical="center"/>
    </xf>
    <xf numFmtId="0" fontId="2" fillId="0" borderId="19" xfId="0" applyFont="1" applyFill="1" applyBorder="1">
      <alignment vertical="center"/>
    </xf>
    <xf numFmtId="0" fontId="2" fillId="0" borderId="22" xfId="0" applyFont="1" applyBorder="1">
      <alignment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7" xfId="0" applyFont="1" applyBorder="1">
      <alignment vertical="center"/>
    </xf>
    <xf numFmtId="0" fontId="7" fillId="0" borderId="27"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6"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6" xfId="0" applyFont="1" applyBorder="1" applyAlignment="1">
      <alignment horizontal="center" vertical="center"/>
    </xf>
    <xf numFmtId="0" fontId="7" fillId="0" borderId="0" xfId="0" applyFont="1" applyBorder="1" applyAlignment="1">
      <alignment horizontal="center" vertical="center"/>
    </xf>
    <xf numFmtId="0" fontId="8" fillId="0" borderId="28" xfId="0" applyFont="1" applyBorder="1" applyAlignment="1">
      <alignment horizontal="center" vertical="center"/>
    </xf>
    <xf numFmtId="0" fontId="3" fillId="2" borderId="29" xfId="0" applyFont="1" applyFill="1" applyBorder="1" applyAlignment="1">
      <alignment horizontal="center" vertical="center"/>
    </xf>
    <xf numFmtId="0" fontId="2" fillId="7" borderId="1"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 fillId="2" borderId="35" xfId="0" applyFont="1" applyFill="1" applyBorder="1" applyAlignment="1">
      <alignment horizontal="center" vertical="center"/>
    </xf>
    <xf numFmtId="0" fontId="2" fillId="0" borderId="8"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8"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6" xfId="0" applyFont="1" applyFill="1" applyBorder="1">
      <alignment vertical="center"/>
    </xf>
    <xf numFmtId="0" fontId="3" fillId="2" borderId="39" xfId="0" applyFont="1" applyFill="1" applyBorder="1" applyAlignment="1">
      <alignment horizontal="center" vertical="center"/>
    </xf>
    <xf numFmtId="0" fontId="2" fillId="0" borderId="23"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3" xfId="0" applyFont="1" applyBorder="1">
      <alignment vertical="center"/>
    </xf>
    <xf numFmtId="0" fontId="2" fillId="0" borderId="44" xfId="0" applyFont="1" applyBorder="1" applyAlignment="1">
      <alignment horizontal="right" vertical="center"/>
    </xf>
    <xf numFmtId="0" fontId="3" fillId="9" borderId="45" xfId="0" applyFont="1" applyFill="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3" xfId="0" applyFont="1" applyBorder="1" applyAlignment="1">
      <alignment horizontal="center" vertical="center"/>
    </xf>
    <xf numFmtId="0" fontId="2" fillId="0" borderId="29" xfId="0" applyFont="1" applyBorder="1">
      <alignment vertical="center"/>
    </xf>
    <xf numFmtId="0" fontId="2" fillId="3" borderId="9" xfId="0" applyFont="1" applyFill="1" applyBorder="1">
      <alignment vertical="center"/>
    </xf>
    <xf numFmtId="0" fontId="7" fillId="0" borderId="1" xfId="0" applyFont="1" applyBorder="1">
      <alignment vertical="center"/>
    </xf>
    <xf numFmtId="0" fontId="7" fillId="0" borderId="36"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lignment vertical="center"/>
    </xf>
    <xf numFmtId="0" fontId="7" fillId="0" borderId="29" xfId="0" applyFont="1" applyBorder="1" applyAlignment="1">
      <alignment horizontal="center" vertical="center"/>
    </xf>
    <xf numFmtId="0" fontId="7" fillId="0" borderId="35" xfId="0" applyFont="1" applyBorder="1">
      <alignment vertical="center"/>
    </xf>
    <xf numFmtId="0" fontId="9" fillId="3" borderId="47" xfId="0" applyFont="1" applyFill="1" applyBorder="1">
      <alignment vertical="center"/>
    </xf>
    <xf numFmtId="0" fontId="9" fillId="3" borderId="45" xfId="0" applyFont="1" applyFill="1" applyBorder="1">
      <alignment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3" xfId="0" applyFont="1" applyBorder="1" applyAlignment="1">
      <alignment horizontal="center" vertical="center"/>
    </xf>
    <xf numFmtId="0" fontId="9" fillId="3" borderId="44" xfId="0" applyFont="1" applyFill="1" applyBorder="1" applyAlignment="1">
      <alignment horizontal="center" vertical="center"/>
    </xf>
    <xf numFmtId="0" fontId="9" fillId="10" borderId="30"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6" xfId="0" applyFont="1" applyFill="1" applyBorder="1">
      <alignment vertical="center"/>
    </xf>
    <xf numFmtId="0" fontId="9" fillId="3" borderId="47" xfId="0" applyFont="1" applyFill="1" applyBorder="1" applyAlignment="1">
      <alignment horizontal="right" vertical="center"/>
    </xf>
    <xf numFmtId="176"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6" fontId="0" fillId="14" borderId="14" xfId="0" applyNumberFormat="1" applyFill="1" applyBorder="1">
      <alignment vertical="center"/>
    </xf>
    <xf numFmtId="0" fontId="0" fillId="14" borderId="49" xfId="0" applyFill="1" applyBorder="1">
      <alignment vertical="center"/>
    </xf>
    <xf numFmtId="0" fontId="0" fillId="14" borderId="50" xfId="0" applyFill="1" applyBorder="1">
      <alignment vertical="center"/>
    </xf>
    <xf numFmtId="0" fontId="0" fillId="14" borderId="52" xfId="0" applyFill="1" applyBorder="1">
      <alignment vertical="center"/>
    </xf>
    <xf numFmtId="0" fontId="0" fillId="14" borderId="31" xfId="0" applyFill="1" applyBorder="1">
      <alignment vertical="center"/>
    </xf>
    <xf numFmtId="176" fontId="0" fillId="14" borderId="53" xfId="0" applyNumberFormat="1" applyFill="1" applyBorder="1">
      <alignment vertical="center"/>
    </xf>
    <xf numFmtId="176" fontId="0" fillId="0" borderId="48" xfId="0" applyNumberFormat="1" applyBorder="1">
      <alignment vertical="center"/>
    </xf>
    <xf numFmtId="0" fontId="0" fillId="0" borderId="10" xfId="0" applyBorder="1">
      <alignment vertical="center"/>
    </xf>
    <xf numFmtId="176" fontId="0" fillId="0" borderId="10" xfId="0" applyNumberFormat="1" applyBorder="1">
      <alignment vertical="center"/>
    </xf>
    <xf numFmtId="176" fontId="0" fillId="0" borderId="51" xfId="0" applyNumberFormat="1" applyBorder="1">
      <alignment vertical="center"/>
    </xf>
    <xf numFmtId="0" fontId="13" fillId="0" borderId="0" xfId="0" applyFont="1">
      <alignment vertical="center"/>
    </xf>
    <xf numFmtId="0" fontId="0" fillId="0" borderId="8" xfId="0" applyBorder="1">
      <alignment vertical="center"/>
    </xf>
    <xf numFmtId="0" fontId="0" fillId="0" borderId="1" xfId="0" applyBorder="1">
      <alignment vertical="center"/>
    </xf>
    <xf numFmtId="0" fontId="0" fillId="0" borderId="36" xfId="0" applyBorder="1">
      <alignment vertical="center"/>
    </xf>
    <xf numFmtId="0" fontId="0" fillId="0" borderId="1" xfId="0" applyFill="1" applyBorder="1">
      <alignment vertical="center"/>
    </xf>
    <xf numFmtId="0" fontId="0" fillId="0" borderId="37" xfId="0" applyBorder="1">
      <alignment vertical="center"/>
    </xf>
    <xf numFmtId="0" fontId="0" fillId="0" borderId="37" xfId="0" applyFill="1" applyBorder="1">
      <alignment vertical="center"/>
    </xf>
    <xf numFmtId="0" fontId="0" fillId="0" borderId="38" xfId="0" applyFill="1" applyBorder="1">
      <alignment vertical="center"/>
    </xf>
    <xf numFmtId="0" fontId="0" fillId="0" borderId="23" xfId="0" applyBorder="1">
      <alignment vertical="center"/>
    </xf>
    <xf numFmtId="0" fontId="0" fillId="0" borderId="5" xfId="0" applyBorder="1">
      <alignment vertical="center"/>
    </xf>
    <xf numFmtId="0" fontId="0" fillId="0" borderId="54" xfId="0" applyBorder="1">
      <alignment vertical="center"/>
    </xf>
    <xf numFmtId="0" fontId="11" fillId="12" borderId="44" xfId="0" applyFont="1" applyFill="1" applyBorder="1" applyAlignment="1">
      <alignment horizontal="center" vertical="center"/>
    </xf>
    <xf numFmtId="0" fontId="11" fillId="12" borderId="47" xfId="0" applyFont="1" applyFill="1" applyBorder="1" applyAlignment="1">
      <alignment horizontal="center" vertical="center"/>
    </xf>
    <xf numFmtId="0" fontId="12" fillId="12" borderId="45" xfId="0" applyFont="1" applyFill="1" applyBorder="1" applyAlignment="1">
      <alignment horizontal="center" vertical="center"/>
    </xf>
    <xf numFmtId="0" fontId="0" fillId="0" borderId="36" xfId="0" applyFill="1" applyBorder="1">
      <alignment vertical="center"/>
    </xf>
    <xf numFmtId="0" fontId="0" fillId="0" borderId="47" xfId="0" applyBorder="1" applyAlignment="1">
      <alignment horizontal="center" vertical="center"/>
    </xf>
    <xf numFmtId="0" fontId="0" fillId="0" borderId="1" xfId="0" applyBorder="1" applyAlignment="1">
      <alignment vertical="center" wrapText="1"/>
    </xf>
    <xf numFmtId="0" fontId="0" fillId="0" borderId="38" xfId="0" applyBorder="1">
      <alignment vertical="center"/>
    </xf>
    <xf numFmtId="0" fontId="11" fillId="12" borderId="45" xfId="0" applyFont="1" applyFill="1" applyBorder="1" applyAlignment="1">
      <alignment horizontal="center" vertical="center"/>
    </xf>
    <xf numFmtId="0" fontId="11" fillId="13" borderId="10" xfId="0" applyFont="1" applyFill="1" applyBorder="1" applyAlignment="1">
      <alignment horizontal="right" vertical="center"/>
    </xf>
    <xf numFmtId="0" fontId="11" fillId="13" borderId="24" xfId="0" applyFont="1" applyFill="1" applyBorder="1" applyAlignment="1">
      <alignment horizontal="right" vertical="center"/>
    </xf>
    <xf numFmtId="0" fontId="11" fillId="13" borderId="28" xfId="0" applyFont="1" applyFill="1" applyBorder="1" applyAlignment="1">
      <alignment horizontal="right" vertical="center"/>
    </xf>
    <xf numFmtId="0" fontId="11" fillId="13" borderId="25" xfId="0" applyFont="1" applyFill="1" applyBorder="1" applyAlignment="1">
      <alignment horizontal="right" vertical="center"/>
    </xf>
    <xf numFmtId="0" fontId="0" fillId="0" borderId="37" xfId="0" applyBorder="1" applyAlignment="1">
      <alignment vertical="center" wrapText="1"/>
    </xf>
    <xf numFmtId="176" fontId="0" fillId="0" borderId="5" xfId="0" applyNumberFormat="1" applyBorder="1">
      <alignment vertical="center"/>
    </xf>
    <xf numFmtId="176" fontId="0" fillId="0" borderId="1" xfId="0" applyNumberFormat="1" applyBorder="1">
      <alignment vertical="center"/>
    </xf>
    <xf numFmtId="176" fontId="0" fillId="0" borderId="37" xfId="0" applyNumberFormat="1" applyBorder="1">
      <alignment vertical="center"/>
    </xf>
    <xf numFmtId="0" fontId="0" fillId="0" borderId="10" xfId="0" applyBorder="1" applyAlignment="1">
      <alignment horizontal="right" vertical="center"/>
    </xf>
    <xf numFmtId="0" fontId="0" fillId="14" borderId="10" xfId="0" applyFill="1" applyBorder="1">
      <alignment vertical="center"/>
    </xf>
    <xf numFmtId="0" fontId="0" fillId="13" borderId="0" xfId="0" applyFill="1">
      <alignment vertical="center"/>
    </xf>
    <xf numFmtId="0" fontId="0" fillId="0" borderId="0" xfId="0" applyFill="1">
      <alignment vertical="center"/>
    </xf>
    <xf numFmtId="0" fontId="2" fillId="0" borderId="8" xfId="0" applyFont="1" applyFill="1" applyBorder="1">
      <alignment vertical="center"/>
    </xf>
    <xf numFmtId="0" fontId="2" fillId="0" borderId="3" xfId="0" applyFont="1" applyBorder="1">
      <alignment vertical="center"/>
    </xf>
    <xf numFmtId="0" fontId="2" fillId="0" borderId="1" xfId="0" applyFont="1" applyFill="1" applyBorder="1">
      <alignment vertical="center"/>
    </xf>
    <xf numFmtId="0" fontId="2" fillId="0" borderId="36"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0" xfId="0" applyFont="1" applyFill="1">
      <alignment vertical="center"/>
    </xf>
    <xf numFmtId="0" fontId="0" fillId="0" borderId="56" xfId="0" applyBorder="1">
      <alignment vertical="center"/>
    </xf>
    <xf numFmtId="0" fontId="2" fillId="0" borderId="35" xfId="0" applyFont="1" applyBorder="1">
      <alignment vertical="center"/>
    </xf>
    <xf numFmtId="0" fontId="0" fillId="0" borderId="1" xfId="0" applyFill="1" applyBorder="1" applyAlignment="1">
      <alignment vertical="center"/>
    </xf>
    <xf numFmtId="0" fontId="0" fillId="0" borderId="5" xfId="0" applyFill="1" applyBorder="1">
      <alignment vertical="center"/>
    </xf>
    <xf numFmtId="0" fontId="0" fillId="0" borderId="54" xfId="0" applyFill="1" applyBorder="1">
      <alignment vertical="center"/>
    </xf>
    <xf numFmtId="0" fontId="13" fillId="0" borderId="1" xfId="0" applyFont="1" applyFill="1" applyBorder="1">
      <alignment vertical="center"/>
    </xf>
    <xf numFmtId="0" fontId="13" fillId="0" borderId="36" xfId="0" applyFont="1" applyFill="1" applyBorder="1">
      <alignment vertical="center"/>
    </xf>
    <xf numFmtId="0" fontId="0" fillId="0" borderId="1" xfId="0" applyFont="1" applyFill="1" applyBorder="1" applyAlignment="1">
      <alignment vertical="center"/>
    </xf>
    <xf numFmtId="0" fontId="0" fillId="0" borderId="1" xfId="0" applyFont="1" applyFill="1" applyBorder="1">
      <alignment vertical="center"/>
    </xf>
    <xf numFmtId="0" fontId="0" fillId="0" borderId="36" xfId="0" applyFont="1" applyFill="1" applyBorder="1">
      <alignment vertical="center"/>
    </xf>
    <xf numFmtId="0" fontId="0" fillId="8" borderId="1" xfId="0" applyFill="1" applyBorder="1" applyAlignment="1">
      <alignment vertical="center"/>
    </xf>
    <xf numFmtId="0" fontId="0" fillId="8" borderId="1" xfId="0" applyFill="1" applyBorder="1">
      <alignment vertical="center"/>
    </xf>
    <xf numFmtId="0" fontId="0" fillId="8" borderId="36" xfId="0" applyFill="1" applyBorder="1">
      <alignment vertical="center"/>
    </xf>
    <xf numFmtId="0" fontId="0" fillId="8" borderId="1" xfId="0" applyFill="1" applyBorder="1" applyAlignment="1">
      <alignment vertical="center"/>
    </xf>
    <xf numFmtId="0" fontId="0" fillId="15" borderId="1" xfId="0" applyFill="1" applyBorder="1">
      <alignment vertical="center"/>
    </xf>
    <xf numFmtId="0" fontId="0" fillId="8" borderId="1" xfId="0" applyFill="1" applyBorder="1" applyAlignment="1">
      <alignment vertical="center"/>
    </xf>
    <xf numFmtId="0" fontId="2" fillId="16" borderId="19" xfId="0" applyFont="1" applyFill="1" applyBorder="1">
      <alignment vertical="center"/>
    </xf>
    <xf numFmtId="0" fontId="2" fillId="0" borderId="57" xfId="0" applyFont="1" applyFill="1" applyBorder="1">
      <alignment vertical="center"/>
    </xf>
    <xf numFmtId="0" fontId="2" fillId="0" borderId="19" xfId="0" applyFont="1" applyBorder="1" applyAlignment="1">
      <alignment vertical="center" wrapText="1"/>
    </xf>
    <xf numFmtId="0" fontId="2" fillId="0" borderId="0" xfId="0" applyFont="1" applyBorder="1" applyAlignment="1">
      <alignment vertical="center" wrapText="1"/>
    </xf>
    <xf numFmtId="0" fontId="2" fillId="3" borderId="9" xfId="0" applyFont="1" applyFill="1" applyBorder="1" applyAlignment="1">
      <alignment vertical="center" wrapText="1"/>
    </xf>
    <xf numFmtId="0" fontId="0" fillId="8" borderId="8" xfId="0" applyFill="1" applyBorder="1">
      <alignment vertical="center"/>
    </xf>
    <xf numFmtId="0" fontId="13" fillId="8" borderId="1" xfId="0" applyFont="1" applyFill="1" applyBorder="1">
      <alignment vertical="center"/>
    </xf>
    <xf numFmtId="0" fontId="0" fillId="8" borderId="33" xfId="0" applyFill="1" applyBorder="1" applyAlignment="1">
      <alignment horizontal="center" vertical="center"/>
    </xf>
    <xf numFmtId="0" fontId="0" fillId="8" borderId="1" xfId="0" applyFill="1" applyBorder="1" applyAlignment="1">
      <alignment horizontal="center" vertical="center"/>
    </xf>
    <xf numFmtId="0" fontId="0" fillId="0" borderId="1" xfId="0" applyFill="1" applyBorder="1" applyAlignment="1">
      <alignment vertical="center"/>
    </xf>
    <xf numFmtId="0" fontId="0" fillId="8" borderId="1" xfId="0" applyFill="1" applyBorder="1" applyAlignment="1">
      <alignment vertical="center"/>
    </xf>
    <xf numFmtId="49" fontId="2" fillId="0" borderId="1" xfId="0" applyNumberFormat="1" applyFont="1" applyBorder="1" applyAlignment="1">
      <alignment horizontal="center" vertical="center"/>
    </xf>
    <xf numFmtId="0" fontId="0" fillId="8" borderId="37" xfId="0" applyFill="1" applyBorder="1" applyAlignment="1">
      <alignment vertical="center"/>
    </xf>
    <xf numFmtId="0" fontId="2" fillId="0" borderId="19" xfId="0" applyFont="1" applyFill="1" applyBorder="1" applyAlignment="1">
      <alignment vertical="center" wrapText="1"/>
    </xf>
    <xf numFmtId="0" fontId="2" fillId="0" borderId="0" xfId="0" applyFont="1" applyFill="1" applyBorder="1" applyAlignment="1">
      <alignment vertical="center" wrapText="1"/>
    </xf>
    <xf numFmtId="0" fontId="0" fillId="8" borderId="23" xfId="0" applyFill="1" applyBorder="1">
      <alignment vertical="center"/>
    </xf>
    <xf numFmtId="0" fontId="2" fillId="0" borderId="0" xfId="0" applyFont="1" applyFill="1" applyAlignment="1">
      <alignment vertical="center" wrapText="1"/>
    </xf>
    <xf numFmtId="0" fontId="2" fillId="0" borderId="1" xfId="0" applyFont="1" applyBorder="1" applyAlignment="1">
      <alignment vertical="center"/>
    </xf>
    <xf numFmtId="0" fontId="2" fillId="0" borderId="36" xfId="0" applyFont="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37" xfId="0" applyFont="1" applyBorder="1" applyAlignment="1">
      <alignment vertical="center"/>
    </xf>
    <xf numFmtId="0" fontId="2" fillId="0" borderId="38" xfId="0" applyFont="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0" borderId="11" xfId="0" applyBorder="1" applyAlignment="1">
      <alignment vertical="center"/>
    </xf>
    <xf numFmtId="0" fontId="0" fillId="0" borderId="37" xfId="0" applyBorder="1" applyAlignment="1">
      <alignment vertical="center"/>
    </xf>
    <xf numFmtId="0" fontId="11" fillId="12" borderId="44" xfId="0" applyFont="1" applyFill="1" applyBorder="1" applyAlignment="1">
      <alignment horizontal="center" vertical="center"/>
    </xf>
    <xf numFmtId="0" fontId="11" fillId="12" borderId="47" xfId="0" applyFont="1" applyFill="1" applyBorder="1" applyAlignment="1">
      <alignment horizontal="center" vertical="center"/>
    </xf>
    <xf numFmtId="0" fontId="0" fillId="0" borderId="23" xfId="0" applyBorder="1" applyAlignment="1">
      <alignment vertical="center"/>
    </xf>
    <xf numFmtId="0" fontId="0" fillId="0" borderId="5" xfId="0" applyBorder="1" applyAlignment="1">
      <alignment vertical="center"/>
    </xf>
    <xf numFmtId="0" fontId="0" fillId="0" borderId="10"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8" xfId="0" applyFill="1" applyBorder="1" applyAlignment="1">
      <alignment vertical="center"/>
    </xf>
    <xf numFmtId="0" fontId="0" fillId="8" borderId="10" xfId="0" applyFill="1" applyBorder="1" applyAlignment="1">
      <alignment vertical="center"/>
    </xf>
    <xf numFmtId="0" fontId="0" fillId="8" borderId="4" xfId="0" applyFill="1" applyBorder="1" applyAlignment="1">
      <alignment vertical="center"/>
    </xf>
    <xf numFmtId="0" fontId="0" fillId="0" borderId="10" xfId="0" applyFill="1" applyBorder="1" applyAlignment="1">
      <alignment vertical="center"/>
    </xf>
    <xf numFmtId="0" fontId="0" fillId="0" borderId="4" xfId="0" applyFill="1" applyBorder="1" applyAlignment="1">
      <alignment vertical="center"/>
    </xf>
    <xf numFmtId="0" fontId="0" fillId="8" borderId="8" xfId="0" applyFill="1" applyBorder="1" applyAlignment="1">
      <alignment vertical="center"/>
    </xf>
    <xf numFmtId="0" fontId="0" fillId="8" borderId="1" xfId="0" applyFill="1" applyBorder="1" applyAlignment="1">
      <alignment vertical="center"/>
    </xf>
    <xf numFmtId="0" fontId="0" fillId="0" borderId="6" xfId="0" applyFill="1" applyBorder="1" applyAlignment="1">
      <alignment vertical="center"/>
    </xf>
    <xf numFmtId="0" fontId="0" fillId="0" borderId="55" xfId="0" applyFill="1" applyBorder="1" applyAlignment="1">
      <alignment vertical="center"/>
    </xf>
    <xf numFmtId="0" fontId="11" fillId="13" borderId="48" xfId="0" applyFont="1" applyFill="1" applyBorder="1" applyAlignment="1">
      <alignment horizontal="right" vertical="center"/>
    </xf>
    <xf numFmtId="0" fontId="11" fillId="0" borderId="49" xfId="0" applyFont="1" applyBorder="1" applyAlignment="1">
      <alignment horizontal="right" vertical="center"/>
    </xf>
    <xf numFmtId="0" fontId="11" fillId="13" borderId="10" xfId="0" applyFont="1" applyFill="1" applyBorder="1" applyAlignment="1">
      <alignment horizontal="right" vertical="center"/>
    </xf>
    <xf numFmtId="0" fontId="11" fillId="0" borderId="50" xfId="0" applyFont="1" applyBorder="1" applyAlignment="1">
      <alignment horizontal="right" vertical="center"/>
    </xf>
    <xf numFmtId="0" fontId="11" fillId="13" borderId="51" xfId="0" applyFont="1" applyFill="1" applyBorder="1" applyAlignment="1">
      <alignment horizontal="right" vertical="center"/>
    </xf>
    <xf numFmtId="0" fontId="11" fillId="0" borderId="52" xfId="0" applyFont="1" applyBorder="1" applyAlignment="1">
      <alignment horizontal="right" vertical="center"/>
    </xf>
    <xf numFmtId="0" fontId="0" fillId="0" borderId="50" xfId="0" applyBorder="1" applyAlignment="1">
      <alignment horizontal="right" vertical="center"/>
    </xf>
    <xf numFmtId="0" fontId="0" fillId="8" borderId="11" xfId="0" applyFill="1" applyBorder="1" applyAlignment="1">
      <alignment vertical="center"/>
    </xf>
    <xf numFmtId="0" fontId="0" fillId="8" borderId="37" xfId="0" applyFill="1" applyBorder="1" applyAlignment="1">
      <alignment vertical="center"/>
    </xf>
    <xf numFmtId="0" fontId="0" fillId="0" borderId="47" xfId="0" applyBorder="1" applyAlignment="1">
      <alignment horizontal="center" vertical="center"/>
    </xf>
    <xf numFmtId="0" fontId="2" fillId="0" borderId="23" xfId="0" applyFont="1" applyBorder="1" applyAlignment="1">
      <alignment horizontal="center" vertical="center"/>
    </xf>
    <xf numFmtId="0" fontId="2" fillId="0" borderId="20" xfId="0" applyFont="1" applyBorder="1" applyAlignment="1">
      <alignment vertical="center"/>
    </xf>
    <xf numFmtId="0" fontId="2" fillId="0" borderId="10" xfId="0" applyFont="1" applyBorder="1" applyAlignment="1">
      <alignment horizontal="center" vertical="center"/>
    </xf>
    <xf numFmtId="0" fontId="2" fillId="0" borderId="14" xfId="0" applyFont="1" applyBorder="1" applyAlignment="1">
      <alignment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11" xfId="0" applyFont="1" applyBorder="1" applyAlignment="1">
      <alignment vertical="center"/>
    </xf>
    <xf numFmtId="49" fontId="2" fillId="0" borderId="1" xfId="0" applyNumberFormat="1" applyFont="1" applyBorder="1" applyAlignment="1">
      <alignment horizontal="center" vertical="center"/>
    </xf>
    <xf numFmtId="0" fontId="2" fillId="0" borderId="21" xfId="0" applyFont="1"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3" fillId="6" borderId="2" xfId="0" applyFont="1" applyFill="1" applyBorder="1" applyAlignment="1">
      <alignment horizontal="center" vertical="center"/>
    </xf>
    <xf numFmtId="0" fontId="0" fillId="0" borderId="2" xfId="0"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3" fillId="3" borderId="18" xfId="0" applyFont="1" applyFill="1" applyBorder="1" applyAlignment="1">
      <alignment horizontal="left" vertical="top" wrapText="1"/>
    </xf>
    <xf numFmtId="0" fontId="0" fillId="0" borderId="2" xfId="0" applyBorder="1" applyAlignment="1">
      <alignment horizontal="left" vertical="top"/>
    </xf>
    <xf numFmtId="0" fontId="3" fillId="3" borderId="19" xfId="0" applyFont="1" applyFill="1" applyBorder="1" applyAlignment="1">
      <alignment horizontal="left" vertical="top" wrapText="1"/>
    </xf>
    <xf numFmtId="0" fontId="0" fillId="0" borderId="0" xfId="0" applyBorder="1" applyAlignment="1">
      <alignment horizontal="left" vertical="top"/>
    </xf>
    <xf numFmtId="0" fontId="0" fillId="8" borderId="1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4</xdr:row>
      <xdr:rowOff>123824</xdr:rowOff>
    </xdr:from>
    <xdr:to>
      <xdr:col>12</xdr:col>
      <xdr:colOff>380999</xdr:colOff>
      <xdr:row>10</xdr:row>
      <xdr:rowOff>114300</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10000" y="933449"/>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109</xdr:row>
      <xdr:rowOff>19050</xdr:rowOff>
    </xdr:from>
    <xdr:to>
      <xdr:col>19</xdr:col>
      <xdr:colOff>333374</xdr:colOff>
      <xdr:row>115</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590549</xdr:colOff>
      <xdr:row>112</xdr:row>
      <xdr:rowOff>19050</xdr:rowOff>
    </xdr:from>
    <xdr:to>
      <xdr:col>19</xdr:col>
      <xdr:colOff>333374</xdr:colOff>
      <xdr:row>118</xdr:row>
      <xdr:rowOff>19050</xdr:rowOff>
    </xdr:to>
    <xdr:sp macro="" textlink="">
      <xdr:nvSpPr>
        <xdr:cNvPr id="3" name="吹き出し: 四角形 2">
          <a:extLst>
            <a:ext uri="{FF2B5EF4-FFF2-40B4-BE49-F238E27FC236}">
              <a16:creationId xmlns:a16="http://schemas.microsoft.com/office/drawing/2014/main" id="{DD9B2940-A9D0-407C-B968-BF0943534B8B}"/>
            </a:ext>
          </a:extLst>
        </xdr:cNvPr>
        <xdr:cNvSpPr/>
      </xdr:nvSpPr>
      <xdr:spPr>
        <a:xfrm>
          <a:off x="8115299" y="217360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twoCellAnchor>
    <xdr:from>
      <xdr:col>3</xdr:col>
      <xdr:colOff>19048</xdr:colOff>
      <xdr:row>5</xdr:row>
      <xdr:rowOff>57149</xdr:rowOff>
    </xdr:from>
    <xdr:to>
      <xdr:col>38</xdr:col>
      <xdr:colOff>676275</xdr:colOff>
      <xdr:row>5</xdr:row>
      <xdr:rowOff>218098</xdr:rowOff>
    </xdr:to>
    <xdr:sp macro="" textlink="">
      <xdr:nvSpPr>
        <xdr:cNvPr id="4" name="正方形/長方形 3">
          <a:extLst>
            <a:ext uri="{FF2B5EF4-FFF2-40B4-BE49-F238E27FC236}">
              <a16:creationId xmlns:a16="http://schemas.microsoft.com/office/drawing/2014/main" id="{DFC3BD81-FA96-49CD-BCB4-E281FCD763DD}"/>
            </a:ext>
          </a:extLst>
        </xdr:cNvPr>
        <xdr:cNvSpPr/>
      </xdr:nvSpPr>
      <xdr:spPr>
        <a:xfrm>
          <a:off x="2743198" y="1295399"/>
          <a:ext cx="24660227" cy="1609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9524</xdr:colOff>
      <xdr:row>6</xdr:row>
      <xdr:rowOff>38099</xdr:rowOff>
    </xdr:from>
    <xdr:to>
      <xdr:col>38</xdr:col>
      <xdr:colOff>676276</xdr:colOff>
      <xdr:row>6</xdr:row>
      <xdr:rowOff>218099</xdr:rowOff>
    </xdr:to>
    <xdr:sp macro="" textlink="">
      <xdr:nvSpPr>
        <xdr:cNvPr id="5" name="正方形/長方形 4">
          <a:extLst>
            <a:ext uri="{FF2B5EF4-FFF2-40B4-BE49-F238E27FC236}">
              <a16:creationId xmlns:a16="http://schemas.microsoft.com/office/drawing/2014/main" id="{BA3789E7-0086-4802-B874-BA6B05FCCA78}"/>
            </a:ext>
          </a:extLst>
        </xdr:cNvPr>
        <xdr:cNvSpPr/>
      </xdr:nvSpPr>
      <xdr:spPr>
        <a:xfrm>
          <a:off x="4105274" y="1523999"/>
          <a:ext cx="23298152"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9524</xdr:colOff>
      <xdr:row>7</xdr:row>
      <xdr:rowOff>38098</xdr:rowOff>
    </xdr:from>
    <xdr:to>
      <xdr:col>39</xdr:col>
      <xdr:colOff>0</xdr:colOff>
      <xdr:row>7</xdr:row>
      <xdr:rowOff>218098</xdr:rowOff>
    </xdr:to>
    <xdr:sp macro="" textlink="">
      <xdr:nvSpPr>
        <xdr:cNvPr id="6" name="正方形/長方形 5">
          <a:extLst>
            <a:ext uri="{FF2B5EF4-FFF2-40B4-BE49-F238E27FC236}">
              <a16:creationId xmlns:a16="http://schemas.microsoft.com/office/drawing/2014/main" id="{B1B4FD3D-AF25-40D9-A24A-3EE0B2B0139C}"/>
            </a:ext>
          </a:extLst>
        </xdr:cNvPr>
        <xdr:cNvSpPr/>
      </xdr:nvSpPr>
      <xdr:spPr>
        <a:xfrm>
          <a:off x="4791074" y="1771648"/>
          <a:ext cx="22621876"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9</xdr:row>
      <xdr:rowOff>38100</xdr:rowOff>
    </xdr:from>
    <xdr:to>
      <xdr:col>5</xdr:col>
      <xdr:colOff>1</xdr:colOff>
      <xdr:row>9</xdr:row>
      <xdr:rowOff>218098</xdr:rowOff>
    </xdr:to>
    <xdr:sp macro="" textlink="">
      <xdr:nvSpPr>
        <xdr:cNvPr id="7" name="正方形/長方形 6">
          <a:extLst>
            <a:ext uri="{FF2B5EF4-FFF2-40B4-BE49-F238E27FC236}">
              <a16:creationId xmlns:a16="http://schemas.microsoft.com/office/drawing/2014/main" id="{F5586CC5-FA3B-4228-AD62-463E970D515F}"/>
            </a:ext>
          </a:extLst>
        </xdr:cNvPr>
        <xdr:cNvSpPr/>
      </xdr:nvSpPr>
      <xdr:spPr>
        <a:xfrm>
          <a:off x="2733675" y="2266950"/>
          <a:ext cx="1362076" cy="17999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ゲームフロー</a:t>
          </a:r>
        </a:p>
      </xdr:txBody>
    </xdr:sp>
    <xdr:clientData/>
  </xdr:twoCellAnchor>
  <xdr:twoCellAnchor>
    <xdr:from>
      <xdr:col>5</xdr:col>
      <xdr:colOff>9525</xdr:colOff>
      <xdr:row>9</xdr:row>
      <xdr:rowOff>38100</xdr:rowOff>
    </xdr:from>
    <xdr:to>
      <xdr:col>7</xdr:col>
      <xdr:colOff>1</xdr:colOff>
      <xdr:row>9</xdr:row>
      <xdr:rowOff>218098</xdr:rowOff>
    </xdr:to>
    <xdr:sp macro="" textlink="">
      <xdr:nvSpPr>
        <xdr:cNvPr id="8" name="正方形/長方形 7">
          <a:extLst>
            <a:ext uri="{FF2B5EF4-FFF2-40B4-BE49-F238E27FC236}">
              <a16:creationId xmlns:a16="http://schemas.microsoft.com/office/drawing/2014/main" id="{3FDDAC09-9D6B-4659-986A-3CC45ACA8C52}"/>
            </a:ext>
          </a:extLst>
        </xdr:cNvPr>
        <xdr:cNvSpPr/>
      </xdr:nvSpPr>
      <xdr:spPr>
        <a:xfrm>
          <a:off x="4105275" y="2266950"/>
          <a:ext cx="1362076" cy="17999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モチベーションフロー</a:t>
          </a:r>
        </a:p>
      </xdr:txBody>
    </xdr:sp>
    <xdr:clientData/>
  </xdr:twoCellAnchor>
  <xdr:twoCellAnchor>
    <xdr:from>
      <xdr:col>3</xdr:col>
      <xdr:colOff>0</xdr:colOff>
      <xdr:row>28</xdr:row>
      <xdr:rowOff>28575</xdr:rowOff>
    </xdr:from>
    <xdr:to>
      <xdr:col>6</xdr:col>
      <xdr:colOff>0</xdr:colOff>
      <xdr:row>28</xdr:row>
      <xdr:rowOff>208575</xdr:rowOff>
    </xdr:to>
    <xdr:sp macro="" textlink="">
      <xdr:nvSpPr>
        <xdr:cNvPr id="9" name="正方形/長方形 8">
          <a:extLst>
            <a:ext uri="{FF2B5EF4-FFF2-40B4-BE49-F238E27FC236}">
              <a16:creationId xmlns:a16="http://schemas.microsoft.com/office/drawing/2014/main" id="{6E300C29-60A1-46BB-8674-39354FD55599}"/>
            </a:ext>
          </a:extLst>
        </xdr:cNvPr>
        <xdr:cNvSpPr/>
      </xdr:nvSpPr>
      <xdr:spPr>
        <a:xfrm>
          <a:off x="2724150" y="6715125"/>
          <a:ext cx="20574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a:t>
          </a:r>
        </a:p>
      </xdr:txBody>
    </xdr:sp>
    <xdr:clientData/>
  </xdr:twoCellAnchor>
  <xdr:twoCellAnchor>
    <xdr:from>
      <xdr:col>6</xdr:col>
      <xdr:colOff>9525</xdr:colOff>
      <xdr:row>28</xdr:row>
      <xdr:rowOff>38100</xdr:rowOff>
    </xdr:from>
    <xdr:to>
      <xdr:col>8</xdr:col>
      <xdr:colOff>0</xdr:colOff>
      <xdr:row>28</xdr:row>
      <xdr:rowOff>218100</xdr:rowOff>
    </xdr:to>
    <xdr:sp macro="" textlink="">
      <xdr:nvSpPr>
        <xdr:cNvPr id="10" name="正方形/長方形 9">
          <a:extLst>
            <a:ext uri="{FF2B5EF4-FFF2-40B4-BE49-F238E27FC236}">
              <a16:creationId xmlns:a16="http://schemas.microsoft.com/office/drawing/2014/main" id="{FF74C293-251F-4E01-B912-FFDFB7E1E15A}"/>
            </a:ext>
          </a:extLst>
        </xdr:cNvPr>
        <xdr:cNvSpPr/>
      </xdr:nvSpPr>
      <xdr:spPr>
        <a:xfrm>
          <a:off x="4791075" y="6724650"/>
          <a:ext cx="1362075"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モーションリスト</a:t>
          </a:r>
        </a:p>
      </xdr:txBody>
    </xdr:sp>
    <xdr:clientData/>
  </xdr:twoCellAnchor>
  <xdr:twoCellAnchor>
    <xdr:from>
      <xdr:col>3</xdr:col>
      <xdr:colOff>0</xdr:colOff>
      <xdr:row>29</xdr:row>
      <xdr:rowOff>38100</xdr:rowOff>
    </xdr:from>
    <xdr:to>
      <xdr:col>6</xdr:col>
      <xdr:colOff>0</xdr:colOff>
      <xdr:row>29</xdr:row>
      <xdr:rowOff>218100</xdr:rowOff>
    </xdr:to>
    <xdr:sp macro="" textlink="">
      <xdr:nvSpPr>
        <xdr:cNvPr id="11" name="正方形/長方形 10">
          <a:extLst>
            <a:ext uri="{FF2B5EF4-FFF2-40B4-BE49-F238E27FC236}">
              <a16:creationId xmlns:a16="http://schemas.microsoft.com/office/drawing/2014/main" id="{F8408964-FB87-4964-964C-CBB9A356B386}"/>
            </a:ext>
          </a:extLst>
        </xdr:cNvPr>
        <xdr:cNvSpPr/>
      </xdr:nvSpPr>
      <xdr:spPr>
        <a:xfrm>
          <a:off x="2724150" y="697230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木・枝のツール要件</a:t>
          </a:r>
        </a:p>
      </xdr:txBody>
    </xdr:sp>
    <xdr:clientData/>
  </xdr:twoCellAnchor>
  <xdr:twoCellAnchor>
    <xdr:from>
      <xdr:col>8</xdr:col>
      <xdr:colOff>0</xdr:colOff>
      <xdr:row>29</xdr:row>
      <xdr:rowOff>47625</xdr:rowOff>
    </xdr:from>
    <xdr:to>
      <xdr:col>14</xdr:col>
      <xdr:colOff>0</xdr:colOff>
      <xdr:row>29</xdr:row>
      <xdr:rowOff>227625</xdr:rowOff>
    </xdr:to>
    <xdr:sp macro="" textlink="">
      <xdr:nvSpPr>
        <xdr:cNvPr id="12" name="正方形/長方形 11">
          <a:extLst>
            <a:ext uri="{FF2B5EF4-FFF2-40B4-BE49-F238E27FC236}">
              <a16:creationId xmlns:a16="http://schemas.microsoft.com/office/drawing/2014/main" id="{D188469B-D7CE-4BAA-8A60-A4E71AD24726}"/>
            </a:ext>
          </a:extLst>
        </xdr:cNvPr>
        <xdr:cNvSpPr/>
      </xdr:nvSpPr>
      <xdr:spPr>
        <a:xfrm>
          <a:off x="6153150" y="6981825"/>
          <a:ext cx="41148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木・枝のレベルデザイン</a:t>
          </a:r>
        </a:p>
      </xdr:txBody>
    </xdr:sp>
    <xdr:clientData/>
  </xdr:twoCellAnchor>
  <xdr:twoCellAnchor>
    <xdr:from>
      <xdr:col>14</xdr:col>
      <xdr:colOff>0</xdr:colOff>
      <xdr:row>29</xdr:row>
      <xdr:rowOff>47625</xdr:rowOff>
    </xdr:from>
    <xdr:to>
      <xdr:col>15</xdr:col>
      <xdr:colOff>666750</xdr:colOff>
      <xdr:row>29</xdr:row>
      <xdr:rowOff>227625</xdr:rowOff>
    </xdr:to>
    <xdr:sp macro="" textlink="">
      <xdr:nvSpPr>
        <xdr:cNvPr id="13" name="正方形/長方形 12">
          <a:extLst>
            <a:ext uri="{FF2B5EF4-FFF2-40B4-BE49-F238E27FC236}">
              <a16:creationId xmlns:a16="http://schemas.microsoft.com/office/drawing/2014/main" id="{F6901E4B-9DAF-4A92-ABFD-0B380E55CD0B}"/>
            </a:ext>
          </a:extLst>
        </xdr:cNvPr>
        <xdr:cNvSpPr/>
      </xdr:nvSpPr>
      <xdr:spPr>
        <a:xfrm>
          <a:off x="10267950" y="6981825"/>
          <a:ext cx="135255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ガーデニング</a:t>
          </a:r>
        </a:p>
      </xdr:txBody>
    </xdr:sp>
    <xdr:clientData/>
  </xdr:twoCellAnchor>
  <xdr:twoCellAnchor>
    <xdr:from>
      <xdr:col>6</xdr:col>
      <xdr:colOff>9525</xdr:colOff>
      <xdr:row>29</xdr:row>
      <xdr:rowOff>47625</xdr:rowOff>
    </xdr:from>
    <xdr:to>
      <xdr:col>7</xdr:col>
      <xdr:colOff>676275</xdr:colOff>
      <xdr:row>29</xdr:row>
      <xdr:rowOff>227625</xdr:rowOff>
    </xdr:to>
    <xdr:sp macro="" textlink="">
      <xdr:nvSpPr>
        <xdr:cNvPr id="14" name="正方形/長方形 13">
          <a:extLst>
            <a:ext uri="{FF2B5EF4-FFF2-40B4-BE49-F238E27FC236}">
              <a16:creationId xmlns:a16="http://schemas.microsoft.com/office/drawing/2014/main" id="{306246F1-639D-4DB6-8E78-1EAEBE976265}"/>
            </a:ext>
          </a:extLst>
        </xdr:cNvPr>
        <xdr:cNvSpPr/>
      </xdr:nvSpPr>
      <xdr:spPr>
        <a:xfrm>
          <a:off x="4791075" y="6981825"/>
          <a:ext cx="135255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a:t>
          </a:r>
        </a:p>
      </xdr:txBody>
    </xdr:sp>
    <xdr:clientData/>
  </xdr:twoCellAnchor>
  <xdr:twoCellAnchor>
    <xdr:from>
      <xdr:col>3</xdr:col>
      <xdr:colOff>9524</xdr:colOff>
      <xdr:row>30</xdr:row>
      <xdr:rowOff>38100</xdr:rowOff>
    </xdr:from>
    <xdr:to>
      <xdr:col>5</xdr:col>
      <xdr:colOff>685799</xdr:colOff>
      <xdr:row>30</xdr:row>
      <xdr:rowOff>218100</xdr:rowOff>
    </xdr:to>
    <xdr:sp macro="" textlink="">
      <xdr:nvSpPr>
        <xdr:cNvPr id="15" name="正方形/長方形 14">
          <a:extLst>
            <a:ext uri="{FF2B5EF4-FFF2-40B4-BE49-F238E27FC236}">
              <a16:creationId xmlns:a16="http://schemas.microsoft.com/office/drawing/2014/main" id="{20068F6E-9BC5-4286-8E59-4BC63C4773BE}"/>
            </a:ext>
          </a:extLst>
        </xdr:cNvPr>
        <xdr:cNvSpPr/>
      </xdr:nvSpPr>
      <xdr:spPr>
        <a:xfrm>
          <a:off x="2733674" y="7219950"/>
          <a:ext cx="2047875"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a:t>
          </a:r>
        </a:p>
      </xdr:txBody>
    </xdr:sp>
    <xdr:clientData/>
  </xdr:twoCellAnchor>
  <xdr:twoCellAnchor>
    <xdr:from>
      <xdr:col>6</xdr:col>
      <xdr:colOff>19050</xdr:colOff>
      <xdr:row>30</xdr:row>
      <xdr:rowOff>38100</xdr:rowOff>
    </xdr:from>
    <xdr:to>
      <xdr:col>16</xdr:col>
      <xdr:colOff>666750</xdr:colOff>
      <xdr:row>30</xdr:row>
      <xdr:rowOff>218100</xdr:rowOff>
    </xdr:to>
    <xdr:sp macro="" textlink="">
      <xdr:nvSpPr>
        <xdr:cNvPr id="16" name="正方形/長方形 15">
          <a:extLst>
            <a:ext uri="{FF2B5EF4-FFF2-40B4-BE49-F238E27FC236}">
              <a16:creationId xmlns:a16="http://schemas.microsoft.com/office/drawing/2014/main" id="{56F1DB86-E601-4CC3-847C-B1B5CCECD519}"/>
            </a:ext>
          </a:extLst>
        </xdr:cNvPr>
        <xdr:cNvSpPr/>
      </xdr:nvSpPr>
      <xdr:spPr>
        <a:xfrm>
          <a:off x="4800600" y="7219950"/>
          <a:ext cx="75057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r>
            <a:rPr kumimoji="1" lang="en-US" altLang="ja-JP" sz="1000">
              <a:solidFill>
                <a:sysClr val="windowText" lastClr="000000"/>
              </a:solidFill>
            </a:rPr>
            <a:t>(</a:t>
          </a:r>
          <a:r>
            <a:rPr kumimoji="1" lang="ja-JP" altLang="en-US" sz="1000">
              <a:solidFill>
                <a:sysClr val="windowText" lastClr="000000"/>
              </a:solidFill>
            </a:rPr>
            <a:t>パラメータ管理含む</a:t>
          </a:r>
          <a:r>
            <a:rPr kumimoji="1" lang="en-US" altLang="ja-JP" sz="1000">
              <a:solidFill>
                <a:sysClr val="windowText" lastClr="000000"/>
              </a:solidFill>
            </a:rPr>
            <a:t>)</a:t>
          </a:r>
          <a:endParaRPr kumimoji="1" lang="ja-JP" altLang="en-US" sz="1000">
            <a:solidFill>
              <a:sysClr val="windowText" lastClr="000000"/>
            </a:solidFill>
          </a:endParaRPr>
        </a:p>
      </xdr:txBody>
    </xdr:sp>
    <xdr:clientData/>
  </xdr:twoCellAnchor>
  <xdr:twoCellAnchor>
    <xdr:from>
      <xdr:col>8</xdr:col>
      <xdr:colOff>9525</xdr:colOff>
      <xdr:row>28</xdr:row>
      <xdr:rowOff>38100</xdr:rowOff>
    </xdr:from>
    <xdr:to>
      <xdr:col>10</xdr:col>
      <xdr:colOff>0</xdr:colOff>
      <xdr:row>28</xdr:row>
      <xdr:rowOff>218100</xdr:rowOff>
    </xdr:to>
    <xdr:sp macro="" textlink="">
      <xdr:nvSpPr>
        <xdr:cNvPr id="18" name="正方形/長方形 17">
          <a:extLst>
            <a:ext uri="{FF2B5EF4-FFF2-40B4-BE49-F238E27FC236}">
              <a16:creationId xmlns:a16="http://schemas.microsoft.com/office/drawing/2014/main" id="{60658991-E3D0-43AA-AB27-CC256836C6B1}"/>
            </a:ext>
          </a:extLst>
        </xdr:cNvPr>
        <xdr:cNvSpPr/>
      </xdr:nvSpPr>
      <xdr:spPr>
        <a:xfrm>
          <a:off x="6162675" y="6724650"/>
          <a:ext cx="1362075" cy="180000"/>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a:t>
          </a:r>
        </a:p>
      </xdr:txBody>
    </xdr:sp>
    <xdr:clientData/>
  </xdr:twoCellAnchor>
  <xdr:twoCellAnchor>
    <xdr:from>
      <xdr:col>10</xdr:col>
      <xdr:colOff>9525</xdr:colOff>
      <xdr:row>28</xdr:row>
      <xdr:rowOff>38100</xdr:rowOff>
    </xdr:from>
    <xdr:to>
      <xdr:col>12</xdr:col>
      <xdr:colOff>0</xdr:colOff>
      <xdr:row>28</xdr:row>
      <xdr:rowOff>218100</xdr:rowOff>
    </xdr:to>
    <xdr:sp macro="" textlink="">
      <xdr:nvSpPr>
        <xdr:cNvPr id="19" name="正方形/長方形 18">
          <a:extLst>
            <a:ext uri="{FF2B5EF4-FFF2-40B4-BE49-F238E27FC236}">
              <a16:creationId xmlns:a16="http://schemas.microsoft.com/office/drawing/2014/main" id="{5C9EDEC9-B186-4FA0-A984-91F8E26811ED}"/>
            </a:ext>
          </a:extLst>
        </xdr:cNvPr>
        <xdr:cNvSpPr/>
      </xdr:nvSpPr>
      <xdr:spPr>
        <a:xfrm>
          <a:off x="7534275" y="6724650"/>
          <a:ext cx="1362075" cy="180000"/>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カメラパラメータ</a:t>
          </a:r>
        </a:p>
      </xdr:txBody>
    </xdr:sp>
    <xdr:clientData/>
  </xdr:twoCellAnchor>
  <xdr:twoCellAnchor>
    <xdr:from>
      <xdr:col>3</xdr:col>
      <xdr:colOff>9523</xdr:colOff>
      <xdr:row>13</xdr:row>
      <xdr:rowOff>44824</xdr:rowOff>
    </xdr:from>
    <xdr:to>
      <xdr:col>10</xdr:col>
      <xdr:colOff>672352</xdr:colOff>
      <xdr:row>13</xdr:row>
      <xdr:rowOff>218099</xdr:rowOff>
    </xdr:to>
    <xdr:sp macro="" textlink="">
      <xdr:nvSpPr>
        <xdr:cNvPr id="20" name="正方形/長方形 19">
          <a:extLst>
            <a:ext uri="{FF2B5EF4-FFF2-40B4-BE49-F238E27FC236}">
              <a16:creationId xmlns:a16="http://schemas.microsoft.com/office/drawing/2014/main" id="{DAF5539A-A99D-47E2-94C6-2253A9414A3F}"/>
            </a:ext>
          </a:extLst>
        </xdr:cNvPr>
        <xdr:cNvSpPr/>
      </xdr:nvSpPr>
      <xdr:spPr>
        <a:xfrm>
          <a:off x="2732552" y="3249706"/>
          <a:ext cx="5447741" cy="1732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プレイヤーデザイン</a:t>
          </a:r>
        </a:p>
      </xdr:txBody>
    </xdr:sp>
    <xdr:clientData/>
  </xdr:twoCellAnchor>
  <xdr:twoCellAnchor>
    <xdr:from>
      <xdr:col>3</xdr:col>
      <xdr:colOff>9524</xdr:colOff>
      <xdr:row>14</xdr:row>
      <xdr:rowOff>38100</xdr:rowOff>
    </xdr:from>
    <xdr:to>
      <xdr:col>5</xdr:col>
      <xdr:colOff>676275</xdr:colOff>
      <xdr:row>14</xdr:row>
      <xdr:rowOff>218100</xdr:rowOff>
    </xdr:to>
    <xdr:sp macro="" textlink="">
      <xdr:nvSpPr>
        <xdr:cNvPr id="22" name="正方形/長方形 21">
          <a:extLst>
            <a:ext uri="{FF2B5EF4-FFF2-40B4-BE49-F238E27FC236}">
              <a16:creationId xmlns:a16="http://schemas.microsoft.com/office/drawing/2014/main" id="{A0A3D35E-3408-4F6C-879E-EEE74110A40A}"/>
            </a:ext>
          </a:extLst>
        </xdr:cNvPr>
        <xdr:cNvSpPr/>
      </xdr:nvSpPr>
      <xdr:spPr>
        <a:xfrm>
          <a:off x="2733674" y="3505200"/>
          <a:ext cx="2038351" cy="180000"/>
        </a:xfrm>
        <a:prstGeom prst="rect">
          <a:avLst/>
        </a:prstGeom>
        <a:solidFill>
          <a:schemeClr val="accent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コンセプトアート</a:t>
          </a:r>
        </a:p>
      </xdr:txBody>
    </xdr:sp>
    <xdr:clientData/>
  </xdr:twoCellAnchor>
  <xdr:twoCellAnchor>
    <xdr:from>
      <xdr:col>23</xdr:col>
      <xdr:colOff>22412</xdr:colOff>
      <xdr:row>13</xdr:row>
      <xdr:rowOff>44824</xdr:rowOff>
    </xdr:from>
    <xdr:to>
      <xdr:col>36</xdr:col>
      <xdr:colOff>676275</xdr:colOff>
      <xdr:row>13</xdr:row>
      <xdr:rowOff>218100</xdr:rowOff>
    </xdr:to>
    <xdr:sp macro="" textlink="">
      <xdr:nvSpPr>
        <xdr:cNvPr id="23" name="正方形/長方形 22">
          <a:extLst>
            <a:ext uri="{FF2B5EF4-FFF2-40B4-BE49-F238E27FC236}">
              <a16:creationId xmlns:a16="http://schemas.microsoft.com/office/drawing/2014/main" id="{F174DE70-067B-450C-8794-BA12E3969D7A}"/>
            </a:ext>
          </a:extLst>
        </xdr:cNvPr>
        <xdr:cNvSpPr/>
      </xdr:nvSpPr>
      <xdr:spPr>
        <a:xfrm>
          <a:off x="16416618" y="3249706"/>
          <a:ext cx="9540128" cy="173276"/>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6</xdr:col>
      <xdr:colOff>9525</xdr:colOff>
      <xdr:row>14</xdr:row>
      <xdr:rowOff>38100</xdr:rowOff>
    </xdr:from>
    <xdr:to>
      <xdr:col>8</xdr:col>
      <xdr:colOff>1</xdr:colOff>
      <xdr:row>14</xdr:row>
      <xdr:rowOff>218100</xdr:rowOff>
    </xdr:to>
    <xdr:sp macro="" textlink="">
      <xdr:nvSpPr>
        <xdr:cNvPr id="25" name="正方形/長方形 24">
          <a:extLst>
            <a:ext uri="{FF2B5EF4-FFF2-40B4-BE49-F238E27FC236}">
              <a16:creationId xmlns:a16="http://schemas.microsoft.com/office/drawing/2014/main" id="{B1A45B2F-2ADD-47E9-887A-2AE2429026D1}"/>
            </a:ext>
          </a:extLst>
        </xdr:cNvPr>
        <xdr:cNvSpPr/>
      </xdr:nvSpPr>
      <xdr:spPr>
        <a:xfrm>
          <a:off x="4791075" y="3505200"/>
          <a:ext cx="1362076" cy="180000"/>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a:t>
          </a:r>
        </a:p>
      </xdr:txBody>
    </xdr:sp>
    <xdr:clientData/>
  </xdr:twoCellAnchor>
  <xdr:twoCellAnchor>
    <xdr:from>
      <xdr:col>8</xdr:col>
      <xdr:colOff>9524</xdr:colOff>
      <xdr:row>14</xdr:row>
      <xdr:rowOff>38098</xdr:rowOff>
    </xdr:from>
    <xdr:to>
      <xdr:col>14</xdr:col>
      <xdr:colOff>676275</xdr:colOff>
      <xdr:row>14</xdr:row>
      <xdr:rowOff>218098</xdr:rowOff>
    </xdr:to>
    <xdr:sp macro="" textlink="">
      <xdr:nvSpPr>
        <xdr:cNvPr id="26" name="正方形/長方形 25">
          <a:extLst>
            <a:ext uri="{FF2B5EF4-FFF2-40B4-BE49-F238E27FC236}">
              <a16:creationId xmlns:a16="http://schemas.microsoft.com/office/drawing/2014/main" id="{3F759C4F-32C8-428E-9B55-780EFFBA3C1C}"/>
            </a:ext>
          </a:extLst>
        </xdr:cNvPr>
        <xdr:cNvSpPr/>
      </xdr:nvSpPr>
      <xdr:spPr>
        <a:xfrm>
          <a:off x="6162674" y="3505198"/>
          <a:ext cx="4781551" cy="180000"/>
        </a:xfrm>
        <a:prstGeom prst="rect">
          <a:avLst/>
        </a:prstGeom>
        <a:solidFill>
          <a:schemeClr val="accent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コンセプトアート</a:t>
          </a:r>
        </a:p>
      </xdr:txBody>
    </xdr:sp>
    <xdr:clientData/>
  </xdr:twoCellAnchor>
  <xdr:twoCellAnchor>
    <xdr:from>
      <xdr:col>13</xdr:col>
      <xdr:colOff>28574</xdr:colOff>
      <xdr:row>13</xdr:row>
      <xdr:rowOff>38100</xdr:rowOff>
    </xdr:from>
    <xdr:to>
      <xdr:col>22</xdr:col>
      <xdr:colOff>676275</xdr:colOff>
      <xdr:row>13</xdr:row>
      <xdr:rowOff>218100</xdr:rowOff>
    </xdr:to>
    <xdr:sp macro="" textlink="">
      <xdr:nvSpPr>
        <xdr:cNvPr id="28" name="正方形/長方形 27">
          <a:extLst>
            <a:ext uri="{FF2B5EF4-FFF2-40B4-BE49-F238E27FC236}">
              <a16:creationId xmlns:a16="http://schemas.microsoft.com/office/drawing/2014/main" id="{B5A57A55-BB79-4115-9D37-6FC383F2C9B8}"/>
            </a:ext>
          </a:extLst>
        </xdr:cNvPr>
        <xdr:cNvSpPr/>
      </xdr:nvSpPr>
      <xdr:spPr>
        <a:xfrm>
          <a:off x="9587192" y="3242982"/>
          <a:ext cx="679973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衣装デザイン</a:t>
          </a:r>
        </a:p>
      </xdr:txBody>
    </xdr:sp>
    <xdr:clientData/>
  </xdr:twoCellAnchor>
  <xdr:twoCellAnchor>
    <xdr:from>
      <xdr:col>6</xdr:col>
      <xdr:colOff>9524</xdr:colOff>
      <xdr:row>31</xdr:row>
      <xdr:rowOff>38100</xdr:rowOff>
    </xdr:from>
    <xdr:to>
      <xdr:col>13</xdr:col>
      <xdr:colOff>685799</xdr:colOff>
      <xdr:row>31</xdr:row>
      <xdr:rowOff>218100</xdr:rowOff>
    </xdr:to>
    <xdr:sp macro="" textlink="">
      <xdr:nvSpPr>
        <xdr:cNvPr id="30" name="正方形/長方形 29">
          <a:extLst>
            <a:ext uri="{FF2B5EF4-FFF2-40B4-BE49-F238E27FC236}">
              <a16:creationId xmlns:a16="http://schemas.microsoft.com/office/drawing/2014/main" id="{BAED05E9-08FB-4467-96BE-8E21E1B1ECA8}"/>
            </a:ext>
          </a:extLst>
        </xdr:cNvPr>
        <xdr:cNvSpPr/>
      </xdr:nvSpPr>
      <xdr:spPr>
        <a:xfrm>
          <a:off x="4791074" y="7467600"/>
          <a:ext cx="547687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植物ギミック</a:t>
          </a:r>
          <a:endParaRPr kumimoji="1" lang="en-US" altLang="ja-JP" sz="1000">
            <a:solidFill>
              <a:sysClr val="windowText" lastClr="000000"/>
            </a:solidFill>
          </a:endParaRPr>
        </a:p>
      </xdr:txBody>
    </xdr:sp>
    <xdr:clientData/>
  </xdr:twoCellAnchor>
  <xdr:twoCellAnchor>
    <xdr:from>
      <xdr:col>6</xdr:col>
      <xdr:colOff>9524</xdr:colOff>
      <xdr:row>32</xdr:row>
      <xdr:rowOff>38100</xdr:rowOff>
    </xdr:from>
    <xdr:to>
      <xdr:col>13</xdr:col>
      <xdr:colOff>685799</xdr:colOff>
      <xdr:row>32</xdr:row>
      <xdr:rowOff>218100</xdr:rowOff>
    </xdr:to>
    <xdr:sp macro="" textlink="">
      <xdr:nvSpPr>
        <xdr:cNvPr id="31" name="正方形/長方形 30">
          <a:extLst>
            <a:ext uri="{FF2B5EF4-FFF2-40B4-BE49-F238E27FC236}">
              <a16:creationId xmlns:a16="http://schemas.microsoft.com/office/drawing/2014/main" id="{538E4191-B200-423F-AA52-4E6E5D5CF9B7}"/>
            </a:ext>
          </a:extLst>
        </xdr:cNvPr>
        <xdr:cNvSpPr/>
      </xdr:nvSpPr>
      <xdr:spPr>
        <a:xfrm>
          <a:off x="4791074" y="7715250"/>
          <a:ext cx="547687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3</xdr:col>
      <xdr:colOff>9525</xdr:colOff>
      <xdr:row>27</xdr:row>
      <xdr:rowOff>38100</xdr:rowOff>
    </xdr:from>
    <xdr:to>
      <xdr:col>3</xdr:col>
      <xdr:colOff>676275</xdr:colOff>
      <xdr:row>27</xdr:row>
      <xdr:rowOff>218100</xdr:rowOff>
    </xdr:to>
    <xdr:sp macro="" textlink="">
      <xdr:nvSpPr>
        <xdr:cNvPr id="33" name="正方形/長方形 32">
          <a:extLst>
            <a:ext uri="{FF2B5EF4-FFF2-40B4-BE49-F238E27FC236}">
              <a16:creationId xmlns:a16="http://schemas.microsoft.com/office/drawing/2014/main" id="{1AFDE0B7-A1C0-42D2-9465-761B7F6EB0AB}"/>
            </a:ext>
          </a:extLst>
        </xdr:cNvPr>
        <xdr:cNvSpPr/>
      </xdr:nvSpPr>
      <xdr:spPr>
        <a:xfrm>
          <a:off x="2733675" y="64770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p>
      </xdr:txBody>
    </xdr:sp>
    <xdr:clientData/>
  </xdr:twoCellAnchor>
  <xdr:twoCellAnchor>
    <xdr:from>
      <xdr:col>4</xdr:col>
      <xdr:colOff>0</xdr:colOff>
      <xdr:row>27</xdr:row>
      <xdr:rowOff>38099</xdr:rowOff>
    </xdr:from>
    <xdr:to>
      <xdr:col>4</xdr:col>
      <xdr:colOff>666750</xdr:colOff>
      <xdr:row>27</xdr:row>
      <xdr:rowOff>218098</xdr:rowOff>
    </xdr:to>
    <xdr:sp macro="" textlink="">
      <xdr:nvSpPr>
        <xdr:cNvPr id="34" name="正方形/長方形 33">
          <a:extLst>
            <a:ext uri="{FF2B5EF4-FFF2-40B4-BE49-F238E27FC236}">
              <a16:creationId xmlns:a16="http://schemas.microsoft.com/office/drawing/2014/main" id="{85750FC4-985B-4684-ABC7-88520D707F7D}"/>
            </a:ext>
          </a:extLst>
        </xdr:cNvPr>
        <xdr:cNvSpPr/>
      </xdr:nvSpPr>
      <xdr:spPr>
        <a:xfrm>
          <a:off x="3409950" y="64769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モードセレクト</a:t>
          </a:r>
        </a:p>
      </xdr:txBody>
    </xdr:sp>
    <xdr:clientData/>
  </xdr:twoCellAnchor>
  <xdr:twoCellAnchor>
    <xdr:from>
      <xdr:col>6</xdr:col>
      <xdr:colOff>9525</xdr:colOff>
      <xdr:row>27</xdr:row>
      <xdr:rowOff>38100</xdr:rowOff>
    </xdr:from>
    <xdr:to>
      <xdr:col>9</xdr:col>
      <xdr:colOff>676275</xdr:colOff>
      <xdr:row>27</xdr:row>
      <xdr:rowOff>218100</xdr:rowOff>
    </xdr:to>
    <xdr:sp macro="" textlink="">
      <xdr:nvSpPr>
        <xdr:cNvPr id="35" name="正方形/長方形 34">
          <a:extLst>
            <a:ext uri="{FF2B5EF4-FFF2-40B4-BE49-F238E27FC236}">
              <a16:creationId xmlns:a16="http://schemas.microsoft.com/office/drawing/2014/main" id="{9F9DB4CA-4EEB-4E93-84DE-CD2781592E1D}"/>
            </a:ext>
          </a:extLst>
        </xdr:cNvPr>
        <xdr:cNvSpPr/>
      </xdr:nvSpPr>
      <xdr:spPr>
        <a:xfrm>
          <a:off x="4791075" y="6477000"/>
          <a:ext cx="27241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5</xdr:col>
      <xdr:colOff>9525</xdr:colOff>
      <xdr:row>27</xdr:row>
      <xdr:rowOff>38099</xdr:rowOff>
    </xdr:from>
    <xdr:to>
      <xdr:col>5</xdr:col>
      <xdr:colOff>676275</xdr:colOff>
      <xdr:row>27</xdr:row>
      <xdr:rowOff>218098</xdr:rowOff>
    </xdr:to>
    <xdr:sp macro="" textlink="">
      <xdr:nvSpPr>
        <xdr:cNvPr id="36" name="正方形/長方形 35">
          <a:extLst>
            <a:ext uri="{FF2B5EF4-FFF2-40B4-BE49-F238E27FC236}">
              <a16:creationId xmlns:a16="http://schemas.microsoft.com/office/drawing/2014/main" id="{72703C29-187B-42AA-B84C-207343B1F4CB}"/>
            </a:ext>
          </a:extLst>
        </xdr:cNvPr>
        <xdr:cNvSpPr/>
      </xdr:nvSpPr>
      <xdr:spPr>
        <a:xfrm>
          <a:off x="4105275" y="64769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キャラクターエディット</a:t>
          </a:r>
          <a:endParaRPr kumimoji="1" lang="en-US" altLang="ja-JP" sz="800">
            <a:solidFill>
              <a:sysClr val="windowText" lastClr="000000"/>
            </a:solidFill>
          </a:endParaRPr>
        </a:p>
      </xdr:txBody>
    </xdr:sp>
    <xdr:clientData/>
  </xdr:twoCellAnchor>
  <xdr:twoCellAnchor>
    <xdr:from>
      <xdr:col>6</xdr:col>
      <xdr:colOff>9516</xdr:colOff>
      <xdr:row>33</xdr:row>
      <xdr:rowOff>38104</xdr:rowOff>
    </xdr:from>
    <xdr:to>
      <xdr:col>7</xdr:col>
      <xdr:colOff>683549</xdr:colOff>
      <xdr:row>33</xdr:row>
      <xdr:rowOff>218104</xdr:rowOff>
    </xdr:to>
    <xdr:sp macro="" textlink="">
      <xdr:nvSpPr>
        <xdr:cNvPr id="37" name="正方形/長方形 36">
          <a:extLst>
            <a:ext uri="{FF2B5EF4-FFF2-40B4-BE49-F238E27FC236}">
              <a16:creationId xmlns:a16="http://schemas.microsoft.com/office/drawing/2014/main" id="{8E72248C-8E35-440E-AF62-66D912C16891}"/>
            </a:ext>
          </a:extLst>
        </xdr:cNvPr>
        <xdr:cNvSpPr/>
      </xdr:nvSpPr>
      <xdr:spPr>
        <a:xfrm>
          <a:off x="4783222" y="7927045"/>
          <a:ext cx="1357592"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エモート</a:t>
          </a:r>
        </a:p>
      </xdr:txBody>
    </xdr:sp>
    <xdr:clientData/>
  </xdr:twoCellAnchor>
  <xdr:twoCellAnchor>
    <xdr:from>
      <xdr:col>9</xdr:col>
      <xdr:colOff>9517</xdr:colOff>
      <xdr:row>17</xdr:row>
      <xdr:rowOff>49308</xdr:rowOff>
    </xdr:from>
    <xdr:to>
      <xdr:col>26</xdr:col>
      <xdr:colOff>683552</xdr:colOff>
      <xdr:row>17</xdr:row>
      <xdr:rowOff>229308</xdr:rowOff>
    </xdr:to>
    <xdr:sp macro="" textlink="">
      <xdr:nvSpPr>
        <xdr:cNvPr id="38" name="正方形/長方形 37">
          <a:extLst>
            <a:ext uri="{FF2B5EF4-FFF2-40B4-BE49-F238E27FC236}">
              <a16:creationId xmlns:a16="http://schemas.microsoft.com/office/drawing/2014/main" id="{BED50B82-189B-41B0-8655-829530B57075}"/>
            </a:ext>
          </a:extLst>
        </xdr:cNvPr>
        <xdr:cNvSpPr/>
      </xdr:nvSpPr>
      <xdr:spPr>
        <a:xfrm>
          <a:off x="6833899" y="3993779"/>
          <a:ext cx="1229453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植物ギミック</a:t>
          </a:r>
          <a:endParaRPr kumimoji="1" lang="en-US" altLang="ja-JP" sz="1000">
            <a:solidFill>
              <a:sysClr val="windowText" lastClr="000000"/>
            </a:solidFill>
          </a:endParaRPr>
        </a:p>
      </xdr:txBody>
    </xdr:sp>
    <xdr:clientData/>
  </xdr:twoCellAnchor>
  <xdr:twoCellAnchor>
    <xdr:from>
      <xdr:col>9</xdr:col>
      <xdr:colOff>9514</xdr:colOff>
      <xdr:row>16</xdr:row>
      <xdr:rowOff>38098</xdr:rowOff>
    </xdr:from>
    <xdr:to>
      <xdr:col>26</xdr:col>
      <xdr:colOff>683549</xdr:colOff>
      <xdr:row>16</xdr:row>
      <xdr:rowOff>218098</xdr:rowOff>
    </xdr:to>
    <xdr:sp macro="" textlink="">
      <xdr:nvSpPr>
        <xdr:cNvPr id="39" name="正方形/長方形 38">
          <a:extLst>
            <a:ext uri="{FF2B5EF4-FFF2-40B4-BE49-F238E27FC236}">
              <a16:creationId xmlns:a16="http://schemas.microsoft.com/office/drawing/2014/main" id="{7A49B43C-4626-4812-9D66-64FE0C4C5ACC}"/>
            </a:ext>
          </a:extLst>
        </xdr:cNvPr>
        <xdr:cNvSpPr/>
      </xdr:nvSpPr>
      <xdr:spPr>
        <a:xfrm>
          <a:off x="6833896" y="3736039"/>
          <a:ext cx="1229453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12</xdr:col>
      <xdr:colOff>39782</xdr:colOff>
      <xdr:row>27</xdr:row>
      <xdr:rowOff>49305</xdr:rowOff>
    </xdr:from>
    <xdr:to>
      <xdr:col>14</xdr:col>
      <xdr:colOff>668433</xdr:colOff>
      <xdr:row>27</xdr:row>
      <xdr:rowOff>229304</xdr:rowOff>
    </xdr:to>
    <xdr:sp macro="" textlink="">
      <xdr:nvSpPr>
        <xdr:cNvPr id="40" name="正方形/長方形 39">
          <a:extLst>
            <a:ext uri="{FF2B5EF4-FFF2-40B4-BE49-F238E27FC236}">
              <a16:creationId xmlns:a16="http://schemas.microsoft.com/office/drawing/2014/main" id="{F327B7A1-E681-47E2-80D7-922FB93343F2}"/>
            </a:ext>
          </a:extLst>
        </xdr:cNvPr>
        <xdr:cNvSpPr/>
      </xdr:nvSpPr>
      <xdr:spPr>
        <a:xfrm>
          <a:off x="8914841" y="6459070"/>
          <a:ext cx="1995768"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endParaRPr kumimoji="1" lang="ja-JP" altLang="en-US" sz="800">
            <a:solidFill>
              <a:sysClr val="windowText" lastClr="000000"/>
            </a:solidFill>
          </a:endParaRPr>
        </a:p>
      </xdr:txBody>
    </xdr:sp>
    <xdr:clientData/>
  </xdr:twoCellAnchor>
  <xdr:twoCellAnchor>
    <xdr:from>
      <xdr:col>11</xdr:col>
      <xdr:colOff>9525</xdr:colOff>
      <xdr:row>33</xdr:row>
      <xdr:rowOff>38099</xdr:rowOff>
    </xdr:from>
    <xdr:to>
      <xdr:col>11</xdr:col>
      <xdr:colOff>676275</xdr:colOff>
      <xdr:row>33</xdr:row>
      <xdr:rowOff>218098</xdr:rowOff>
    </xdr:to>
    <xdr:sp macro="" textlink="">
      <xdr:nvSpPr>
        <xdr:cNvPr id="41" name="正方形/長方形 40">
          <a:extLst>
            <a:ext uri="{FF2B5EF4-FFF2-40B4-BE49-F238E27FC236}">
              <a16:creationId xmlns:a16="http://schemas.microsoft.com/office/drawing/2014/main" id="{B3A7850D-B8F9-49F5-A123-7D1982528ADC}"/>
            </a:ext>
          </a:extLst>
        </xdr:cNvPr>
        <xdr:cNvSpPr/>
      </xdr:nvSpPr>
      <xdr:spPr>
        <a:xfrm>
          <a:off x="8220075" y="79628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12</xdr:col>
      <xdr:colOff>9525</xdr:colOff>
      <xdr:row>33</xdr:row>
      <xdr:rowOff>38099</xdr:rowOff>
    </xdr:from>
    <xdr:to>
      <xdr:col>12</xdr:col>
      <xdr:colOff>676275</xdr:colOff>
      <xdr:row>33</xdr:row>
      <xdr:rowOff>218098</xdr:rowOff>
    </xdr:to>
    <xdr:sp macro="" textlink="">
      <xdr:nvSpPr>
        <xdr:cNvPr id="42" name="正方形/長方形 41">
          <a:extLst>
            <a:ext uri="{FF2B5EF4-FFF2-40B4-BE49-F238E27FC236}">
              <a16:creationId xmlns:a16="http://schemas.microsoft.com/office/drawing/2014/main" id="{2E4159F6-5875-4738-8713-42E1459C557D}"/>
            </a:ext>
          </a:extLst>
        </xdr:cNvPr>
        <xdr:cNvSpPr/>
      </xdr:nvSpPr>
      <xdr:spPr>
        <a:xfrm>
          <a:off x="8905875" y="79628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15</xdr:col>
      <xdr:colOff>9526</xdr:colOff>
      <xdr:row>27</xdr:row>
      <xdr:rowOff>49306</xdr:rowOff>
    </xdr:from>
    <xdr:to>
      <xdr:col>18</xdr:col>
      <xdr:colOff>666750</xdr:colOff>
      <xdr:row>27</xdr:row>
      <xdr:rowOff>229304</xdr:rowOff>
    </xdr:to>
    <xdr:sp macro="" textlink="">
      <xdr:nvSpPr>
        <xdr:cNvPr id="43" name="正方形/長方形 42">
          <a:extLst>
            <a:ext uri="{FF2B5EF4-FFF2-40B4-BE49-F238E27FC236}">
              <a16:creationId xmlns:a16="http://schemas.microsoft.com/office/drawing/2014/main" id="{9FBAF478-FAF1-4078-8C02-EA2AAD519BFC}"/>
            </a:ext>
          </a:extLst>
        </xdr:cNvPr>
        <xdr:cNvSpPr/>
      </xdr:nvSpPr>
      <xdr:spPr>
        <a:xfrm>
          <a:off x="10935261" y="6459071"/>
          <a:ext cx="2707901" cy="17999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マッチング仕様</a:t>
          </a:r>
          <a:r>
            <a:rPr kumimoji="1" lang="en-US" altLang="ja-JP" sz="800">
              <a:solidFill>
                <a:sysClr val="windowText" lastClr="000000"/>
              </a:solidFill>
            </a:rPr>
            <a:t>(</a:t>
          </a:r>
          <a:r>
            <a:rPr kumimoji="1" lang="ja-JP" altLang="en-US" sz="800">
              <a:solidFill>
                <a:sysClr val="windowText" lastClr="000000"/>
              </a:solidFill>
            </a:rPr>
            <a:t>各モード</a:t>
          </a:r>
          <a:r>
            <a:rPr kumimoji="1" lang="en-US" altLang="ja-JP" sz="800">
              <a:solidFill>
                <a:sysClr val="windowText" lastClr="000000"/>
              </a:solidFill>
            </a:rPr>
            <a:t>)</a:t>
          </a:r>
        </a:p>
      </xdr:txBody>
    </xdr:sp>
    <xdr:clientData/>
  </xdr:twoCellAnchor>
  <xdr:twoCellAnchor>
    <xdr:from>
      <xdr:col>10</xdr:col>
      <xdr:colOff>680205</xdr:colOff>
      <xdr:row>13</xdr:row>
      <xdr:rowOff>47625</xdr:rowOff>
    </xdr:from>
    <xdr:to>
      <xdr:col>12</xdr:col>
      <xdr:colOff>661155</xdr:colOff>
      <xdr:row>13</xdr:row>
      <xdr:rowOff>227625</xdr:rowOff>
    </xdr:to>
    <xdr:sp macro="" textlink="">
      <xdr:nvSpPr>
        <xdr:cNvPr id="44" name="正方形/長方形 43">
          <a:extLst>
            <a:ext uri="{FF2B5EF4-FFF2-40B4-BE49-F238E27FC236}">
              <a16:creationId xmlns:a16="http://schemas.microsoft.com/office/drawing/2014/main" id="{44E3A5CD-3A46-498E-AB7C-4A806DB641AB}"/>
            </a:ext>
          </a:extLst>
        </xdr:cNvPr>
        <xdr:cNvSpPr/>
      </xdr:nvSpPr>
      <xdr:spPr>
        <a:xfrm>
          <a:off x="8188146" y="3252507"/>
          <a:ext cx="1348068"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endParaRPr kumimoji="1" lang="en-US" altLang="ja-JP" sz="800">
            <a:solidFill>
              <a:sysClr val="windowText" lastClr="000000"/>
            </a:solidFill>
          </a:endParaRPr>
        </a:p>
      </xdr:txBody>
    </xdr:sp>
    <xdr:clientData/>
  </xdr:twoCellAnchor>
  <xdr:twoCellAnchor>
    <xdr:from>
      <xdr:col>11</xdr:col>
      <xdr:colOff>9525</xdr:colOff>
      <xdr:row>19</xdr:row>
      <xdr:rowOff>38099</xdr:rowOff>
    </xdr:from>
    <xdr:to>
      <xdr:col>11</xdr:col>
      <xdr:colOff>676275</xdr:colOff>
      <xdr:row>19</xdr:row>
      <xdr:rowOff>218098</xdr:rowOff>
    </xdr:to>
    <xdr:sp macro="" textlink="">
      <xdr:nvSpPr>
        <xdr:cNvPr id="45" name="正方形/長方形 44">
          <a:extLst>
            <a:ext uri="{FF2B5EF4-FFF2-40B4-BE49-F238E27FC236}">
              <a16:creationId xmlns:a16="http://schemas.microsoft.com/office/drawing/2014/main" id="{E94E70BD-A387-489B-A663-A81DB3DEFCBF}"/>
            </a:ext>
          </a:extLst>
        </xdr:cNvPr>
        <xdr:cNvSpPr/>
      </xdr:nvSpPr>
      <xdr:spPr>
        <a:xfrm>
          <a:off x="8220075" y="44957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モードセレクト</a:t>
          </a:r>
        </a:p>
      </xdr:txBody>
    </xdr:sp>
    <xdr:clientData/>
  </xdr:twoCellAnchor>
  <xdr:twoCellAnchor>
    <xdr:from>
      <xdr:col>12</xdr:col>
      <xdr:colOff>9525</xdr:colOff>
      <xdr:row>19</xdr:row>
      <xdr:rowOff>38099</xdr:rowOff>
    </xdr:from>
    <xdr:to>
      <xdr:col>12</xdr:col>
      <xdr:colOff>676275</xdr:colOff>
      <xdr:row>19</xdr:row>
      <xdr:rowOff>218098</xdr:rowOff>
    </xdr:to>
    <xdr:sp macro="" textlink="">
      <xdr:nvSpPr>
        <xdr:cNvPr id="46" name="正方形/長方形 45">
          <a:extLst>
            <a:ext uri="{FF2B5EF4-FFF2-40B4-BE49-F238E27FC236}">
              <a16:creationId xmlns:a16="http://schemas.microsoft.com/office/drawing/2014/main" id="{AAB211B8-397F-426B-BCD4-2E24575A5EBF}"/>
            </a:ext>
          </a:extLst>
        </xdr:cNvPr>
        <xdr:cNvSpPr/>
      </xdr:nvSpPr>
      <xdr:spPr>
        <a:xfrm>
          <a:off x="8905875" y="44957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キャラクターエディット</a:t>
          </a:r>
          <a:endParaRPr kumimoji="1" lang="en-US" altLang="ja-JP" sz="800">
            <a:solidFill>
              <a:sysClr val="windowText" lastClr="000000"/>
            </a:solidFill>
          </a:endParaRPr>
        </a:p>
      </xdr:txBody>
    </xdr:sp>
    <xdr:clientData/>
  </xdr:twoCellAnchor>
  <xdr:twoCellAnchor>
    <xdr:from>
      <xdr:col>12</xdr:col>
      <xdr:colOff>670670</xdr:colOff>
      <xdr:row>19</xdr:row>
      <xdr:rowOff>38100</xdr:rowOff>
    </xdr:from>
    <xdr:to>
      <xdr:col>14</xdr:col>
      <xdr:colOff>661146</xdr:colOff>
      <xdr:row>19</xdr:row>
      <xdr:rowOff>227625</xdr:rowOff>
    </xdr:to>
    <xdr:sp macro="" textlink="">
      <xdr:nvSpPr>
        <xdr:cNvPr id="47" name="正方形/長方形 46">
          <a:extLst>
            <a:ext uri="{FF2B5EF4-FFF2-40B4-BE49-F238E27FC236}">
              <a16:creationId xmlns:a16="http://schemas.microsoft.com/office/drawing/2014/main" id="{94A45F78-A14D-4D3B-B18E-6CB4AFDBF3FB}"/>
            </a:ext>
          </a:extLst>
        </xdr:cNvPr>
        <xdr:cNvSpPr/>
      </xdr:nvSpPr>
      <xdr:spPr>
        <a:xfrm>
          <a:off x="9545729" y="4475629"/>
          <a:ext cx="1357593" cy="18952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15</xdr:col>
      <xdr:colOff>1</xdr:colOff>
      <xdr:row>19</xdr:row>
      <xdr:rowOff>49306</xdr:rowOff>
    </xdr:from>
    <xdr:to>
      <xdr:col>16</xdr:col>
      <xdr:colOff>676275</xdr:colOff>
      <xdr:row>19</xdr:row>
      <xdr:rowOff>229306</xdr:rowOff>
    </xdr:to>
    <xdr:sp macro="" textlink="">
      <xdr:nvSpPr>
        <xdr:cNvPr id="48" name="正方形/長方形 47">
          <a:extLst>
            <a:ext uri="{FF2B5EF4-FFF2-40B4-BE49-F238E27FC236}">
              <a16:creationId xmlns:a16="http://schemas.microsoft.com/office/drawing/2014/main" id="{D8F00D93-E51E-4761-8A51-90B6E72A771B}"/>
            </a:ext>
          </a:extLst>
        </xdr:cNvPr>
        <xdr:cNvSpPr/>
      </xdr:nvSpPr>
      <xdr:spPr>
        <a:xfrm>
          <a:off x="10925736" y="4486835"/>
          <a:ext cx="135983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r>
            <a:rPr kumimoji="1" lang="ja-JP" altLang="en-US" sz="800">
              <a:solidFill>
                <a:sysClr val="windowText" lastClr="000000"/>
              </a:solidFill>
            </a:rPr>
            <a:t>・</a:t>
          </a:r>
        </a:p>
      </xdr:txBody>
    </xdr:sp>
    <xdr:clientData/>
  </xdr:twoCellAnchor>
  <xdr:twoCellAnchor>
    <xdr:from>
      <xdr:col>7</xdr:col>
      <xdr:colOff>9524</xdr:colOff>
      <xdr:row>9</xdr:row>
      <xdr:rowOff>47624</xdr:rowOff>
    </xdr:from>
    <xdr:to>
      <xdr:col>38</xdr:col>
      <xdr:colOff>666750</xdr:colOff>
      <xdr:row>9</xdr:row>
      <xdr:rowOff>218097</xdr:rowOff>
    </xdr:to>
    <xdr:sp macro="" textlink="">
      <xdr:nvSpPr>
        <xdr:cNvPr id="49" name="正方形/長方形 48">
          <a:extLst>
            <a:ext uri="{FF2B5EF4-FFF2-40B4-BE49-F238E27FC236}">
              <a16:creationId xmlns:a16="http://schemas.microsoft.com/office/drawing/2014/main" id="{2E540A4F-1C47-4C86-BC67-21726AE523A8}"/>
            </a:ext>
          </a:extLst>
        </xdr:cNvPr>
        <xdr:cNvSpPr/>
      </xdr:nvSpPr>
      <xdr:spPr>
        <a:xfrm>
          <a:off x="5466789" y="2266389"/>
          <a:ext cx="21847549" cy="1704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679680</xdr:colOff>
      <xdr:row>34</xdr:row>
      <xdr:rowOff>38947</xdr:rowOff>
    </xdr:from>
    <xdr:to>
      <xdr:col>6</xdr:col>
      <xdr:colOff>679680</xdr:colOff>
      <xdr:row>34</xdr:row>
      <xdr:rowOff>218947</xdr:rowOff>
    </xdr:to>
    <xdr:sp macro="" textlink="">
      <xdr:nvSpPr>
        <xdr:cNvPr id="50" name="正方形/長方形 49">
          <a:extLst>
            <a:ext uri="{FF2B5EF4-FFF2-40B4-BE49-F238E27FC236}">
              <a16:creationId xmlns:a16="http://schemas.microsoft.com/office/drawing/2014/main" id="{27E48B72-3CCD-4C75-8F1E-2ECF874E69F5}"/>
            </a:ext>
          </a:extLst>
        </xdr:cNvPr>
        <xdr:cNvSpPr/>
      </xdr:nvSpPr>
      <xdr:spPr>
        <a:xfrm>
          <a:off x="4782757"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①②</a:t>
          </a:r>
        </a:p>
      </xdr:txBody>
    </xdr:sp>
    <xdr:clientData/>
  </xdr:twoCellAnchor>
  <xdr:twoCellAnchor>
    <xdr:from>
      <xdr:col>25</xdr:col>
      <xdr:colOff>11205</xdr:colOff>
      <xdr:row>14</xdr:row>
      <xdr:rowOff>44824</xdr:rowOff>
    </xdr:from>
    <xdr:to>
      <xdr:col>36</xdr:col>
      <xdr:colOff>676275</xdr:colOff>
      <xdr:row>14</xdr:row>
      <xdr:rowOff>224824</xdr:rowOff>
    </xdr:to>
    <xdr:sp macro="" textlink="">
      <xdr:nvSpPr>
        <xdr:cNvPr id="52" name="正方形/長方形 51">
          <a:extLst>
            <a:ext uri="{FF2B5EF4-FFF2-40B4-BE49-F238E27FC236}">
              <a16:creationId xmlns:a16="http://schemas.microsoft.com/office/drawing/2014/main" id="{2C50B790-A643-44DD-91D8-6B95B058B9F1}"/>
            </a:ext>
          </a:extLst>
        </xdr:cNvPr>
        <xdr:cNvSpPr/>
      </xdr:nvSpPr>
      <xdr:spPr>
        <a:xfrm>
          <a:off x="17772529" y="3496236"/>
          <a:ext cx="818421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27</xdr:col>
      <xdr:colOff>11206</xdr:colOff>
      <xdr:row>16</xdr:row>
      <xdr:rowOff>33618</xdr:rowOff>
    </xdr:from>
    <xdr:to>
      <xdr:col>36</xdr:col>
      <xdr:colOff>676275</xdr:colOff>
      <xdr:row>16</xdr:row>
      <xdr:rowOff>218100</xdr:rowOff>
    </xdr:to>
    <xdr:sp macro="" textlink="">
      <xdr:nvSpPr>
        <xdr:cNvPr id="53" name="正方形/長方形 52">
          <a:extLst>
            <a:ext uri="{FF2B5EF4-FFF2-40B4-BE49-F238E27FC236}">
              <a16:creationId xmlns:a16="http://schemas.microsoft.com/office/drawing/2014/main" id="{16EDCE7D-282A-408E-9E42-57D8B228FAB4}"/>
            </a:ext>
          </a:extLst>
        </xdr:cNvPr>
        <xdr:cNvSpPr/>
      </xdr:nvSpPr>
      <xdr:spPr>
        <a:xfrm>
          <a:off x="19139647" y="3731559"/>
          <a:ext cx="6817099" cy="18448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17</xdr:col>
      <xdr:colOff>9525</xdr:colOff>
      <xdr:row>19</xdr:row>
      <xdr:rowOff>47624</xdr:rowOff>
    </xdr:from>
    <xdr:to>
      <xdr:col>17</xdr:col>
      <xdr:colOff>676275</xdr:colOff>
      <xdr:row>19</xdr:row>
      <xdr:rowOff>227623</xdr:rowOff>
    </xdr:to>
    <xdr:sp macro="" textlink="">
      <xdr:nvSpPr>
        <xdr:cNvPr id="54" name="正方形/長方形 53">
          <a:extLst>
            <a:ext uri="{FF2B5EF4-FFF2-40B4-BE49-F238E27FC236}">
              <a16:creationId xmlns:a16="http://schemas.microsoft.com/office/drawing/2014/main" id="{79D3DB28-2CAB-4060-9777-787BC80B62EA}"/>
            </a:ext>
          </a:extLst>
        </xdr:cNvPr>
        <xdr:cNvSpPr/>
      </xdr:nvSpPr>
      <xdr:spPr>
        <a:xfrm>
          <a:off x="12302378" y="4485153"/>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18</xdr:col>
      <xdr:colOff>19050</xdr:colOff>
      <xdr:row>19</xdr:row>
      <xdr:rowOff>47624</xdr:rowOff>
    </xdr:from>
    <xdr:to>
      <xdr:col>19</xdr:col>
      <xdr:colOff>0</xdr:colOff>
      <xdr:row>19</xdr:row>
      <xdr:rowOff>227623</xdr:rowOff>
    </xdr:to>
    <xdr:sp macro="" textlink="">
      <xdr:nvSpPr>
        <xdr:cNvPr id="55" name="正方形/長方形 54">
          <a:extLst>
            <a:ext uri="{FF2B5EF4-FFF2-40B4-BE49-F238E27FC236}">
              <a16:creationId xmlns:a16="http://schemas.microsoft.com/office/drawing/2014/main" id="{A5FE5CE0-C64D-4C98-ADBD-6ABF39507019}"/>
            </a:ext>
          </a:extLst>
        </xdr:cNvPr>
        <xdr:cNvSpPr/>
      </xdr:nvSpPr>
      <xdr:spPr>
        <a:xfrm>
          <a:off x="13030200" y="4505324"/>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17</xdr:col>
      <xdr:colOff>22414</xdr:colOff>
      <xdr:row>30</xdr:row>
      <xdr:rowOff>47624</xdr:rowOff>
    </xdr:from>
    <xdr:to>
      <xdr:col>26</xdr:col>
      <xdr:colOff>679640</xdr:colOff>
      <xdr:row>30</xdr:row>
      <xdr:rowOff>218097</xdr:rowOff>
    </xdr:to>
    <xdr:sp macro="" textlink="">
      <xdr:nvSpPr>
        <xdr:cNvPr id="57" name="正方形/長方形 56">
          <a:extLst>
            <a:ext uri="{FF2B5EF4-FFF2-40B4-BE49-F238E27FC236}">
              <a16:creationId xmlns:a16="http://schemas.microsoft.com/office/drawing/2014/main" id="{7B99BF0C-1838-47CA-A28D-A69B4AAADFED}"/>
            </a:ext>
          </a:extLst>
        </xdr:cNvPr>
        <xdr:cNvSpPr/>
      </xdr:nvSpPr>
      <xdr:spPr>
        <a:xfrm>
          <a:off x="12315267" y="7196977"/>
          <a:ext cx="6809255" cy="1704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対戦仕様</a:t>
          </a:r>
          <a:r>
            <a:rPr kumimoji="1" lang="en-US" altLang="ja-JP" sz="800">
              <a:solidFill>
                <a:sysClr val="windowText" lastClr="000000"/>
              </a:solidFill>
            </a:rPr>
            <a:t>(</a:t>
          </a:r>
          <a:r>
            <a:rPr kumimoji="1" lang="ja-JP" altLang="en-US" sz="800">
              <a:solidFill>
                <a:sysClr val="windowText" lastClr="000000"/>
              </a:solidFill>
            </a:rPr>
            <a:t>各モード</a:t>
          </a:r>
          <a:r>
            <a:rPr kumimoji="1" lang="en-US" altLang="ja-JP" sz="800">
              <a:solidFill>
                <a:sysClr val="windowText" lastClr="000000"/>
              </a:solidFill>
            </a:rPr>
            <a:t>)</a:t>
          </a:r>
        </a:p>
      </xdr:txBody>
    </xdr:sp>
    <xdr:clientData/>
  </xdr:twoCellAnchor>
  <xdr:twoCellAnchor>
    <xdr:from>
      <xdr:col>16</xdr:col>
      <xdr:colOff>9524</xdr:colOff>
      <xdr:row>29</xdr:row>
      <xdr:rowOff>38100</xdr:rowOff>
    </xdr:from>
    <xdr:to>
      <xdr:col>20</xdr:col>
      <xdr:colOff>685799</xdr:colOff>
      <xdr:row>29</xdr:row>
      <xdr:rowOff>218100</xdr:rowOff>
    </xdr:to>
    <xdr:sp macro="" textlink="">
      <xdr:nvSpPr>
        <xdr:cNvPr id="58" name="正方形/長方形 57">
          <a:extLst>
            <a:ext uri="{FF2B5EF4-FFF2-40B4-BE49-F238E27FC236}">
              <a16:creationId xmlns:a16="http://schemas.microsoft.com/office/drawing/2014/main" id="{B0390634-B3F3-4284-A500-C939595EEC78}"/>
            </a:ext>
          </a:extLst>
        </xdr:cNvPr>
        <xdr:cNvSpPr/>
      </xdr:nvSpPr>
      <xdr:spPr>
        <a:xfrm>
          <a:off x="11649074" y="6972300"/>
          <a:ext cx="3419475"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ステージレベルデザイン</a:t>
          </a:r>
        </a:p>
      </xdr:txBody>
    </xdr:sp>
    <xdr:clientData/>
  </xdr:twoCellAnchor>
  <xdr:twoCellAnchor>
    <xdr:from>
      <xdr:col>13</xdr:col>
      <xdr:colOff>9525</xdr:colOff>
      <xdr:row>33</xdr:row>
      <xdr:rowOff>38100</xdr:rowOff>
    </xdr:from>
    <xdr:to>
      <xdr:col>16</xdr:col>
      <xdr:colOff>676275</xdr:colOff>
      <xdr:row>33</xdr:row>
      <xdr:rowOff>218098</xdr:rowOff>
    </xdr:to>
    <xdr:sp macro="" textlink="">
      <xdr:nvSpPr>
        <xdr:cNvPr id="59" name="正方形/長方形 58">
          <a:extLst>
            <a:ext uri="{FF2B5EF4-FFF2-40B4-BE49-F238E27FC236}">
              <a16:creationId xmlns:a16="http://schemas.microsoft.com/office/drawing/2014/main" id="{3BD7C945-2474-4249-BC40-24CBF606F1EB}"/>
            </a:ext>
          </a:extLst>
        </xdr:cNvPr>
        <xdr:cNvSpPr/>
      </xdr:nvSpPr>
      <xdr:spPr>
        <a:xfrm>
          <a:off x="9591675" y="7962900"/>
          <a:ext cx="2724150" cy="17999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リザルト画面</a:t>
          </a:r>
          <a:endParaRPr kumimoji="1" lang="en-US" altLang="ja-JP" sz="800">
            <a:solidFill>
              <a:sysClr val="windowText" lastClr="000000"/>
            </a:solidFill>
          </a:endParaRPr>
        </a:p>
      </xdr:txBody>
    </xdr:sp>
    <xdr:clientData/>
  </xdr:twoCellAnchor>
  <xdr:twoCellAnchor>
    <xdr:from>
      <xdr:col>17</xdr:col>
      <xdr:colOff>0</xdr:colOff>
      <xdr:row>33</xdr:row>
      <xdr:rowOff>38100</xdr:rowOff>
    </xdr:from>
    <xdr:to>
      <xdr:col>18</xdr:col>
      <xdr:colOff>9525</xdr:colOff>
      <xdr:row>33</xdr:row>
      <xdr:rowOff>218100</xdr:rowOff>
    </xdr:to>
    <xdr:sp macro="" textlink="">
      <xdr:nvSpPr>
        <xdr:cNvPr id="60" name="正方形/長方形 59">
          <a:extLst>
            <a:ext uri="{FF2B5EF4-FFF2-40B4-BE49-F238E27FC236}">
              <a16:creationId xmlns:a16="http://schemas.microsoft.com/office/drawing/2014/main" id="{6C2AFCAA-AD11-4565-A181-687C18789F00}"/>
            </a:ext>
          </a:extLst>
        </xdr:cNvPr>
        <xdr:cNvSpPr/>
      </xdr:nvSpPr>
      <xdr:spPr>
        <a:xfrm>
          <a:off x="12325350" y="7962900"/>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マッチング画面</a:t>
          </a:r>
          <a:endParaRPr kumimoji="1" lang="en-US" altLang="ja-JP" sz="800">
            <a:solidFill>
              <a:sysClr val="windowText" lastClr="000000"/>
            </a:solidFill>
          </a:endParaRPr>
        </a:p>
      </xdr:txBody>
    </xdr:sp>
    <xdr:clientData/>
  </xdr:twoCellAnchor>
  <xdr:twoCellAnchor>
    <xdr:from>
      <xdr:col>18</xdr:col>
      <xdr:colOff>19050</xdr:colOff>
      <xdr:row>33</xdr:row>
      <xdr:rowOff>38100</xdr:rowOff>
    </xdr:from>
    <xdr:to>
      <xdr:col>19</xdr:col>
      <xdr:colOff>28575</xdr:colOff>
      <xdr:row>33</xdr:row>
      <xdr:rowOff>218100</xdr:rowOff>
    </xdr:to>
    <xdr:sp macro="" textlink="">
      <xdr:nvSpPr>
        <xdr:cNvPr id="63" name="正方形/長方形 62">
          <a:extLst>
            <a:ext uri="{FF2B5EF4-FFF2-40B4-BE49-F238E27FC236}">
              <a16:creationId xmlns:a16="http://schemas.microsoft.com/office/drawing/2014/main" id="{AC356007-39E7-4736-B363-56936D0913BA}"/>
            </a:ext>
          </a:extLst>
        </xdr:cNvPr>
        <xdr:cNvSpPr/>
      </xdr:nvSpPr>
      <xdr:spPr>
        <a:xfrm>
          <a:off x="13030200" y="7962900"/>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19</xdr:col>
      <xdr:colOff>19050</xdr:colOff>
      <xdr:row>33</xdr:row>
      <xdr:rowOff>38100</xdr:rowOff>
    </xdr:from>
    <xdr:to>
      <xdr:col>21</xdr:col>
      <xdr:colOff>9525</xdr:colOff>
      <xdr:row>33</xdr:row>
      <xdr:rowOff>218100</xdr:rowOff>
    </xdr:to>
    <xdr:sp macro="" textlink="">
      <xdr:nvSpPr>
        <xdr:cNvPr id="64" name="正方形/長方形 63">
          <a:extLst>
            <a:ext uri="{FF2B5EF4-FFF2-40B4-BE49-F238E27FC236}">
              <a16:creationId xmlns:a16="http://schemas.microsoft.com/office/drawing/2014/main" id="{3D76A617-0C92-40F1-A758-0C3C9EB266C2}"/>
            </a:ext>
          </a:extLst>
        </xdr:cNvPr>
        <xdr:cNvSpPr/>
      </xdr:nvSpPr>
      <xdr:spPr>
        <a:xfrm>
          <a:off x="13716000" y="7962900"/>
          <a:ext cx="136207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21</xdr:col>
      <xdr:colOff>19050</xdr:colOff>
      <xdr:row>33</xdr:row>
      <xdr:rowOff>38100</xdr:rowOff>
    </xdr:from>
    <xdr:to>
      <xdr:col>22</xdr:col>
      <xdr:colOff>28575</xdr:colOff>
      <xdr:row>33</xdr:row>
      <xdr:rowOff>218100</xdr:rowOff>
    </xdr:to>
    <xdr:sp macro="" textlink="">
      <xdr:nvSpPr>
        <xdr:cNvPr id="65" name="正方形/長方形 64">
          <a:extLst>
            <a:ext uri="{FF2B5EF4-FFF2-40B4-BE49-F238E27FC236}">
              <a16:creationId xmlns:a16="http://schemas.microsoft.com/office/drawing/2014/main" id="{404F6391-5C7F-45EE-9ECE-636136CA1E24}"/>
            </a:ext>
          </a:extLst>
        </xdr:cNvPr>
        <xdr:cNvSpPr/>
      </xdr:nvSpPr>
      <xdr:spPr>
        <a:xfrm>
          <a:off x="15087600" y="7962900"/>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16</xdr:col>
      <xdr:colOff>16039</xdr:colOff>
      <xdr:row>35</xdr:row>
      <xdr:rowOff>31133</xdr:rowOff>
    </xdr:from>
    <xdr:to>
      <xdr:col>17</xdr:col>
      <xdr:colOff>682358</xdr:colOff>
      <xdr:row>35</xdr:row>
      <xdr:rowOff>211133</xdr:rowOff>
    </xdr:to>
    <xdr:sp macro="" textlink="">
      <xdr:nvSpPr>
        <xdr:cNvPr id="66" name="正方形/長方形 65">
          <a:extLst>
            <a:ext uri="{FF2B5EF4-FFF2-40B4-BE49-F238E27FC236}">
              <a16:creationId xmlns:a16="http://schemas.microsoft.com/office/drawing/2014/main" id="{DC923085-335D-4206-9AD2-8269FECC9E16}"/>
            </a:ext>
          </a:extLst>
        </xdr:cNvPr>
        <xdr:cNvSpPr/>
      </xdr:nvSpPr>
      <xdr:spPr>
        <a:xfrm>
          <a:off x="11677952" y="8727872"/>
          <a:ext cx="135377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アイテムアイコン</a:t>
          </a:r>
        </a:p>
      </xdr:txBody>
    </xdr:sp>
    <xdr:clientData/>
  </xdr:twoCellAnchor>
  <xdr:twoCellAnchor>
    <xdr:from>
      <xdr:col>14</xdr:col>
      <xdr:colOff>9525</xdr:colOff>
      <xdr:row>31</xdr:row>
      <xdr:rowOff>38098</xdr:rowOff>
    </xdr:from>
    <xdr:to>
      <xdr:col>16</xdr:col>
      <xdr:colOff>676275</xdr:colOff>
      <xdr:row>31</xdr:row>
      <xdr:rowOff>218098</xdr:rowOff>
    </xdr:to>
    <xdr:sp macro="" textlink="">
      <xdr:nvSpPr>
        <xdr:cNvPr id="67" name="正方形/長方形 66">
          <a:extLst>
            <a:ext uri="{FF2B5EF4-FFF2-40B4-BE49-F238E27FC236}">
              <a16:creationId xmlns:a16="http://schemas.microsoft.com/office/drawing/2014/main" id="{392E8416-DB38-4F22-ADAE-39A0379DB9B5}"/>
            </a:ext>
          </a:extLst>
        </xdr:cNvPr>
        <xdr:cNvSpPr/>
      </xdr:nvSpPr>
      <xdr:spPr>
        <a:xfrm>
          <a:off x="10277475" y="7467598"/>
          <a:ext cx="2038350" cy="180000"/>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ブロードキャスト</a:t>
          </a:r>
        </a:p>
      </xdr:txBody>
    </xdr:sp>
    <xdr:clientData/>
  </xdr:twoCellAnchor>
  <xdr:twoCellAnchor>
    <xdr:from>
      <xdr:col>3</xdr:col>
      <xdr:colOff>9524</xdr:colOff>
      <xdr:row>12</xdr:row>
      <xdr:rowOff>38100</xdr:rowOff>
    </xdr:from>
    <xdr:to>
      <xdr:col>5</xdr:col>
      <xdr:colOff>685799</xdr:colOff>
      <xdr:row>12</xdr:row>
      <xdr:rowOff>218098</xdr:rowOff>
    </xdr:to>
    <xdr:sp macro="" textlink="">
      <xdr:nvSpPr>
        <xdr:cNvPr id="68" name="正方形/長方形 67">
          <a:extLst>
            <a:ext uri="{FF2B5EF4-FFF2-40B4-BE49-F238E27FC236}">
              <a16:creationId xmlns:a16="http://schemas.microsoft.com/office/drawing/2014/main" id="{24E7B87A-274B-4A9C-ACB1-F13DEA82E39B}"/>
            </a:ext>
          </a:extLst>
        </xdr:cNvPr>
        <xdr:cNvSpPr/>
      </xdr:nvSpPr>
      <xdr:spPr>
        <a:xfrm>
          <a:off x="2733674" y="3009900"/>
          <a:ext cx="2047875"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運営スケジュール</a:t>
          </a:r>
        </a:p>
      </xdr:txBody>
    </xdr:sp>
    <xdr:clientData/>
  </xdr:twoCellAnchor>
  <xdr:twoCellAnchor>
    <xdr:from>
      <xdr:col>6</xdr:col>
      <xdr:colOff>19049</xdr:colOff>
      <xdr:row>12</xdr:row>
      <xdr:rowOff>38100</xdr:rowOff>
    </xdr:from>
    <xdr:to>
      <xdr:col>9</xdr:col>
      <xdr:colOff>9524</xdr:colOff>
      <xdr:row>12</xdr:row>
      <xdr:rowOff>218098</xdr:rowOff>
    </xdr:to>
    <xdr:sp macro="" textlink="">
      <xdr:nvSpPr>
        <xdr:cNvPr id="69" name="正方形/長方形 68">
          <a:extLst>
            <a:ext uri="{FF2B5EF4-FFF2-40B4-BE49-F238E27FC236}">
              <a16:creationId xmlns:a16="http://schemas.microsoft.com/office/drawing/2014/main" id="{57DA659D-AB02-4F14-B234-C0027397EA2F}"/>
            </a:ext>
          </a:extLst>
        </xdr:cNvPr>
        <xdr:cNvSpPr/>
      </xdr:nvSpPr>
      <xdr:spPr>
        <a:xfrm>
          <a:off x="4800599" y="3009900"/>
          <a:ext cx="2047875"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運営仕様</a:t>
          </a:r>
        </a:p>
      </xdr:txBody>
    </xdr:sp>
    <xdr:clientData/>
  </xdr:twoCellAnchor>
  <xdr:twoCellAnchor>
    <xdr:from>
      <xdr:col>9</xdr:col>
      <xdr:colOff>19049</xdr:colOff>
      <xdr:row>12</xdr:row>
      <xdr:rowOff>38100</xdr:rowOff>
    </xdr:from>
    <xdr:to>
      <xdr:col>11</xdr:col>
      <xdr:colOff>0</xdr:colOff>
      <xdr:row>12</xdr:row>
      <xdr:rowOff>218098</xdr:rowOff>
    </xdr:to>
    <xdr:sp macro="" textlink="">
      <xdr:nvSpPr>
        <xdr:cNvPr id="70" name="正方形/長方形 69">
          <a:extLst>
            <a:ext uri="{FF2B5EF4-FFF2-40B4-BE49-F238E27FC236}">
              <a16:creationId xmlns:a16="http://schemas.microsoft.com/office/drawing/2014/main" id="{17680BE4-B396-4269-8CEC-16CB3AADBA9C}"/>
            </a:ext>
          </a:extLst>
        </xdr:cNvPr>
        <xdr:cNvSpPr/>
      </xdr:nvSpPr>
      <xdr:spPr>
        <a:xfrm>
          <a:off x="6857999" y="3009900"/>
          <a:ext cx="1352551"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a:t>
          </a:r>
        </a:p>
      </xdr:txBody>
    </xdr:sp>
    <xdr:clientData/>
  </xdr:twoCellAnchor>
  <xdr:twoCellAnchor>
    <xdr:from>
      <xdr:col>14</xdr:col>
      <xdr:colOff>9525</xdr:colOff>
      <xdr:row>32</xdr:row>
      <xdr:rowOff>38098</xdr:rowOff>
    </xdr:from>
    <xdr:to>
      <xdr:col>16</xdr:col>
      <xdr:colOff>676275</xdr:colOff>
      <xdr:row>32</xdr:row>
      <xdr:rowOff>218098</xdr:rowOff>
    </xdr:to>
    <xdr:sp macro="" textlink="">
      <xdr:nvSpPr>
        <xdr:cNvPr id="71" name="正方形/長方形 70">
          <a:extLst>
            <a:ext uri="{FF2B5EF4-FFF2-40B4-BE49-F238E27FC236}">
              <a16:creationId xmlns:a16="http://schemas.microsoft.com/office/drawing/2014/main" id="{CF10F6FA-304E-497B-9CFA-8C4BB2265479}"/>
            </a:ext>
          </a:extLst>
        </xdr:cNvPr>
        <xdr:cNvSpPr/>
      </xdr:nvSpPr>
      <xdr:spPr>
        <a:xfrm>
          <a:off x="10277475" y="7715248"/>
          <a:ext cx="2038350" cy="180000"/>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リプレイ</a:t>
          </a:r>
        </a:p>
      </xdr:txBody>
    </xdr:sp>
    <xdr:clientData/>
  </xdr:twoCellAnchor>
  <xdr:twoCellAnchor>
    <xdr:from>
      <xdr:col>17</xdr:col>
      <xdr:colOff>9525</xdr:colOff>
      <xdr:row>31</xdr:row>
      <xdr:rowOff>38100</xdr:rowOff>
    </xdr:from>
    <xdr:to>
      <xdr:col>18</xdr:col>
      <xdr:colOff>676275</xdr:colOff>
      <xdr:row>31</xdr:row>
      <xdr:rowOff>227623</xdr:rowOff>
    </xdr:to>
    <xdr:sp macro="" textlink="">
      <xdr:nvSpPr>
        <xdr:cNvPr id="72" name="正方形/長方形 71">
          <a:extLst>
            <a:ext uri="{FF2B5EF4-FFF2-40B4-BE49-F238E27FC236}">
              <a16:creationId xmlns:a16="http://schemas.microsoft.com/office/drawing/2014/main" id="{AF0C22C9-A738-4946-A7F4-A15A48024FCA}"/>
            </a:ext>
          </a:extLst>
        </xdr:cNvPr>
        <xdr:cNvSpPr/>
      </xdr:nvSpPr>
      <xdr:spPr>
        <a:xfrm>
          <a:off x="12334875" y="7467600"/>
          <a:ext cx="1352550" cy="18952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団体戦仕様</a:t>
          </a:r>
        </a:p>
      </xdr:txBody>
    </xdr:sp>
    <xdr:clientData/>
  </xdr:twoCellAnchor>
  <xdr:twoCellAnchor>
    <xdr:from>
      <xdr:col>17</xdr:col>
      <xdr:colOff>0</xdr:colOff>
      <xdr:row>32</xdr:row>
      <xdr:rowOff>38100</xdr:rowOff>
    </xdr:from>
    <xdr:to>
      <xdr:col>18</xdr:col>
      <xdr:colOff>666750</xdr:colOff>
      <xdr:row>32</xdr:row>
      <xdr:rowOff>227623</xdr:rowOff>
    </xdr:to>
    <xdr:sp macro="" textlink="">
      <xdr:nvSpPr>
        <xdr:cNvPr id="73" name="正方形/長方形 72">
          <a:extLst>
            <a:ext uri="{FF2B5EF4-FFF2-40B4-BE49-F238E27FC236}">
              <a16:creationId xmlns:a16="http://schemas.microsoft.com/office/drawing/2014/main" id="{AC8D5ACD-2F13-4406-A054-76AFC1E72B5A}"/>
            </a:ext>
          </a:extLst>
        </xdr:cNvPr>
        <xdr:cNvSpPr/>
      </xdr:nvSpPr>
      <xdr:spPr>
        <a:xfrm>
          <a:off x="12325350" y="7715250"/>
          <a:ext cx="1352550" cy="18952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イベントマッチング</a:t>
          </a:r>
        </a:p>
      </xdr:txBody>
    </xdr:sp>
    <xdr:clientData/>
  </xdr:twoCellAnchor>
  <xdr:twoCellAnchor>
    <xdr:from>
      <xdr:col>21</xdr:col>
      <xdr:colOff>676275</xdr:colOff>
      <xdr:row>33</xdr:row>
      <xdr:rowOff>47625</xdr:rowOff>
    </xdr:from>
    <xdr:to>
      <xdr:col>23</xdr:col>
      <xdr:colOff>0</xdr:colOff>
      <xdr:row>33</xdr:row>
      <xdr:rowOff>227625</xdr:rowOff>
    </xdr:to>
    <xdr:sp macro="" textlink="">
      <xdr:nvSpPr>
        <xdr:cNvPr id="74" name="正方形/長方形 73">
          <a:extLst>
            <a:ext uri="{FF2B5EF4-FFF2-40B4-BE49-F238E27FC236}">
              <a16:creationId xmlns:a16="http://schemas.microsoft.com/office/drawing/2014/main" id="{40C60199-5AA8-4B2C-8FE9-80333250DEF9}"/>
            </a:ext>
          </a:extLst>
        </xdr:cNvPr>
        <xdr:cNvSpPr/>
      </xdr:nvSpPr>
      <xdr:spPr>
        <a:xfrm>
          <a:off x="15744825" y="7972425"/>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8</xdr:col>
      <xdr:colOff>3911</xdr:colOff>
      <xdr:row>33</xdr:row>
      <xdr:rowOff>36422</xdr:rowOff>
    </xdr:from>
    <xdr:to>
      <xdr:col>9</xdr:col>
      <xdr:colOff>11196</xdr:colOff>
      <xdr:row>33</xdr:row>
      <xdr:rowOff>216422</xdr:rowOff>
    </xdr:to>
    <xdr:sp macro="" textlink="">
      <xdr:nvSpPr>
        <xdr:cNvPr id="75" name="正方形/長方形 74">
          <a:extLst>
            <a:ext uri="{FF2B5EF4-FFF2-40B4-BE49-F238E27FC236}">
              <a16:creationId xmlns:a16="http://schemas.microsoft.com/office/drawing/2014/main" id="{75E874C2-DE47-43CD-A7A6-025DBF6931F9}"/>
            </a:ext>
          </a:extLst>
        </xdr:cNvPr>
        <xdr:cNvSpPr/>
      </xdr:nvSpPr>
      <xdr:spPr>
        <a:xfrm>
          <a:off x="6144735" y="7925363"/>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9</xdr:col>
      <xdr:colOff>11196</xdr:colOff>
      <xdr:row>33</xdr:row>
      <xdr:rowOff>36422</xdr:rowOff>
    </xdr:from>
    <xdr:to>
      <xdr:col>10</xdr:col>
      <xdr:colOff>20721</xdr:colOff>
      <xdr:row>33</xdr:row>
      <xdr:rowOff>216422</xdr:rowOff>
    </xdr:to>
    <xdr:sp macro="" textlink="">
      <xdr:nvSpPr>
        <xdr:cNvPr id="76" name="正方形/長方形 75">
          <a:extLst>
            <a:ext uri="{FF2B5EF4-FFF2-40B4-BE49-F238E27FC236}">
              <a16:creationId xmlns:a16="http://schemas.microsoft.com/office/drawing/2014/main" id="{AAB37E0D-33B3-4B48-B7C5-248975064B85}"/>
            </a:ext>
          </a:extLst>
        </xdr:cNvPr>
        <xdr:cNvSpPr/>
      </xdr:nvSpPr>
      <xdr:spPr>
        <a:xfrm>
          <a:off x="6835578" y="792536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10</xdr:col>
      <xdr:colOff>20721</xdr:colOff>
      <xdr:row>33</xdr:row>
      <xdr:rowOff>36422</xdr:rowOff>
    </xdr:from>
    <xdr:to>
      <xdr:col>11</xdr:col>
      <xdr:colOff>30245</xdr:colOff>
      <xdr:row>33</xdr:row>
      <xdr:rowOff>216422</xdr:rowOff>
    </xdr:to>
    <xdr:sp macro="" textlink="">
      <xdr:nvSpPr>
        <xdr:cNvPr id="77" name="正方形/長方形 76">
          <a:extLst>
            <a:ext uri="{FF2B5EF4-FFF2-40B4-BE49-F238E27FC236}">
              <a16:creationId xmlns:a16="http://schemas.microsoft.com/office/drawing/2014/main" id="{5D1FE620-8B6E-4F2A-A69F-5E3054A8E7A7}"/>
            </a:ext>
          </a:extLst>
        </xdr:cNvPr>
        <xdr:cNvSpPr/>
      </xdr:nvSpPr>
      <xdr:spPr>
        <a:xfrm>
          <a:off x="7528662" y="7925363"/>
          <a:ext cx="69308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ストア選択画面</a:t>
          </a:r>
          <a:endParaRPr kumimoji="1" lang="en-US" altLang="ja-JP" sz="800">
            <a:solidFill>
              <a:sysClr val="windowText" lastClr="000000"/>
            </a:solidFill>
          </a:endParaRPr>
        </a:p>
      </xdr:txBody>
    </xdr:sp>
    <xdr:clientData/>
  </xdr:twoCellAnchor>
  <xdr:twoCellAnchor>
    <xdr:from>
      <xdr:col>19</xdr:col>
      <xdr:colOff>24176</xdr:colOff>
      <xdr:row>32</xdr:row>
      <xdr:rowOff>35169</xdr:rowOff>
    </xdr:from>
    <xdr:to>
      <xdr:col>21</xdr:col>
      <xdr:colOff>2195</xdr:colOff>
      <xdr:row>32</xdr:row>
      <xdr:rowOff>215169</xdr:rowOff>
    </xdr:to>
    <xdr:sp macro="" textlink="">
      <xdr:nvSpPr>
        <xdr:cNvPr id="78" name="正方形/長方形 77">
          <a:extLst>
            <a:ext uri="{FF2B5EF4-FFF2-40B4-BE49-F238E27FC236}">
              <a16:creationId xmlns:a16="http://schemas.microsoft.com/office/drawing/2014/main" id="{8D3EC525-CA58-4027-9088-BC4B9523A719}"/>
            </a:ext>
          </a:extLst>
        </xdr:cNvPr>
        <xdr:cNvSpPr/>
      </xdr:nvSpPr>
      <xdr:spPr>
        <a:xfrm>
          <a:off x="13769484" y="8006861"/>
          <a:ext cx="135548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各エラー仕様作成</a:t>
          </a:r>
          <a:endParaRPr kumimoji="1" lang="en-US" altLang="ja-JP" sz="800">
            <a:solidFill>
              <a:sysClr val="windowText" lastClr="000000"/>
            </a:solidFill>
          </a:endParaRPr>
        </a:p>
      </xdr:txBody>
    </xdr:sp>
    <xdr:clientData/>
  </xdr:twoCellAnchor>
  <xdr:twoCellAnchor>
    <xdr:from>
      <xdr:col>18</xdr:col>
      <xdr:colOff>681873</xdr:colOff>
      <xdr:row>31</xdr:row>
      <xdr:rowOff>47626</xdr:rowOff>
    </xdr:from>
    <xdr:to>
      <xdr:col>20</xdr:col>
      <xdr:colOff>665064</xdr:colOff>
      <xdr:row>31</xdr:row>
      <xdr:rowOff>227626</xdr:rowOff>
    </xdr:to>
    <xdr:sp macro="" textlink="">
      <xdr:nvSpPr>
        <xdr:cNvPr id="79" name="正方形/長方形 78">
          <a:extLst>
            <a:ext uri="{FF2B5EF4-FFF2-40B4-BE49-F238E27FC236}">
              <a16:creationId xmlns:a16="http://schemas.microsoft.com/office/drawing/2014/main" id="{EB37298D-D25C-4EF0-B0B2-366CF845265B}"/>
            </a:ext>
          </a:extLst>
        </xdr:cNvPr>
        <xdr:cNvSpPr/>
      </xdr:nvSpPr>
      <xdr:spPr>
        <a:xfrm>
          <a:off x="13658285" y="7443508"/>
          <a:ext cx="1350308"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実績仕様作成</a:t>
          </a:r>
          <a:endParaRPr kumimoji="1" lang="en-US" altLang="ja-JP" sz="800">
            <a:solidFill>
              <a:sysClr val="windowText" lastClr="000000"/>
            </a:solidFill>
          </a:endParaRPr>
        </a:p>
      </xdr:txBody>
    </xdr:sp>
    <xdr:clientData/>
  </xdr:twoCellAnchor>
  <xdr:twoCellAnchor>
    <xdr:from>
      <xdr:col>21</xdr:col>
      <xdr:colOff>0</xdr:colOff>
      <xdr:row>31</xdr:row>
      <xdr:rowOff>55469</xdr:rowOff>
    </xdr:from>
    <xdr:to>
      <xdr:col>22</xdr:col>
      <xdr:colOff>666750</xdr:colOff>
      <xdr:row>31</xdr:row>
      <xdr:rowOff>235469</xdr:rowOff>
    </xdr:to>
    <xdr:sp macro="" textlink="">
      <xdr:nvSpPr>
        <xdr:cNvPr id="80" name="正方形/長方形 79">
          <a:extLst>
            <a:ext uri="{FF2B5EF4-FFF2-40B4-BE49-F238E27FC236}">
              <a16:creationId xmlns:a16="http://schemas.microsoft.com/office/drawing/2014/main" id="{17062EC4-A939-4200-AD98-83D18D92E9C9}"/>
            </a:ext>
          </a:extLst>
        </xdr:cNvPr>
        <xdr:cNvSpPr/>
      </xdr:nvSpPr>
      <xdr:spPr>
        <a:xfrm>
          <a:off x="15027088" y="7451351"/>
          <a:ext cx="1350309"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トレーディングカード</a:t>
          </a:r>
          <a:endParaRPr kumimoji="1" lang="en-US" altLang="ja-JP" sz="800">
            <a:solidFill>
              <a:sysClr val="windowText" lastClr="000000"/>
            </a:solidFill>
          </a:endParaRPr>
        </a:p>
        <a:p>
          <a:pPr algn="l"/>
          <a:r>
            <a:rPr kumimoji="1" lang="ja-JP" altLang="en-US" sz="800">
              <a:solidFill>
                <a:sysClr val="windowText" lastClr="000000"/>
              </a:solidFill>
            </a:rPr>
            <a:t>仕様作成</a:t>
          </a:r>
          <a:endParaRPr kumimoji="1" lang="en-US" altLang="ja-JP" sz="800">
            <a:solidFill>
              <a:sysClr val="windowText" lastClr="000000"/>
            </a:solidFill>
          </a:endParaRPr>
        </a:p>
      </xdr:txBody>
    </xdr:sp>
    <xdr:clientData/>
  </xdr:twoCellAnchor>
  <xdr:twoCellAnchor>
    <xdr:from>
      <xdr:col>23</xdr:col>
      <xdr:colOff>11207</xdr:colOff>
      <xdr:row>28</xdr:row>
      <xdr:rowOff>44824</xdr:rowOff>
    </xdr:from>
    <xdr:to>
      <xdr:col>38</xdr:col>
      <xdr:colOff>661147</xdr:colOff>
      <xdr:row>28</xdr:row>
      <xdr:rowOff>218099</xdr:rowOff>
    </xdr:to>
    <xdr:sp macro="" textlink="">
      <xdr:nvSpPr>
        <xdr:cNvPr id="81" name="正方形/長方形 80">
          <a:extLst>
            <a:ext uri="{FF2B5EF4-FFF2-40B4-BE49-F238E27FC236}">
              <a16:creationId xmlns:a16="http://schemas.microsoft.com/office/drawing/2014/main" id="{5FCD7132-F583-4D7C-8068-19924B9155B9}"/>
            </a:ext>
          </a:extLst>
        </xdr:cNvPr>
        <xdr:cNvSpPr/>
      </xdr:nvSpPr>
      <xdr:spPr>
        <a:xfrm>
          <a:off x="16405413" y="6701118"/>
          <a:ext cx="10903322" cy="1732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プレイヤー調整</a:t>
          </a:r>
        </a:p>
      </xdr:txBody>
    </xdr:sp>
    <xdr:clientData/>
  </xdr:twoCellAnchor>
  <xdr:twoCellAnchor>
    <xdr:from>
      <xdr:col>26</xdr:col>
      <xdr:colOff>45940</xdr:colOff>
      <xdr:row>0</xdr:row>
      <xdr:rowOff>89086</xdr:rowOff>
    </xdr:from>
    <xdr:to>
      <xdr:col>27</xdr:col>
      <xdr:colOff>636490</xdr:colOff>
      <xdr:row>109</xdr:row>
      <xdr:rowOff>113520</xdr:rowOff>
    </xdr:to>
    <xdr:grpSp>
      <xdr:nvGrpSpPr>
        <xdr:cNvPr id="84" name="グループ化 83">
          <a:extLst>
            <a:ext uri="{FF2B5EF4-FFF2-40B4-BE49-F238E27FC236}">
              <a16:creationId xmlns:a16="http://schemas.microsoft.com/office/drawing/2014/main" id="{CCE2BDB8-A4B5-427E-8618-6203F6EDC561}"/>
            </a:ext>
          </a:extLst>
        </xdr:cNvPr>
        <xdr:cNvGrpSpPr/>
      </xdr:nvGrpSpPr>
      <xdr:grpSpPr>
        <a:xfrm>
          <a:off x="18415583" y="89086"/>
          <a:ext cx="1270907" cy="26721648"/>
          <a:chOff x="19968541" y="66674"/>
          <a:chExt cx="1278007" cy="26363130"/>
        </a:xfrm>
      </xdr:grpSpPr>
      <xdr:cxnSp macro="">
        <xdr:nvCxnSpPr>
          <xdr:cNvPr id="17" name="直線コネクタ 16">
            <a:extLst>
              <a:ext uri="{FF2B5EF4-FFF2-40B4-BE49-F238E27FC236}">
                <a16:creationId xmlns:a16="http://schemas.microsoft.com/office/drawing/2014/main" id="{443871B1-0A1E-41C2-8D16-6C82626FC47B}"/>
              </a:ext>
            </a:extLst>
          </xdr:cNvPr>
          <xdr:cNvCxnSpPr>
            <a:stCxn id="62"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62" name="四角形: 角を丸くする 61">
            <a:extLst>
              <a:ext uri="{FF2B5EF4-FFF2-40B4-BE49-F238E27FC236}">
                <a16:creationId xmlns:a16="http://schemas.microsoft.com/office/drawing/2014/main" id="{A2A479DC-D798-44E0-B89C-A8ABF1F3CD2C}"/>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全仕様終了</a:t>
            </a:r>
          </a:p>
        </xdr:txBody>
      </xdr:sp>
    </xdr:grpSp>
    <xdr:clientData/>
  </xdr:twoCellAnchor>
  <xdr:twoCellAnchor>
    <xdr:from>
      <xdr:col>19</xdr:col>
      <xdr:colOff>10652</xdr:colOff>
      <xdr:row>19</xdr:row>
      <xdr:rowOff>40335</xdr:rowOff>
    </xdr:from>
    <xdr:to>
      <xdr:col>22</xdr:col>
      <xdr:colOff>677402</xdr:colOff>
      <xdr:row>19</xdr:row>
      <xdr:rowOff>220333</xdr:rowOff>
    </xdr:to>
    <xdr:sp macro="" textlink="">
      <xdr:nvSpPr>
        <xdr:cNvPr id="86" name="正方形/長方形 85">
          <a:extLst>
            <a:ext uri="{FF2B5EF4-FFF2-40B4-BE49-F238E27FC236}">
              <a16:creationId xmlns:a16="http://schemas.microsoft.com/office/drawing/2014/main" id="{8D58FE3D-EA6B-4555-ADF7-7497A7E99FED}"/>
            </a:ext>
          </a:extLst>
        </xdr:cNvPr>
        <xdr:cNvSpPr/>
      </xdr:nvSpPr>
      <xdr:spPr>
        <a:xfrm>
          <a:off x="13670623" y="4477864"/>
          <a:ext cx="2717426" cy="17999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リザルト画面</a:t>
          </a:r>
          <a:endParaRPr kumimoji="1" lang="en-US" altLang="ja-JP" sz="800">
            <a:solidFill>
              <a:sysClr val="windowText" lastClr="000000"/>
            </a:solidFill>
          </a:endParaRPr>
        </a:p>
      </xdr:txBody>
    </xdr:sp>
    <xdr:clientData/>
  </xdr:twoCellAnchor>
  <xdr:twoCellAnchor>
    <xdr:from>
      <xdr:col>22</xdr:col>
      <xdr:colOff>682444</xdr:colOff>
      <xdr:row>19</xdr:row>
      <xdr:rowOff>40334</xdr:rowOff>
    </xdr:from>
    <xdr:to>
      <xdr:col>24</xdr:col>
      <xdr:colOff>8410</xdr:colOff>
      <xdr:row>19</xdr:row>
      <xdr:rowOff>220334</xdr:rowOff>
    </xdr:to>
    <xdr:sp macro="" textlink="">
      <xdr:nvSpPr>
        <xdr:cNvPr id="87" name="正方形/長方形 86">
          <a:extLst>
            <a:ext uri="{FF2B5EF4-FFF2-40B4-BE49-F238E27FC236}">
              <a16:creationId xmlns:a16="http://schemas.microsoft.com/office/drawing/2014/main" id="{8763601E-DE2E-41E4-B315-F702995028E1}"/>
            </a:ext>
          </a:extLst>
        </xdr:cNvPr>
        <xdr:cNvSpPr/>
      </xdr:nvSpPr>
      <xdr:spPr>
        <a:xfrm>
          <a:off x="16393091" y="447786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マッチング画面</a:t>
          </a:r>
          <a:endParaRPr kumimoji="1" lang="en-US" altLang="ja-JP" sz="800">
            <a:solidFill>
              <a:sysClr val="windowText" lastClr="000000"/>
            </a:solidFill>
          </a:endParaRPr>
        </a:p>
      </xdr:txBody>
    </xdr:sp>
    <xdr:clientData/>
  </xdr:twoCellAnchor>
  <xdr:twoCellAnchor>
    <xdr:from>
      <xdr:col>19</xdr:col>
      <xdr:colOff>647698</xdr:colOff>
      <xdr:row>20</xdr:row>
      <xdr:rowOff>29129</xdr:rowOff>
    </xdr:from>
    <xdr:to>
      <xdr:col>20</xdr:col>
      <xdr:colOff>657224</xdr:colOff>
      <xdr:row>20</xdr:row>
      <xdr:rowOff>209129</xdr:rowOff>
    </xdr:to>
    <xdr:sp macro="" textlink="">
      <xdr:nvSpPr>
        <xdr:cNvPr id="88" name="正方形/長方形 87">
          <a:extLst>
            <a:ext uri="{FF2B5EF4-FFF2-40B4-BE49-F238E27FC236}">
              <a16:creationId xmlns:a16="http://schemas.microsoft.com/office/drawing/2014/main" id="{33EBD385-0445-4E6A-B9AE-0AE43C9E7CF8}"/>
            </a:ext>
          </a:extLst>
        </xdr:cNvPr>
        <xdr:cNvSpPr/>
      </xdr:nvSpPr>
      <xdr:spPr>
        <a:xfrm>
          <a:off x="14307669" y="4713188"/>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24</xdr:col>
      <xdr:colOff>22413</xdr:colOff>
      <xdr:row>19</xdr:row>
      <xdr:rowOff>51542</xdr:rowOff>
    </xdr:from>
    <xdr:to>
      <xdr:col>26</xdr:col>
      <xdr:colOff>12888</xdr:colOff>
      <xdr:row>19</xdr:row>
      <xdr:rowOff>231542</xdr:rowOff>
    </xdr:to>
    <xdr:sp macro="" textlink="">
      <xdr:nvSpPr>
        <xdr:cNvPr id="89" name="正方形/長方形 88">
          <a:extLst>
            <a:ext uri="{FF2B5EF4-FFF2-40B4-BE49-F238E27FC236}">
              <a16:creationId xmlns:a16="http://schemas.microsoft.com/office/drawing/2014/main" id="{6899267E-11D1-4EE3-B3D8-52F22A3BCA51}"/>
            </a:ext>
          </a:extLst>
        </xdr:cNvPr>
        <xdr:cNvSpPr/>
      </xdr:nvSpPr>
      <xdr:spPr>
        <a:xfrm>
          <a:off x="17100178" y="4489071"/>
          <a:ext cx="135759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20</xdr:col>
      <xdr:colOff>660597</xdr:colOff>
      <xdr:row>20</xdr:row>
      <xdr:rowOff>31929</xdr:rowOff>
    </xdr:from>
    <xdr:to>
      <xdr:col>21</xdr:col>
      <xdr:colOff>667881</xdr:colOff>
      <xdr:row>20</xdr:row>
      <xdr:rowOff>211929</xdr:rowOff>
    </xdr:to>
    <xdr:sp macro="" textlink="">
      <xdr:nvSpPr>
        <xdr:cNvPr id="92" name="正方形/長方形 91">
          <a:extLst>
            <a:ext uri="{FF2B5EF4-FFF2-40B4-BE49-F238E27FC236}">
              <a16:creationId xmlns:a16="http://schemas.microsoft.com/office/drawing/2014/main" id="{E9506466-12A4-4277-9BFF-9510DBC330C8}"/>
            </a:ext>
          </a:extLst>
        </xdr:cNvPr>
        <xdr:cNvSpPr/>
      </xdr:nvSpPr>
      <xdr:spPr>
        <a:xfrm>
          <a:off x="15004126" y="4715988"/>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21</xdr:col>
      <xdr:colOff>667881</xdr:colOff>
      <xdr:row>20</xdr:row>
      <xdr:rowOff>31929</xdr:rowOff>
    </xdr:from>
    <xdr:to>
      <xdr:col>22</xdr:col>
      <xdr:colOff>677406</xdr:colOff>
      <xdr:row>20</xdr:row>
      <xdr:rowOff>211929</xdr:rowOff>
    </xdr:to>
    <xdr:sp macro="" textlink="">
      <xdr:nvSpPr>
        <xdr:cNvPr id="93" name="正方形/長方形 92">
          <a:extLst>
            <a:ext uri="{FF2B5EF4-FFF2-40B4-BE49-F238E27FC236}">
              <a16:creationId xmlns:a16="http://schemas.microsoft.com/office/drawing/2014/main" id="{D1F8D5B3-6EB8-4C55-AD14-3F87947BDCC4}"/>
            </a:ext>
          </a:extLst>
        </xdr:cNvPr>
        <xdr:cNvSpPr/>
      </xdr:nvSpPr>
      <xdr:spPr>
        <a:xfrm>
          <a:off x="15694969" y="4715988"/>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22</xdr:col>
      <xdr:colOff>677406</xdr:colOff>
      <xdr:row>20</xdr:row>
      <xdr:rowOff>31929</xdr:rowOff>
    </xdr:from>
    <xdr:to>
      <xdr:col>24</xdr:col>
      <xdr:colOff>3371</xdr:colOff>
      <xdr:row>20</xdr:row>
      <xdr:rowOff>211929</xdr:rowOff>
    </xdr:to>
    <xdr:sp macro="" textlink="">
      <xdr:nvSpPr>
        <xdr:cNvPr id="94" name="正方形/長方形 93">
          <a:extLst>
            <a:ext uri="{FF2B5EF4-FFF2-40B4-BE49-F238E27FC236}">
              <a16:creationId xmlns:a16="http://schemas.microsoft.com/office/drawing/2014/main" id="{9A025428-9843-428C-A9F7-F1128132FFD3}"/>
            </a:ext>
          </a:extLst>
        </xdr:cNvPr>
        <xdr:cNvSpPr/>
      </xdr:nvSpPr>
      <xdr:spPr>
        <a:xfrm>
          <a:off x="16388053" y="4715988"/>
          <a:ext cx="69308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ストア画面</a:t>
          </a:r>
          <a:endParaRPr kumimoji="1" lang="en-US" altLang="ja-JP" sz="800">
            <a:solidFill>
              <a:sysClr val="windowText" lastClr="000000"/>
            </a:solidFill>
          </a:endParaRPr>
        </a:p>
      </xdr:txBody>
    </xdr:sp>
    <xdr:clientData/>
  </xdr:twoCellAnchor>
  <xdr:twoCellAnchor>
    <xdr:from>
      <xdr:col>24</xdr:col>
      <xdr:colOff>15695</xdr:colOff>
      <xdr:row>20</xdr:row>
      <xdr:rowOff>40334</xdr:rowOff>
    </xdr:from>
    <xdr:to>
      <xdr:col>25</xdr:col>
      <xdr:colOff>25220</xdr:colOff>
      <xdr:row>20</xdr:row>
      <xdr:rowOff>220334</xdr:rowOff>
    </xdr:to>
    <xdr:sp macro="" textlink="">
      <xdr:nvSpPr>
        <xdr:cNvPr id="98" name="正方形/長方形 97">
          <a:extLst>
            <a:ext uri="{FF2B5EF4-FFF2-40B4-BE49-F238E27FC236}">
              <a16:creationId xmlns:a16="http://schemas.microsoft.com/office/drawing/2014/main" id="{853B8083-799B-4F0E-BCE8-BB0C160F252A}"/>
            </a:ext>
          </a:extLst>
        </xdr:cNvPr>
        <xdr:cNvSpPr/>
      </xdr:nvSpPr>
      <xdr:spPr>
        <a:xfrm>
          <a:off x="17093460" y="472439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24</xdr:col>
      <xdr:colOff>672920</xdr:colOff>
      <xdr:row>20</xdr:row>
      <xdr:rowOff>49859</xdr:rowOff>
    </xdr:from>
    <xdr:to>
      <xdr:col>25</xdr:col>
      <xdr:colOff>680204</xdr:colOff>
      <xdr:row>20</xdr:row>
      <xdr:rowOff>229859</xdr:rowOff>
    </xdr:to>
    <xdr:sp macro="" textlink="">
      <xdr:nvSpPr>
        <xdr:cNvPr id="99" name="正方形/長方形 98">
          <a:extLst>
            <a:ext uri="{FF2B5EF4-FFF2-40B4-BE49-F238E27FC236}">
              <a16:creationId xmlns:a16="http://schemas.microsoft.com/office/drawing/2014/main" id="{EBA3388C-0EA0-49FD-AE52-A799829D198F}"/>
            </a:ext>
          </a:extLst>
        </xdr:cNvPr>
        <xdr:cNvSpPr/>
      </xdr:nvSpPr>
      <xdr:spPr>
        <a:xfrm>
          <a:off x="17750685" y="4733918"/>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25</xdr:col>
      <xdr:colOff>52666</xdr:colOff>
      <xdr:row>0</xdr:row>
      <xdr:rowOff>84602</xdr:rowOff>
    </xdr:from>
    <xdr:to>
      <xdr:col>26</xdr:col>
      <xdr:colOff>643217</xdr:colOff>
      <xdr:row>109</xdr:row>
      <xdr:rowOff>109036</xdr:rowOff>
    </xdr:to>
    <xdr:grpSp>
      <xdr:nvGrpSpPr>
        <xdr:cNvPr id="100" name="グループ化 99">
          <a:extLst>
            <a:ext uri="{FF2B5EF4-FFF2-40B4-BE49-F238E27FC236}">
              <a16:creationId xmlns:a16="http://schemas.microsoft.com/office/drawing/2014/main" id="{19E923A9-D4F6-499D-8190-A09EC01E8EF0}"/>
            </a:ext>
          </a:extLst>
        </xdr:cNvPr>
        <xdr:cNvGrpSpPr/>
      </xdr:nvGrpSpPr>
      <xdr:grpSpPr>
        <a:xfrm>
          <a:off x="17741952" y="84602"/>
          <a:ext cx="1270908" cy="26721648"/>
          <a:chOff x="19968541" y="66674"/>
          <a:chExt cx="1278007" cy="26363130"/>
        </a:xfrm>
      </xdr:grpSpPr>
      <xdr:cxnSp macro="">
        <xdr:nvCxnSpPr>
          <xdr:cNvPr id="101" name="直線コネクタ 100">
            <a:extLst>
              <a:ext uri="{FF2B5EF4-FFF2-40B4-BE49-F238E27FC236}">
                <a16:creationId xmlns:a16="http://schemas.microsoft.com/office/drawing/2014/main" id="{71EAB842-98FE-4428-8F6A-891255582BB5}"/>
              </a:ext>
            </a:extLst>
          </xdr:cNvPr>
          <xdr:cNvCxnSpPr>
            <a:stCxn id="102"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102" name="四角形: 角を丸くする 101">
            <a:extLst>
              <a:ext uri="{FF2B5EF4-FFF2-40B4-BE49-F238E27FC236}">
                <a16:creationId xmlns:a16="http://schemas.microsoft.com/office/drawing/2014/main" id="{D4A98A90-8791-487C-AD4E-A3CB2D0226C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UI</a:t>
            </a:r>
            <a:r>
              <a:rPr kumimoji="1" lang="ja-JP" altLang="en-US" sz="1100" b="0" cap="none" spc="0">
                <a:ln w="0"/>
                <a:solidFill>
                  <a:schemeClr val="tx1"/>
                </a:solidFill>
                <a:effectLst>
                  <a:outerShdw blurRad="38100" dist="19050" dir="2700000" algn="tl" rotWithShape="0">
                    <a:schemeClr val="dk1">
                      <a:alpha val="40000"/>
                    </a:schemeClr>
                  </a:outerShdw>
                </a:effectLst>
              </a:rPr>
              <a:t>デザイン終了</a:t>
            </a:r>
          </a:p>
        </xdr:txBody>
      </xdr:sp>
    </xdr:grpSp>
    <xdr:clientData/>
  </xdr:twoCellAnchor>
  <xdr:twoCellAnchor>
    <xdr:from>
      <xdr:col>29</xdr:col>
      <xdr:colOff>41463</xdr:colOff>
      <xdr:row>0</xdr:row>
      <xdr:rowOff>107014</xdr:rowOff>
    </xdr:from>
    <xdr:to>
      <xdr:col>30</xdr:col>
      <xdr:colOff>632013</xdr:colOff>
      <xdr:row>109</xdr:row>
      <xdr:rowOff>131448</xdr:rowOff>
    </xdr:to>
    <xdr:grpSp>
      <xdr:nvGrpSpPr>
        <xdr:cNvPr id="90" name="グループ化 89">
          <a:extLst>
            <a:ext uri="{FF2B5EF4-FFF2-40B4-BE49-F238E27FC236}">
              <a16:creationId xmlns:a16="http://schemas.microsoft.com/office/drawing/2014/main" id="{6A7C17B5-1646-4D89-9CC6-93A06BEECEFC}"/>
            </a:ext>
          </a:extLst>
        </xdr:cNvPr>
        <xdr:cNvGrpSpPr/>
      </xdr:nvGrpSpPr>
      <xdr:grpSpPr>
        <a:xfrm>
          <a:off x="20452177" y="107014"/>
          <a:ext cx="1270907" cy="26721648"/>
          <a:chOff x="19968541" y="66674"/>
          <a:chExt cx="1278007" cy="26363130"/>
        </a:xfrm>
      </xdr:grpSpPr>
      <xdr:cxnSp macro="">
        <xdr:nvCxnSpPr>
          <xdr:cNvPr id="91" name="直線コネクタ 90">
            <a:extLst>
              <a:ext uri="{FF2B5EF4-FFF2-40B4-BE49-F238E27FC236}">
                <a16:creationId xmlns:a16="http://schemas.microsoft.com/office/drawing/2014/main" id="{58EA77EC-A163-46F8-8BE0-4DDE1D2547B5}"/>
              </a:ext>
            </a:extLst>
          </xdr:cNvPr>
          <xdr:cNvCxnSpPr>
            <a:stCxn id="95"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95" name="四角形: 角を丸くする 94">
            <a:extLst>
              <a:ext uri="{FF2B5EF4-FFF2-40B4-BE49-F238E27FC236}">
                <a16:creationId xmlns:a16="http://schemas.microsoft.com/office/drawing/2014/main" id="{6CD7DC47-17B2-46A2-BF69-23451306F4BC}"/>
              </a:ext>
            </a:extLst>
          </xdr:cNvPr>
          <xdr:cNvSpPr/>
        </xdr:nvSpPr>
        <xdr:spPr>
          <a:xfrm>
            <a:off x="19968541" y="66674"/>
            <a:ext cx="1278007" cy="563632"/>
          </a:xfrm>
          <a:prstGeom prst="roundRect">
            <a:avLst/>
          </a:prstGeom>
          <a:solidFill>
            <a:srgbClr val="FF0000"/>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β</a:t>
            </a:r>
            <a:r>
              <a:rPr kumimoji="1" lang="ja-JP" altLang="en-US" sz="1100" b="0" cap="none" spc="0">
                <a:ln w="0"/>
                <a:solidFill>
                  <a:schemeClr val="tx1"/>
                </a:solidFill>
                <a:effectLst>
                  <a:outerShdw blurRad="38100" dist="19050" dir="2700000" algn="tl" rotWithShape="0">
                    <a:schemeClr val="dk1">
                      <a:alpha val="40000"/>
                    </a:schemeClr>
                  </a:outerShdw>
                </a:effectLst>
              </a:rPr>
              <a:t>版</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27</xdr:col>
      <xdr:colOff>6722</xdr:colOff>
      <xdr:row>17</xdr:row>
      <xdr:rowOff>29136</xdr:rowOff>
    </xdr:from>
    <xdr:to>
      <xdr:col>36</xdr:col>
      <xdr:colOff>671791</xdr:colOff>
      <xdr:row>17</xdr:row>
      <xdr:rowOff>213618</xdr:rowOff>
    </xdr:to>
    <xdr:sp macro="" textlink="">
      <xdr:nvSpPr>
        <xdr:cNvPr id="96" name="正方形/長方形 95">
          <a:extLst>
            <a:ext uri="{FF2B5EF4-FFF2-40B4-BE49-F238E27FC236}">
              <a16:creationId xmlns:a16="http://schemas.microsoft.com/office/drawing/2014/main" id="{41218D58-94E8-4410-AC12-5E1058F0BA9F}"/>
            </a:ext>
          </a:extLst>
        </xdr:cNvPr>
        <xdr:cNvSpPr/>
      </xdr:nvSpPr>
      <xdr:spPr>
        <a:xfrm>
          <a:off x="19135163" y="3973607"/>
          <a:ext cx="6817099" cy="18448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3</xdr:col>
      <xdr:colOff>8963</xdr:colOff>
      <xdr:row>11</xdr:row>
      <xdr:rowOff>40341</xdr:rowOff>
    </xdr:from>
    <xdr:to>
      <xdr:col>38</xdr:col>
      <xdr:colOff>666190</xdr:colOff>
      <xdr:row>11</xdr:row>
      <xdr:rowOff>201290</xdr:rowOff>
    </xdr:to>
    <xdr:sp macro="" textlink="">
      <xdr:nvSpPr>
        <xdr:cNvPr id="103" name="正方形/長方形 102">
          <a:extLst>
            <a:ext uri="{FF2B5EF4-FFF2-40B4-BE49-F238E27FC236}">
              <a16:creationId xmlns:a16="http://schemas.microsoft.com/office/drawing/2014/main" id="{6C3A3762-0754-42B2-89D7-40521EC05A75}"/>
            </a:ext>
          </a:extLst>
        </xdr:cNvPr>
        <xdr:cNvSpPr/>
      </xdr:nvSpPr>
      <xdr:spPr>
        <a:xfrm>
          <a:off x="2731992" y="2752165"/>
          <a:ext cx="24581786" cy="1609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16247</xdr:colOff>
      <xdr:row>40</xdr:row>
      <xdr:rowOff>44823</xdr:rowOff>
    </xdr:from>
    <xdr:to>
      <xdr:col>5</xdr:col>
      <xdr:colOff>672354</xdr:colOff>
      <xdr:row>40</xdr:row>
      <xdr:rowOff>213616</xdr:rowOff>
    </xdr:to>
    <xdr:sp macro="" textlink="">
      <xdr:nvSpPr>
        <xdr:cNvPr id="97" name="正方形/長方形 96">
          <a:extLst>
            <a:ext uri="{FF2B5EF4-FFF2-40B4-BE49-F238E27FC236}">
              <a16:creationId xmlns:a16="http://schemas.microsoft.com/office/drawing/2014/main" id="{F85992E5-AB77-46D0-9508-81F5EDA677BF}"/>
            </a:ext>
          </a:extLst>
        </xdr:cNvPr>
        <xdr:cNvSpPr/>
      </xdr:nvSpPr>
      <xdr:spPr>
        <a:xfrm>
          <a:off x="3422835" y="9412941"/>
          <a:ext cx="1339666" cy="16879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プレイヤー等身</a:t>
          </a:r>
        </a:p>
      </xdr:txBody>
    </xdr:sp>
    <xdr:clientData/>
  </xdr:twoCellAnchor>
  <xdr:twoCellAnchor>
    <xdr:from>
      <xdr:col>6</xdr:col>
      <xdr:colOff>1121</xdr:colOff>
      <xdr:row>40</xdr:row>
      <xdr:rowOff>36419</xdr:rowOff>
    </xdr:from>
    <xdr:to>
      <xdr:col>9</xdr:col>
      <xdr:colOff>1122</xdr:colOff>
      <xdr:row>40</xdr:row>
      <xdr:rowOff>216419</xdr:rowOff>
    </xdr:to>
    <xdr:sp macro="" textlink="">
      <xdr:nvSpPr>
        <xdr:cNvPr id="104" name="正方形/長方形 103">
          <a:extLst>
            <a:ext uri="{FF2B5EF4-FFF2-40B4-BE49-F238E27FC236}">
              <a16:creationId xmlns:a16="http://schemas.microsoft.com/office/drawing/2014/main" id="{8D87E51B-21BE-4EE8-A49A-5C1C867ED9AF}"/>
            </a:ext>
          </a:extLst>
        </xdr:cNvPr>
        <xdr:cNvSpPr/>
      </xdr:nvSpPr>
      <xdr:spPr>
        <a:xfrm>
          <a:off x="4774827" y="9404537"/>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プレイヤーラフ</a:t>
          </a:r>
        </a:p>
      </xdr:txBody>
    </xdr:sp>
    <xdr:clientData/>
  </xdr:twoCellAnchor>
  <xdr:twoCellAnchor>
    <xdr:from>
      <xdr:col>25</xdr:col>
      <xdr:colOff>52666</xdr:colOff>
      <xdr:row>0</xdr:row>
      <xdr:rowOff>84602</xdr:rowOff>
    </xdr:from>
    <xdr:to>
      <xdr:col>28</xdr:col>
      <xdr:colOff>52667</xdr:colOff>
      <xdr:row>1</xdr:row>
      <xdr:rowOff>18073</xdr:rowOff>
    </xdr:to>
    <xdr:sp macro="" textlink="">
      <xdr:nvSpPr>
        <xdr:cNvPr id="106" name="正方形/長方形 105">
          <a:extLst>
            <a:ext uri="{FF2B5EF4-FFF2-40B4-BE49-F238E27FC236}">
              <a16:creationId xmlns:a16="http://schemas.microsoft.com/office/drawing/2014/main" id="{A902D3C2-6E35-4586-8166-AF41277E2C0C}"/>
            </a:ext>
          </a:extLst>
        </xdr:cNvPr>
        <xdr:cNvSpPr/>
      </xdr:nvSpPr>
      <xdr:spPr>
        <a:xfrm>
          <a:off x="17813990" y="84602"/>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a:t>
          </a:r>
        </a:p>
      </xdr:txBody>
    </xdr:sp>
    <xdr:clientData/>
  </xdr:twoCellAnchor>
  <xdr:twoCellAnchor>
    <xdr:from>
      <xdr:col>5</xdr:col>
      <xdr:colOff>36978</xdr:colOff>
      <xdr:row>0</xdr:row>
      <xdr:rowOff>57707</xdr:rowOff>
    </xdr:from>
    <xdr:to>
      <xdr:col>6</xdr:col>
      <xdr:colOff>627528</xdr:colOff>
      <xdr:row>109</xdr:row>
      <xdr:rowOff>82141</xdr:rowOff>
    </xdr:to>
    <xdr:grpSp>
      <xdr:nvGrpSpPr>
        <xdr:cNvPr id="107" name="グループ化 106">
          <a:extLst>
            <a:ext uri="{FF2B5EF4-FFF2-40B4-BE49-F238E27FC236}">
              <a16:creationId xmlns:a16="http://schemas.microsoft.com/office/drawing/2014/main" id="{693FBDBF-7B04-4145-BE54-623AA36F179C}"/>
            </a:ext>
          </a:extLst>
        </xdr:cNvPr>
        <xdr:cNvGrpSpPr/>
      </xdr:nvGrpSpPr>
      <xdr:grpSpPr>
        <a:xfrm>
          <a:off x="4119121" y="57707"/>
          <a:ext cx="1270907" cy="26721648"/>
          <a:chOff x="19968541" y="66674"/>
          <a:chExt cx="1278007" cy="26363130"/>
        </a:xfrm>
      </xdr:grpSpPr>
      <xdr:cxnSp macro="">
        <xdr:nvCxnSpPr>
          <xdr:cNvPr id="108" name="直線コネクタ 107">
            <a:extLst>
              <a:ext uri="{FF2B5EF4-FFF2-40B4-BE49-F238E27FC236}">
                <a16:creationId xmlns:a16="http://schemas.microsoft.com/office/drawing/2014/main" id="{53ED1B92-4535-4E10-B5EA-37AA4A9174C9}"/>
              </a:ext>
            </a:extLst>
          </xdr:cNvPr>
          <xdr:cNvCxnSpPr>
            <a:stCxn id="109"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109" name="四角形: 角を丸くする 108">
            <a:extLst>
              <a:ext uri="{FF2B5EF4-FFF2-40B4-BE49-F238E27FC236}">
                <a16:creationId xmlns:a16="http://schemas.microsoft.com/office/drawing/2014/main" id="{87327D60-302C-4355-929B-685A3C912594}"/>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プレイヤー等身確定</a:t>
            </a:r>
          </a:p>
        </xdr:txBody>
      </xdr:sp>
    </xdr:grpSp>
    <xdr:clientData/>
  </xdr:twoCellAnchor>
  <xdr:twoCellAnchor>
    <xdr:from>
      <xdr:col>9</xdr:col>
      <xdr:colOff>7843</xdr:colOff>
      <xdr:row>40</xdr:row>
      <xdr:rowOff>43141</xdr:rowOff>
    </xdr:from>
    <xdr:to>
      <xdr:col>12</xdr:col>
      <xdr:colOff>7843</xdr:colOff>
      <xdr:row>40</xdr:row>
      <xdr:rowOff>223141</xdr:rowOff>
    </xdr:to>
    <xdr:sp macro="" textlink="">
      <xdr:nvSpPr>
        <xdr:cNvPr id="110" name="正方形/長方形 109">
          <a:extLst>
            <a:ext uri="{FF2B5EF4-FFF2-40B4-BE49-F238E27FC236}">
              <a16:creationId xmlns:a16="http://schemas.microsoft.com/office/drawing/2014/main" id="{96D159BB-E6AE-474C-940E-6BD42DDB3285}"/>
            </a:ext>
          </a:extLst>
        </xdr:cNvPr>
        <xdr:cNvSpPr/>
      </xdr:nvSpPr>
      <xdr:spPr>
        <a:xfrm>
          <a:off x="6832225" y="9411259"/>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プレイヤーブラッシュアップ</a:t>
          </a:r>
        </a:p>
      </xdr:txBody>
    </xdr:sp>
    <xdr:clientData/>
  </xdr:twoCellAnchor>
  <xdr:twoCellAnchor>
    <xdr:from>
      <xdr:col>9</xdr:col>
      <xdr:colOff>7845</xdr:colOff>
      <xdr:row>41</xdr:row>
      <xdr:rowOff>43144</xdr:rowOff>
    </xdr:from>
    <xdr:to>
      <xdr:col>12</xdr:col>
      <xdr:colOff>7845</xdr:colOff>
      <xdr:row>41</xdr:row>
      <xdr:rowOff>223144</xdr:rowOff>
    </xdr:to>
    <xdr:sp macro="" textlink="">
      <xdr:nvSpPr>
        <xdr:cNvPr id="111" name="正方形/長方形 110">
          <a:extLst>
            <a:ext uri="{FF2B5EF4-FFF2-40B4-BE49-F238E27FC236}">
              <a16:creationId xmlns:a16="http://schemas.microsoft.com/office/drawing/2014/main" id="{1DEFF41A-E540-4446-A8C5-63ABFAA47C25}"/>
            </a:ext>
          </a:extLst>
        </xdr:cNvPr>
        <xdr:cNvSpPr/>
      </xdr:nvSpPr>
      <xdr:spPr>
        <a:xfrm>
          <a:off x="6832227" y="9657791"/>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プレイヤーラフ</a:t>
          </a:r>
        </a:p>
      </xdr:txBody>
    </xdr:sp>
    <xdr:clientData/>
  </xdr:twoCellAnchor>
  <xdr:twoCellAnchor>
    <xdr:from>
      <xdr:col>12</xdr:col>
      <xdr:colOff>25772</xdr:colOff>
      <xdr:row>41</xdr:row>
      <xdr:rowOff>38660</xdr:rowOff>
    </xdr:from>
    <xdr:to>
      <xdr:col>15</xdr:col>
      <xdr:colOff>25773</xdr:colOff>
      <xdr:row>41</xdr:row>
      <xdr:rowOff>218660</xdr:rowOff>
    </xdr:to>
    <xdr:sp macro="" textlink="">
      <xdr:nvSpPr>
        <xdr:cNvPr id="112" name="正方形/長方形 111">
          <a:extLst>
            <a:ext uri="{FF2B5EF4-FFF2-40B4-BE49-F238E27FC236}">
              <a16:creationId xmlns:a16="http://schemas.microsoft.com/office/drawing/2014/main" id="{D3220777-16B9-4CED-915B-BE5E555381B6}"/>
            </a:ext>
          </a:extLst>
        </xdr:cNvPr>
        <xdr:cNvSpPr/>
      </xdr:nvSpPr>
      <xdr:spPr>
        <a:xfrm>
          <a:off x="8900831" y="9653307"/>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プレイヤーブラッシュアップ</a:t>
          </a:r>
        </a:p>
      </xdr:txBody>
    </xdr:sp>
    <xdr:clientData/>
  </xdr:twoCellAnchor>
  <xdr:twoCellAnchor>
    <xdr:from>
      <xdr:col>8</xdr:col>
      <xdr:colOff>679072</xdr:colOff>
      <xdr:row>42</xdr:row>
      <xdr:rowOff>33618</xdr:rowOff>
    </xdr:from>
    <xdr:to>
      <xdr:col>10</xdr:col>
      <xdr:colOff>319955</xdr:colOff>
      <xdr:row>42</xdr:row>
      <xdr:rowOff>213618</xdr:rowOff>
    </xdr:to>
    <xdr:sp macro="" textlink="">
      <xdr:nvSpPr>
        <xdr:cNvPr id="113" name="正方形/長方形 112">
          <a:extLst>
            <a:ext uri="{FF2B5EF4-FFF2-40B4-BE49-F238E27FC236}">
              <a16:creationId xmlns:a16="http://schemas.microsoft.com/office/drawing/2014/main" id="{F7872AE1-8A47-4BB1-A33A-63F30AC15898}"/>
            </a:ext>
          </a:extLst>
        </xdr:cNvPr>
        <xdr:cNvSpPr/>
      </xdr:nvSpPr>
      <xdr:spPr>
        <a:xfrm>
          <a:off x="6819896"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武器①</a:t>
          </a:r>
        </a:p>
      </xdr:txBody>
    </xdr:sp>
    <xdr:clientData/>
  </xdr:twoCellAnchor>
  <xdr:twoCellAnchor>
    <xdr:from>
      <xdr:col>10</xdr:col>
      <xdr:colOff>349620</xdr:colOff>
      <xdr:row>42</xdr:row>
      <xdr:rowOff>33618</xdr:rowOff>
    </xdr:from>
    <xdr:to>
      <xdr:col>11</xdr:col>
      <xdr:colOff>674061</xdr:colOff>
      <xdr:row>42</xdr:row>
      <xdr:rowOff>213618</xdr:rowOff>
    </xdr:to>
    <xdr:sp macro="" textlink="">
      <xdr:nvSpPr>
        <xdr:cNvPr id="114" name="正方形/長方形 113">
          <a:extLst>
            <a:ext uri="{FF2B5EF4-FFF2-40B4-BE49-F238E27FC236}">
              <a16:creationId xmlns:a16="http://schemas.microsoft.com/office/drawing/2014/main" id="{E6FBB3CB-890E-4417-8025-C5953B0B786F}"/>
            </a:ext>
          </a:extLst>
        </xdr:cNvPr>
        <xdr:cNvSpPr/>
      </xdr:nvSpPr>
      <xdr:spPr>
        <a:xfrm>
          <a:off x="7857561"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武器③</a:t>
          </a:r>
        </a:p>
      </xdr:txBody>
    </xdr:sp>
    <xdr:clientData/>
  </xdr:twoCellAnchor>
  <xdr:twoCellAnchor>
    <xdr:from>
      <xdr:col>12</xdr:col>
      <xdr:colOff>8963</xdr:colOff>
      <xdr:row>42</xdr:row>
      <xdr:rowOff>33618</xdr:rowOff>
    </xdr:from>
    <xdr:to>
      <xdr:col>13</xdr:col>
      <xdr:colOff>333404</xdr:colOff>
      <xdr:row>42</xdr:row>
      <xdr:rowOff>213618</xdr:rowOff>
    </xdr:to>
    <xdr:sp macro="" textlink="">
      <xdr:nvSpPr>
        <xdr:cNvPr id="115" name="正方形/長方形 114">
          <a:extLst>
            <a:ext uri="{FF2B5EF4-FFF2-40B4-BE49-F238E27FC236}">
              <a16:creationId xmlns:a16="http://schemas.microsoft.com/office/drawing/2014/main" id="{E9B13D5B-2391-4824-B337-623434DABA6F}"/>
            </a:ext>
          </a:extLst>
        </xdr:cNvPr>
        <xdr:cNvSpPr/>
      </xdr:nvSpPr>
      <xdr:spPr>
        <a:xfrm>
          <a:off x="8884022"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武器⑤</a:t>
          </a:r>
        </a:p>
      </xdr:txBody>
    </xdr:sp>
    <xdr:clientData/>
  </xdr:twoCellAnchor>
  <xdr:twoCellAnchor>
    <xdr:from>
      <xdr:col>13</xdr:col>
      <xdr:colOff>363072</xdr:colOff>
      <xdr:row>42</xdr:row>
      <xdr:rowOff>33618</xdr:rowOff>
    </xdr:from>
    <xdr:to>
      <xdr:col>15</xdr:col>
      <xdr:colOff>3955</xdr:colOff>
      <xdr:row>42</xdr:row>
      <xdr:rowOff>213618</xdr:rowOff>
    </xdr:to>
    <xdr:sp macro="" textlink="">
      <xdr:nvSpPr>
        <xdr:cNvPr id="116" name="正方形/長方形 115">
          <a:extLst>
            <a:ext uri="{FF2B5EF4-FFF2-40B4-BE49-F238E27FC236}">
              <a16:creationId xmlns:a16="http://schemas.microsoft.com/office/drawing/2014/main" id="{D3632F80-6C98-416A-A7BF-802D4F43E25B}"/>
            </a:ext>
          </a:extLst>
        </xdr:cNvPr>
        <xdr:cNvSpPr/>
      </xdr:nvSpPr>
      <xdr:spPr>
        <a:xfrm>
          <a:off x="9921690"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武器⑦</a:t>
          </a:r>
        </a:p>
      </xdr:txBody>
    </xdr:sp>
    <xdr:clientData/>
  </xdr:twoCellAnchor>
  <xdr:twoCellAnchor>
    <xdr:from>
      <xdr:col>15</xdr:col>
      <xdr:colOff>11207</xdr:colOff>
      <xdr:row>42</xdr:row>
      <xdr:rowOff>33618</xdr:rowOff>
    </xdr:from>
    <xdr:to>
      <xdr:col>16</xdr:col>
      <xdr:colOff>335648</xdr:colOff>
      <xdr:row>42</xdr:row>
      <xdr:rowOff>213618</xdr:rowOff>
    </xdr:to>
    <xdr:sp macro="" textlink="">
      <xdr:nvSpPr>
        <xdr:cNvPr id="117" name="正方形/長方形 116">
          <a:extLst>
            <a:ext uri="{FF2B5EF4-FFF2-40B4-BE49-F238E27FC236}">
              <a16:creationId xmlns:a16="http://schemas.microsoft.com/office/drawing/2014/main" id="{FA3AFDAE-D1B9-4DEE-A7E9-5DE20FD9DAF4}"/>
            </a:ext>
          </a:extLst>
        </xdr:cNvPr>
        <xdr:cNvSpPr/>
      </xdr:nvSpPr>
      <xdr:spPr>
        <a:xfrm>
          <a:off x="10936942"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武器⑨</a:t>
          </a:r>
        </a:p>
      </xdr:txBody>
    </xdr:sp>
    <xdr:clientData/>
  </xdr:twoCellAnchor>
  <xdr:twoCellAnchor>
    <xdr:from>
      <xdr:col>16</xdr:col>
      <xdr:colOff>342902</xdr:colOff>
      <xdr:row>42</xdr:row>
      <xdr:rowOff>33618</xdr:rowOff>
    </xdr:from>
    <xdr:to>
      <xdr:col>17</xdr:col>
      <xdr:colOff>667343</xdr:colOff>
      <xdr:row>42</xdr:row>
      <xdr:rowOff>213618</xdr:rowOff>
    </xdr:to>
    <xdr:sp macro="" textlink="">
      <xdr:nvSpPr>
        <xdr:cNvPr id="118" name="正方形/長方形 117">
          <a:extLst>
            <a:ext uri="{FF2B5EF4-FFF2-40B4-BE49-F238E27FC236}">
              <a16:creationId xmlns:a16="http://schemas.microsoft.com/office/drawing/2014/main" id="{0D2ED54B-9CDA-4843-ACE5-B7293AFEB1B5}"/>
            </a:ext>
          </a:extLst>
        </xdr:cNvPr>
        <xdr:cNvSpPr/>
      </xdr:nvSpPr>
      <xdr:spPr>
        <a:xfrm>
          <a:off x="11952196"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武器⑪</a:t>
          </a:r>
        </a:p>
      </xdr:txBody>
    </xdr:sp>
    <xdr:clientData/>
  </xdr:twoCellAnchor>
  <xdr:twoCellAnchor>
    <xdr:from>
      <xdr:col>18</xdr:col>
      <xdr:colOff>24659</xdr:colOff>
      <xdr:row>42</xdr:row>
      <xdr:rowOff>33618</xdr:rowOff>
    </xdr:from>
    <xdr:to>
      <xdr:col>19</xdr:col>
      <xdr:colOff>349100</xdr:colOff>
      <xdr:row>42</xdr:row>
      <xdr:rowOff>213618</xdr:rowOff>
    </xdr:to>
    <xdr:sp macro="" textlink="">
      <xdr:nvSpPr>
        <xdr:cNvPr id="119" name="正方形/長方形 118">
          <a:extLst>
            <a:ext uri="{FF2B5EF4-FFF2-40B4-BE49-F238E27FC236}">
              <a16:creationId xmlns:a16="http://schemas.microsoft.com/office/drawing/2014/main" id="{DD169C4F-FA66-4EE5-83A2-B81DA219B44E}"/>
            </a:ext>
          </a:extLst>
        </xdr:cNvPr>
        <xdr:cNvSpPr/>
      </xdr:nvSpPr>
      <xdr:spPr>
        <a:xfrm>
          <a:off x="13001071"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武器⑬</a:t>
          </a:r>
        </a:p>
      </xdr:txBody>
    </xdr:sp>
    <xdr:clientData/>
  </xdr:twoCellAnchor>
  <xdr:twoCellAnchor>
    <xdr:from>
      <xdr:col>19</xdr:col>
      <xdr:colOff>367562</xdr:colOff>
      <xdr:row>42</xdr:row>
      <xdr:rowOff>33618</xdr:rowOff>
    </xdr:from>
    <xdr:to>
      <xdr:col>21</xdr:col>
      <xdr:colOff>8445</xdr:colOff>
      <xdr:row>42</xdr:row>
      <xdr:rowOff>213618</xdr:rowOff>
    </xdr:to>
    <xdr:sp macro="" textlink="">
      <xdr:nvSpPr>
        <xdr:cNvPr id="120" name="正方形/長方形 119">
          <a:extLst>
            <a:ext uri="{FF2B5EF4-FFF2-40B4-BE49-F238E27FC236}">
              <a16:creationId xmlns:a16="http://schemas.microsoft.com/office/drawing/2014/main" id="{65DCCC1B-30CA-4A20-A100-7E261F81C0C3}"/>
            </a:ext>
          </a:extLst>
        </xdr:cNvPr>
        <xdr:cNvSpPr/>
      </xdr:nvSpPr>
      <xdr:spPr>
        <a:xfrm>
          <a:off x="14027533"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武器⑮</a:t>
          </a:r>
        </a:p>
      </xdr:txBody>
    </xdr:sp>
    <xdr:clientData/>
  </xdr:twoCellAnchor>
  <xdr:twoCellAnchor>
    <xdr:from>
      <xdr:col>21</xdr:col>
      <xdr:colOff>38108</xdr:colOff>
      <xdr:row>42</xdr:row>
      <xdr:rowOff>33618</xdr:rowOff>
    </xdr:from>
    <xdr:to>
      <xdr:col>22</xdr:col>
      <xdr:colOff>362549</xdr:colOff>
      <xdr:row>42</xdr:row>
      <xdr:rowOff>213618</xdr:rowOff>
    </xdr:to>
    <xdr:sp macro="" textlink="">
      <xdr:nvSpPr>
        <xdr:cNvPr id="121" name="正方形/長方形 120">
          <a:extLst>
            <a:ext uri="{FF2B5EF4-FFF2-40B4-BE49-F238E27FC236}">
              <a16:creationId xmlns:a16="http://schemas.microsoft.com/office/drawing/2014/main" id="{E9D44D7D-7699-4219-84FA-DB0FD30A60C1}"/>
            </a:ext>
          </a:extLst>
        </xdr:cNvPr>
        <xdr:cNvSpPr/>
      </xdr:nvSpPr>
      <xdr:spPr>
        <a:xfrm>
          <a:off x="15065196"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武器⑰</a:t>
          </a:r>
        </a:p>
      </xdr:txBody>
    </xdr:sp>
    <xdr:clientData/>
  </xdr:twoCellAnchor>
  <xdr:twoCellAnchor>
    <xdr:from>
      <xdr:col>16</xdr:col>
      <xdr:colOff>6720</xdr:colOff>
      <xdr:row>41</xdr:row>
      <xdr:rowOff>33618</xdr:rowOff>
    </xdr:from>
    <xdr:to>
      <xdr:col>19</xdr:col>
      <xdr:colOff>1</xdr:colOff>
      <xdr:row>41</xdr:row>
      <xdr:rowOff>221469</xdr:rowOff>
    </xdr:to>
    <xdr:sp macro="" textlink="">
      <xdr:nvSpPr>
        <xdr:cNvPr id="122" name="正方形/長方形 121">
          <a:extLst>
            <a:ext uri="{FF2B5EF4-FFF2-40B4-BE49-F238E27FC236}">
              <a16:creationId xmlns:a16="http://schemas.microsoft.com/office/drawing/2014/main" id="{53BDFF4F-D4E5-4BFD-9A07-3360666984A8}"/>
            </a:ext>
          </a:extLst>
        </xdr:cNvPr>
        <xdr:cNvSpPr/>
      </xdr:nvSpPr>
      <xdr:spPr>
        <a:xfrm>
          <a:off x="11616014" y="9648265"/>
          <a:ext cx="2043958"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レイドボスモデル①</a:t>
          </a:r>
          <a:endParaRPr kumimoji="1" lang="en-US" altLang="ja-JP" sz="800">
            <a:solidFill>
              <a:sysClr val="windowText" lastClr="000000"/>
            </a:solidFill>
          </a:endParaRPr>
        </a:p>
      </xdr:txBody>
    </xdr:sp>
    <xdr:clientData/>
  </xdr:twoCellAnchor>
  <xdr:twoCellAnchor>
    <xdr:from>
      <xdr:col>19</xdr:col>
      <xdr:colOff>13441</xdr:colOff>
      <xdr:row>41</xdr:row>
      <xdr:rowOff>40340</xdr:rowOff>
    </xdr:from>
    <xdr:to>
      <xdr:col>22</xdr:col>
      <xdr:colOff>6723</xdr:colOff>
      <xdr:row>41</xdr:row>
      <xdr:rowOff>228191</xdr:rowOff>
    </xdr:to>
    <xdr:sp macro="" textlink="">
      <xdr:nvSpPr>
        <xdr:cNvPr id="123" name="正方形/長方形 122">
          <a:extLst>
            <a:ext uri="{FF2B5EF4-FFF2-40B4-BE49-F238E27FC236}">
              <a16:creationId xmlns:a16="http://schemas.microsoft.com/office/drawing/2014/main" id="{2D762B16-6E90-4CC9-9E7D-2A7B479E3059}"/>
            </a:ext>
          </a:extLst>
        </xdr:cNvPr>
        <xdr:cNvSpPr/>
      </xdr:nvSpPr>
      <xdr:spPr>
        <a:xfrm>
          <a:off x="13673412" y="9654987"/>
          <a:ext cx="2043958"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レイドボスモデル②</a:t>
          </a:r>
          <a:endParaRPr kumimoji="1" lang="en-US" altLang="ja-JP" sz="800">
            <a:solidFill>
              <a:sysClr val="windowText" lastClr="000000"/>
            </a:solidFill>
          </a:endParaRPr>
        </a:p>
      </xdr:txBody>
    </xdr:sp>
    <xdr:clientData/>
  </xdr:twoCellAnchor>
  <xdr:twoCellAnchor>
    <xdr:from>
      <xdr:col>22</xdr:col>
      <xdr:colOff>20163</xdr:colOff>
      <xdr:row>41</xdr:row>
      <xdr:rowOff>47062</xdr:rowOff>
    </xdr:from>
    <xdr:to>
      <xdr:col>25</xdr:col>
      <xdr:colOff>13444</xdr:colOff>
      <xdr:row>41</xdr:row>
      <xdr:rowOff>234913</xdr:rowOff>
    </xdr:to>
    <xdr:sp macro="" textlink="">
      <xdr:nvSpPr>
        <xdr:cNvPr id="124" name="正方形/長方形 123">
          <a:extLst>
            <a:ext uri="{FF2B5EF4-FFF2-40B4-BE49-F238E27FC236}">
              <a16:creationId xmlns:a16="http://schemas.microsoft.com/office/drawing/2014/main" id="{5335A601-EE53-4BF3-84C8-1EBB688B9203}"/>
            </a:ext>
          </a:extLst>
        </xdr:cNvPr>
        <xdr:cNvSpPr/>
      </xdr:nvSpPr>
      <xdr:spPr>
        <a:xfrm>
          <a:off x="15730810" y="9661709"/>
          <a:ext cx="2043958"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レイドボスモデル③</a:t>
          </a:r>
          <a:endParaRPr kumimoji="1" lang="en-US" altLang="ja-JP" sz="800">
            <a:solidFill>
              <a:sysClr val="windowText" lastClr="000000"/>
            </a:solidFill>
          </a:endParaRPr>
        </a:p>
      </xdr:txBody>
    </xdr:sp>
    <xdr:clientData/>
  </xdr:twoCellAnchor>
  <xdr:twoCellAnchor>
    <xdr:from>
      <xdr:col>22</xdr:col>
      <xdr:colOff>369804</xdr:colOff>
      <xdr:row>42</xdr:row>
      <xdr:rowOff>33618</xdr:rowOff>
    </xdr:from>
    <xdr:to>
      <xdr:col>24</xdr:col>
      <xdr:colOff>10686</xdr:colOff>
      <xdr:row>42</xdr:row>
      <xdr:rowOff>213618</xdr:rowOff>
    </xdr:to>
    <xdr:sp macro="" textlink="">
      <xdr:nvSpPr>
        <xdr:cNvPr id="125" name="正方形/長方形 124">
          <a:extLst>
            <a:ext uri="{FF2B5EF4-FFF2-40B4-BE49-F238E27FC236}">
              <a16:creationId xmlns:a16="http://schemas.microsoft.com/office/drawing/2014/main" id="{AC689B67-508B-44EF-AB1B-4B0EFE0D7812}"/>
            </a:ext>
          </a:extLst>
        </xdr:cNvPr>
        <xdr:cNvSpPr/>
      </xdr:nvSpPr>
      <xdr:spPr>
        <a:xfrm>
          <a:off x="16080451"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武器⑱</a:t>
          </a:r>
        </a:p>
      </xdr:txBody>
    </xdr:sp>
    <xdr:clientData/>
  </xdr:twoCellAnchor>
  <xdr:twoCellAnchor>
    <xdr:from>
      <xdr:col>9</xdr:col>
      <xdr:colOff>13442</xdr:colOff>
      <xdr:row>43</xdr:row>
      <xdr:rowOff>29136</xdr:rowOff>
    </xdr:from>
    <xdr:to>
      <xdr:col>10</xdr:col>
      <xdr:colOff>337883</xdr:colOff>
      <xdr:row>43</xdr:row>
      <xdr:rowOff>209136</xdr:rowOff>
    </xdr:to>
    <xdr:sp macro="" textlink="">
      <xdr:nvSpPr>
        <xdr:cNvPr id="126" name="正方形/長方形 125">
          <a:extLst>
            <a:ext uri="{FF2B5EF4-FFF2-40B4-BE49-F238E27FC236}">
              <a16:creationId xmlns:a16="http://schemas.microsoft.com/office/drawing/2014/main" id="{B818296B-D82F-41E6-87DF-B4426D90DCBA}"/>
            </a:ext>
          </a:extLst>
        </xdr:cNvPr>
        <xdr:cNvSpPr/>
      </xdr:nvSpPr>
      <xdr:spPr>
        <a:xfrm>
          <a:off x="6837824"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武器②</a:t>
          </a:r>
        </a:p>
      </xdr:txBody>
    </xdr:sp>
    <xdr:clientData/>
  </xdr:twoCellAnchor>
  <xdr:twoCellAnchor>
    <xdr:from>
      <xdr:col>10</xdr:col>
      <xdr:colOff>367548</xdr:colOff>
      <xdr:row>43</xdr:row>
      <xdr:rowOff>29136</xdr:rowOff>
    </xdr:from>
    <xdr:to>
      <xdr:col>12</xdr:col>
      <xdr:colOff>8430</xdr:colOff>
      <xdr:row>43</xdr:row>
      <xdr:rowOff>209136</xdr:rowOff>
    </xdr:to>
    <xdr:sp macro="" textlink="">
      <xdr:nvSpPr>
        <xdr:cNvPr id="127" name="正方形/長方形 126">
          <a:extLst>
            <a:ext uri="{FF2B5EF4-FFF2-40B4-BE49-F238E27FC236}">
              <a16:creationId xmlns:a16="http://schemas.microsoft.com/office/drawing/2014/main" id="{69FF4B50-020A-4AAE-9B41-02237494C4CA}"/>
            </a:ext>
          </a:extLst>
        </xdr:cNvPr>
        <xdr:cNvSpPr/>
      </xdr:nvSpPr>
      <xdr:spPr>
        <a:xfrm>
          <a:off x="7875489"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武器④</a:t>
          </a:r>
        </a:p>
      </xdr:txBody>
    </xdr:sp>
    <xdr:clientData/>
  </xdr:twoCellAnchor>
  <xdr:twoCellAnchor>
    <xdr:from>
      <xdr:col>12</xdr:col>
      <xdr:colOff>26891</xdr:colOff>
      <xdr:row>43</xdr:row>
      <xdr:rowOff>29136</xdr:rowOff>
    </xdr:from>
    <xdr:to>
      <xdr:col>13</xdr:col>
      <xdr:colOff>351332</xdr:colOff>
      <xdr:row>43</xdr:row>
      <xdr:rowOff>209136</xdr:rowOff>
    </xdr:to>
    <xdr:sp macro="" textlink="">
      <xdr:nvSpPr>
        <xdr:cNvPr id="128" name="正方形/長方形 127">
          <a:extLst>
            <a:ext uri="{FF2B5EF4-FFF2-40B4-BE49-F238E27FC236}">
              <a16:creationId xmlns:a16="http://schemas.microsoft.com/office/drawing/2014/main" id="{F172A23F-7045-4E22-BF07-3839F34E0A00}"/>
            </a:ext>
          </a:extLst>
        </xdr:cNvPr>
        <xdr:cNvSpPr/>
      </xdr:nvSpPr>
      <xdr:spPr>
        <a:xfrm>
          <a:off x="8901950"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武器⑥</a:t>
          </a:r>
        </a:p>
      </xdr:txBody>
    </xdr:sp>
    <xdr:clientData/>
  </xdr:twoCellAnchor>
  <xdr:twoCellAnchor>
    <xdr:from>
      <xdr:col>13</xdr:col>
      <xdr:colOff>358588</xdr:colOff>
      <xdr:row>43</xdr:row>
      <xdr:rowOff>29136</xdr:rowOff>
    </xdr:from>
    <xdr:to>
      <xdr:col>14</xdr:col>
      <xdr:colOff>683030</xdr:colOff>
      <xdr:row>43</xdr:row>
      <xdr:rowOff>209136</xdr:rowOff>
    </xdr:to>
    <xdr:sp macro="" textlink="">
      <xdr:nvSpPr>
        <xdr:cNvPr id="129" name="正方形/長方形 128">
          <a:extLst>
            <a:ext uri="{FF2B5EF4-FFF2-40B4-BE49-F238E27FC236}">
              <a16:creationId xmlns:a16="http://schemas.microsoft.com/office/drawing/2014/main" id="{49D15C1B-CC5D-4DDF-A989-F5967E1F6505}"/>
            </a:ext>
          </a:extLst>
        </xdr:cNvPr>
        <xdr:cNvSpPr/>
      </xdr:nvSpPr>
      <xdr:spPr>
        <a:xfrm>
          <a:off x="9917206"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武器⑧</a:t>
          </a:r>
        </a:p>
      </xdr:txBody>
    </xdr:sp>
    <xdr:clientData/>
  </xdr:twoCellAnchor>
  <xdr:twoCellAnchor>
    <xdr:from>
      <xdr:col>15</xdr:col>
      <xdr:colOff>17929</xdr:colOff>
      <xdr:row>43</xdr:row>
      <xdr:rowOff>29136</xdr:rowOff>
    </xdr:from>
    <xdr:to>
      <xdr:col>16</xdr:col>
      <xdr:colOff>342370</xdr:colOff>
      <xdr:row>43</xdr:row>
      <xdr:rowOff>209136</xdr:rowOff>
    </xdr:to>
    <xdr:sp macro="" textlink="">
      <xdr:nvSpPr>
        <xdr:cNvPr id="130" name="正方形/長方形 129">
          <a:extLst>
            <a:ext uri="{FF2B5EF4-FFF2-40B4-BE49-F238E27FC236}">
              <a16:creationId xmlns:a16="http://schemas.microsoft.com/office/drawing/2014/main" id="{71FA07E4-9B79-4B49-BDF6-26FC26B20737}"/>
            </a:ext>
          </a:extLst>
        </xdr:cNvPr>
        <xdr:cNvSpPr/>
      </xdr:nvSpPr>
      <xdr:spPr>
        <a:xfrm>
          <a:off x="10943664"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武器⑩</a:t>
          </a:r>
        </a:p>
      </xdr:txBody>
    </xdr:sp>
    <xdr:clientData/>
  </xdr:twoCellAnchor>
  <xdr:twoCellAnchor>
    <xdr:from>
      <xdr:col>16</xdr:col>
      <xdr:colOff>360830</xdr:colOff>
      <xdr:row>43</xdr:row>
      <xdr:rowOff>40342</xdr:rowOff>
    </xdr:from>
    <xdr:to>
      <xdr:col>18</xdr:col>
      <xdr:colOff>1712</xdr:colOff>
      <xdr:row>43</xdr:row>
      <xdr:rowOff>220342</xdr:rowOff>
    </xdr:to>
    <xdr:sp macro="" textlink="">
      <xdr:nvSpPr>
        <xdr:cNvPr id="131" name="正方形/長方形 130">
          <a:extLst>
            <a:ext uri="{FF2B5EF4-FFF2-40B4-BE49-F238E27FC236}">
              <a16:creationId xmlns:a16="http://schemas.microsoft.com/office/drawing/2014/main" id="{7AE9762F-F159-44A6-9772-7D64DEC96224}"/>
            </a:ext>
          </a:extLst>
        </xdr:cNvPr>
        <xdr:cNvSpPr/>
      </xdr:nvSpPr>
      <xdr:spPr>
        <a:xfrm>
          <a:off x="11970124" y="10148048"/>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武器⑫</a:t>
          </a:r>
        </a:p>
      </xdr:txBody>
    </xdr:sp>
    <xdr:clientData/>
  </xdr:twoCellAnchor>
  <xdr:twoCellAnchor>
    <xdr:from>
      <xdr:col>14</xdr:col>
      <xdr:colOff>6721</xdr:colOff>
      <xdr:row>25</xdr:row>
      <xdr:rowOff>44822</xdr:rowOff>
    </xdr:from>
    <xdr:to>
      <xdr:col>15</xdr:col>
      <xdr:colOff>655162</xdr:colOff>
      <xdr:row>25</xdr:row>
      <xdr:rowOff>224822</xdr:rowOff>
    </xdr:to>
    <xdr:sp macro="" textlink="">
      <xdr:nvSpPr>
        <xdr:cNvPr id="132" name="正方形/長方形 131">
          <a:extLst>
            <a:ext uri="{FF2B5EF4-FFF2-40B4-BE49-F238E27FC236}">
              <a16:creationId xmlns:a16="http://schemas.microsoft.com/office/drawing/2014/main" id="{90340698-44E7-4D31-8E33-FEC808692A7E}"/>
            </a:ext>
          </a:extLst>
        </xdr:cNvPr>
        <xdr:cNvSpPr/>
      </xdr:nvSpPr>
      <xdr:spPr>
        <a:xfrm>
          <a:off x="10248897" y="59615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レイドボスデザイン①</a:t>
          </a:r>
          <a:endParaRPr kumimoji="1" lang="en-US" altLang="ja-JP" sz="800">
            <a:solidFill>
              <a:sysClr val="windowText" lastClr="000000"/>
            </a:solidFill>
          </a:endParaRPr>
        </a:p>
      </xdr:txBody>
    </xdr:sp>
    <xdr:clientData/>
  </xdr:twoCellAnchor>
  <xdr:twoCellAnchor>
    <xdr:from>
      <xdr:col>16</xdr:col>
      <xdr:colOff>24651</xdr:colOff>
      <xdr:row>25</xdr:row>
      <xdr:rowOff>44822</xdr:rowOff>
    </xdr:from>
    <xdr:to>
      <xdr:col>17</xdr:col>
      <xdr:colOff>673092</xdr:colOff>
      <xdr:row>25</xdr:row>
      <xdr:rowOff>224822</xdr:rowOff>
    </xdr:to>
    <xdr:sp macro="" textlink="">
      <xdr:nvSpPr>
        <xdr:cNvPr id="133" name="正方形/長方形 132">
          <a:extLst>
            <a:ext uri="{FF2B5EF4-FFF2-40B4-BE49-F238E27FC236}">
              <a16:creationId xmlns:a16="http://schemas.microsoft.com/office/drawing/2014/main" id="{AAC028A5-577B-4877-B6AD-0B3C0DC059F4}"/>
            </a:ext>
          </a:extLst>
        </xdr:cNvPr>
        <xdr:cNvSpPr/>
      </xdr:nvSpPr>
      <xdr:spPr>
        <a:xfrm>
          <a:off x="11633945" y="59615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レイドボスデザイン②</a:t>
          </a:r>
          <a:endParaRPr kumimoji="1" lang="en-US" altLang="ja-JP" sz="800">
            <a:solidFill>
              <a:sysClr val="windowText" lastClr="000000"/>
            </a:solidFill>
          </a:endParaRPr>
        </a:p>
      </xdr:txBody>
    </xdr:sp>
    <xdr:clientData/>
  </xdr:twoCellAnchor>
  <xdr:twoCellAnchor>
    <xdr:from>
      <xdr:col>18</xdr:col>
      <xdr:colOff>8964</xdr:colOff>
      <xdr:row>25</xdr:row>
      <xdr:rowOff>44822</xdr:rowOff>
    </xdr:from>
    <xdr:to>
      <xdr:col>19</xdr:col>
      <xdr:colOff>657405</xdr:colOff>
      <xdr:row>25</xdr:row>
      <xdr:rowOff>224822</xdr:rowOff>
    </xdr:to>
    <xdr:sp macro="" textlink="">
      <xdr:nvSpPr>
        <xdr:cNvPr id="134" name="正方形/長方形 133">
          <a:extLst>
            <a:ext uri="{FF2B5EF4-FFF2-40B4-BE49-F238E27FC236}">
              <a16:creationId xmlns:a16="http://schemas.microsoft.com/office/drawing/2014/main" id="{267C1057-4E18-4938-8E8C-18754DC4F64F}"/>
            </a:ext>
          </a:extLst>
        </xdr:cNvPr>
        <xdr:cNvSpPr/>
      </xdr:nvSpPr>
      <xdr:spPr>
        <a:xfrm>
          <a:off x="12985376" y="59615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レイドボスデザイン③</a:t>
          </a:r>
          <a:endParaRPr kumimoji="1" lang="en-US" altLang="ja-JP" sz="800">
            <a:solidFill>
              <a:sysClr val="windowText" lastClr="000000"/>
            </a:solidFill>
          </a:endParaRPr>
        </a:p>
      </xdr:txBody>
    </xdr:sp>
    <xdr:clientData/>
  </xdr:twoCellAnchor>
  <xdr:twoCellAnchor>
    <xdr:from>
      <xdr:col>20</xdr:col>
      <xdr:colOff>26896</xdr:colOff>
      <xdr:row>25</xdr:row>
      <xdr:rowOff>44822</xdr:rowOff>
    </xdr:from>
    <xdr:to>
      <xdr:col>21</xdr:col>
      <xdr:colOff>675337</xdr:colOff>
      <xdr:row>25</xdr:row>
      <xdr:rowOff>224822</xdr:rowOff>
    </xdr:to>
    <xdr:sp macro="" textlink="">
      <xdr:nvSpPr>
        <xdr:cNvPr id="135" name="正方形/長方形 134">
          <a:extLst>
            <a:ext uri="{FF2B5EF4-FFF2-40B4-BE49-F238E27FC236}">
              <a16:creationId xmlns:a16="http://schemas.microsoft.com/office/drawing/2014/main" id="{C64F04B5-86CE-4095-B64D-8C22BAB73908}"/>
            </a:ext>
          </a:extLst>
        </xdr:cNvPr>
        <xdr:cNvSpPr/>
      </xdr:nvSpPr>
      <xdr:spPr>
        <a:xfrm>
          <a:off x="14370425" y="59615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レイドボスデザイン⑤</a:t>
          </a:r>
          <a:endParaRPr kumimoji="1" lang="en-US" altLang="ja-JP" sz="800">
            <a:solidFill>
              <a:sysClr val="windowText" lastClr="000000"/>
            </a:solidFill>
          </a:endParaRPr>
        </a:p>
      </xdr:txBody>
    </xdr:sp>
    <xdr:clientData/>
  </xdr:twoCellAnchor>
  <xdr:twoCellAnchor>
    <xdr:from>
      <xdr:col>18</xdr:col>
      <xdr:colOff>22411</xdr:colOff>
      <xdr:row>26</xdr:row>
      <xdr:rowOff>44823</xdr:rowOff>
    </xdr:from>
    <xdr:to>
      <xdr:col>19</xdr:col>
      <xdr:colOff>670852</xdr:colOff>
      <xdr:row>26</xdr:row>
      <xdr:rowOff>224823</xdr:rowOff>
    </xdr:to>
    <xdr:sp macro="" textlink="">
      <xdr:nvSpPr>
        <xdr:cNvPr id="136" name="正方形/長方形 135">
          <a:extLst>
            <a:ext uri="{FF2B5EF4-FFF2-40B4-BE49-F238E27FC236}">
              <a16:creationId xmlns:a16="http://schemas.microsoft.com/office/drawing/2014/main" id="{DFDF5913-B39C-4BEC-8EAF-1FF92EFEB985}"/>
            </a:ext>
          </a:extLst>
        </xdr:cNvPr>
        <xdr:cNvSpPr/>
      </xdr:nvSpPr>
      <xdr:spPr>
        <a:xfrm>
          <a:off x="12998823" y="620805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レイドボスデザイン④</a:t>
          </a:r>
          <a:endParaRPr kumimoji="1" lang="en-US" altLang="ja-JP" sz="800">
            <a:solidFill>
              <a:sysClr val="windowText" lastClr="000000"/>
            </a:solidFill>
          </a:endParaRPr>
        </a:p>
      </xdr:txBody>
    </xdr:sp>
    <xdr:clientData/>
  </xdr:twoCellAnchor>
  <xdr:twoCellAnchor>
    <xdr:from>
      <xdr:col>20</xdr:col>
      <xdr:colOff>29133</xdr:colOff>
      <xdr:row>26</xdr:row>
      <xdr:rowOff>44823</xdr:rowOff>
    </xdr:from>
    <xdr:to>
      <xdr:col>21</xdr:col>
      <xdr:colOff>677574</xdr:colOff>
      <xdr:row>26</xdr:row>
      <xdr:rowOff>224823</xdr:rowOff>
    </xdr:to>
    <xdr:sp macro="" textlink="">
      <xdr:nvSpPr>
        <xdr:cNvPr id="137" name="正方形/長方形 136">
          <a:extLst>
            <a:ext uri="{FF2B5EF4-FFF2-40B4-BE49-F238E27FC236}">
              <a16:creationId xmlns:a16="http://schemas.microsoft.com/office/drawing/2014/main" id="{B70CB90C-FCE8-4A5B-8F64-612AB4575E6E}"/>
            </a:ext>
          </a:extLst>
        </xdr:cNvPr>
        <xdr:cNvSpPr/>
      </xdr:nvSpPr>
      <xdr:spPr>
        <a:xfrm>
          <a:off x="14372662" y="620805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レイドボスデザイン⑥</a:t>
          </a:r>
          <a:endParaRPr kumimoji="1" lang="en-US" altLang="ja-JP" sz="800">
            <a:solidFill>
              <a:sysClr val="windowText" lastClr="000000"/>
            </a:solidFill>
          </a:endParaRPr>
        </a:p>
      </xdr:txBody>
    </xdr:sp>
    <xdr:clientData/>
  </xdr:twoCellAnchor>
  <xdr:twoCellAnchor>
    <xdr:from>
      <xdr:col>7</xdr:col>
      <xdr:colOff>6718</xdr:colOff>
      <xdr:row>18</xdr:row>
      <xdr:rowOff>38054</xdr:rowOff>
    </xdr:from>
    <xdr:to>
      <xdr:col>8</xdr:col>
      <xdr:colOff>11205</xdr:colOff>
      <xdr:row>18</xdr:row>
      <xdr:rowOff>218048</xdr:rowOff>
    </xdr:to>
    <xdr:sp macro="" textlink="">
      <xdr:nvSpPr>
        <xdr:cNvPr id="138" name="正方形/長方形 137">
          <a:extLst>
            <a:ext uri="{FF2B5EF4-FFF2-40B4-BE49-F238E27FC236}">
              <a16:creationId xmlns:a16="http://schemas.microsoft.com/office/drawing/2014/main" id="{C2766EAD-2DAB-4E39-96BB-8ED412F3291B}"/>
            </a:ext>
          </a:extLst>
        </xdr:cNvPr>
        <xdr:cNvSpPr/>
      </xdr:nvSpPr>
      <xdr:spPr>
        <a:xfrm>
          <a:off x="5474068"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武器①②</a:t>
          </a:r>
        </a:p>
      </xdr:txBody>
    </xdr:sp>
    <xdr:clientData/>
  </xdr:twoCellAnchor>
  <xdr:twoCellAnchor>
    <xdr:from>
      <xdr:col>8</xdr:col>
      <xdr:colOff>24649</xdr:colOff>
      <xdr:row>18</xdr:row>
      <xdr:rowOff>38054</xdr:rowOff>
    </xdr:from>
    <xdr:to>
      <xdr:col>9</xdr:col>
      <xdr:colOff>29137</xdr:colOff>
      <xdr:row>18</xdr:row>
      <xdr:rowOff>218048</xdr:rowOff>
    </xdr:to>
    <xdr:sp macro="" textlink="">
      <xdr:nvSpPr>
        <xdr:cNvPr id="139" name="正方形/長方形 138">
          <a:extLst>
            <a:ext uri="{FF2B5EF4-FFF2-40B4-BE49-F238E27FC236}">
              <a16:creationId xmlns:a16="http://schemas.microsoft.com/office/drawing/2014/main" id="{62F37F0E-8FD5-4657-8F74-5E0BF916A1E5}"/>
            </a:ext>
          </a:extLst>
        </xdr:cNvPr>
        <xdr:cNvSpPr/>
      </xdr:nvSpPr>
      <xdr:spPr>
        <a:xfrm>
          <a:off x="6177799" y="4248104"/>
          <a:ext cx="690288"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武器③④</a:t>
          </a:r>
        </a:p>
      </xdr:txBody>
    </xdr:sp>
    <xdr:clientData/>
  </xdr:twoCellAnchor>
  <xdr:twoCellAnchor>
    <xdr:from>
      <xdr:col>8</xdr:col>
      <xdr:colOff>681318</xdr:colOff>
      <xdr:row>18</xdr:row>
      <xdr:rowOff>38054</xdr:rowOff>
    </xdr:from>
    <xdr:to>
      <xdr:col>10</xdr:col>
      <xdr:colOff>2247</xdr:colOff>
      <xdr:row>18</xdr:row>
      <xdr:rowOff>218048</xdr:rowOff>
    </xdr:to>
    <xdr:sp macro="" textlink="">
      <xdr:nvSpPr>
        <xdr:cNvPr id="140" name="正方形/長方形 139">
          <a:extLst>
            <a:ext uri="{FF2B5EF4-FFF2-40B4-BE49-F238E27FC236}">
              <a16:creationId xmlns:a16="http://schemas.microsoft.com/office/drawing/2014/main" id="{53A919BA-F532-440A-8EB0-010FB652E115}"/>
            </a:ext>
          </a:extLst>
        </xdr:cNvPr>
        <xdr:cNvSpPr/>
      </xdr:nvSpPr>
      <xdr:spPr>
        <a:xfrm>
          <a:off x="6834468" y="4248104"/>
          <a:ext cx="692529"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武器⑤⑥</a:t>
          </a:r>
        </a:p>
      </xdr:txBody>
    </xdr:sp>
    <xdr:clientData/>
  </xdr:twoCellAnchor>
  <xdr:twoCellAnchor>
    <xdr:from>
      <xdr:col>10</xdr:col>
      <xdr:colOff>4483</xdr:colOff>
      <xdr:row>18</xdr:row>
      <xdr:rowOff>38054</xdr:rowOff>
    </xdr:from>
    <xdr:to>
      <xdr:col>11</xdr:col>
      <xdr:colOff>8970</xdr:colOff>
      <xdr:row>18</xdr:row>
      <xdr:rowOff>218048</xdr:rowOff>
    </xdr:to>
    <xdr:sp macro="" textlink="">
      <xdr:nvSpPr>
        <xdr:cNvPr id="141" name="正方形/長方形 140">
          <a:extLst>
            <a:ext uri="{FF2B5EF4-FFF2-40B4-BE49-F238E27FC236}">
              <a16:creationId xmlns:a16="http://schemas.microsoft.com/office/drawing/2014/main" id="{1870220F-2A25-4294-98A8-79D4FFE42916}"/>
            </a:ext>
          </a:extLst>
        </xdr:cNvPr>
        <xdr:cNvSpPr/>
      </xdr:nvSpPr>
      <xdr:spPr>
        <a:xfrm>
          <a:off x="7529233"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武器⑦⑧</a:t>
          </a:r>
        </a:p>
      </xdr:txBody>
    </xdr:sp>
    <xdr:clientData/>
  </xdr:twoCellAnchor>
  <xdr:twoCellAnchor>
    <xdr:from>
      <xdr:col>11</xdr:col>
      <xdr:colOff>22418</xdr:colOff>
      <xdr:row>18</xdr:row>
      <xdr:rowOff>38054</xdr:rowOff>
    </xdr:from>
    <xdr:to>
      <xdr:col>12</xdr:col>
      <xdr:colOff>26905</xdr:colOff>
      <xdr:row>18</xdr:row>
      <xdr:rowOff>218048</xdr:rowOff>
    </xdr:to>
    <xdr:sp macro="" textlink="">
      <xdr:nvSpPr>
        <xdr:cNvPr id="142" name="正方形/長方形 141">
          <a:extLst>
            <a:ext uri="{FF2B5EF4-FFF2-40B4-BE49-F238E27FC236}">
              <a16:creationId xmlns:a16="http://schemas.microsoft.com/office/drawing/2014/main" id="{BC9D3084-5888-422C-8E6D-0A8B6975199C}"/>
            </a:ext>
          </a:extLst>
        </xdr:cNvPr>
        <xdr:cNvSpPr/>
      </xdr:nvSpPr>
      <xdr:spPr>
        <a:xfrm>
          <a:off x="8232968"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武器⑨⑩</a:t>
          </a:r>
        </a:p>
      </xdr:txBody>
    </xdr:sp>
    <xdr:clientData/>
  </xdr:twoCellAnchor>
  <xdr:twoCellAnchor>
    <xdr:from>
      <xdr:col>12</xdr:col>
      <xdr:colOff>17933</xdr:colOff>
      <xdr:row>18</xdr:row>
      <xdr:rowOff>38054</xdr:rowOff>
    </xdr:from>
    <xdr:to>
      <xdr:col>13</xdr:col>
      <xdr:colOff>22420</xdr:colOff>
      <xdr:row>18</xdr:row>
      <xdr:rowOff>218048</xdr:rowOff>
    </xdr:to>
    <xdr:sp macro="" textlink="">
      <xdr:nvSpPr>
        <xdr:cNvPr id="143" name="正方形/長方形 142">
          <a:extLst>
            <a:ext uri="{FF2B5EF4-FFF2-40B4-BE49-F238E27FC236}">
              <a16:creationId xmlns:a16="http://schemas.microsoft.com/office/drawing/2014/main" id="{5A030460-327D-4B99-AFAB-5D8F49074050}"/>
            </a:ext>
          </a:extLst>
        </xdr:cNvPr>
        <xdr:cNvSpPr/>
      </xdr:nvSpPr>
      <xdr:spPr>
        <a:xfrm>
          <a:off x="8914283"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武器⑪⑫</a:t>
          </a:r>
        </a:p>
      </xdr:txBody>
    </xdr:sp>
    <xdr:clientData/>
  </xdr:twoCellAnchor>
  <xdr:twoCellAnchor>
    <xdr:from>
      <xdr:col>13</xdr:col>
      <xdr:colOff>24657</xdr:colOff>
      <xdr:row>18</xdr:row>
      <xdr:rowOff>38054</xdr:rowOff>
    </xdr:from>
    <xdr:to>
      <xdr:col>14</xdr:col>
      <xdr:colOff>29145</xdr:colOff>
      <xdr:row>18</xdr:row>
      <xdr:rowOff>218048</xdr:rowOff>
    </xdr:to>
    <xdr:sp macro="" textlink="">
      <xdr:nvSpPr>
        <xdr:cNvPr id="144" name="正方形/長方形 143">
          <a:extLst>
            <a:ext uri="{FF2B5EF4-FFF2-40B4-BE49-F238E27FC236}">
              <a16:creationId xmlns:a16="http://schemas.microsoft.com/office/drawing/2014/main" id="{5537E014-39D0-4411-A6B8-5772497BAB18}"/>
            </a:ext>
          </a:extLst>
        </xdr:cNvPr>
        <xdr:cNvSpPr/>
      </xdr:nvSpPr>
      <xdr:spPr>
        <a:xfrm>
          <a:off x="9606807" y="4248104"/>
          <a:ext cx="690288"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武器⑬⑭</a:t>
          </a:r>
        </a:p>
      </xdr:txBody>
    </xdr:sp>
    <xdr:clientData/>
  </xdr:twoCellAnchor>
  <xdr:twoCellAnchor>
    <xdr:from>
      <xdr:col>14</xdr:col>
      <xdr:colOff>31382</xdr:colOff>
      <xdr:row>18</xdr:row>
      <xdr:rowOff>38054</xdr:rowOff>
    </xdr:from>
    <xdr:to>
      <xdr:col>15</xdr:col>
      <xdr:colOff>35869</xdr:colOff>
      <xdr:row>18</xdr:row>
      <xdr:rowOff>218048</xdr:rowOff>
    </xdr:to>
    <xdr:sp macro="" textlink="">
      <xdr:nvSpPr>
        <xdr:cNvPr id="145" name="正方形/長方形 144">
          <a:extLst>
            <a:ext uri="{FF2B5EF4-FFF2-40B4-BE49-F238E27FC236}">
              <a16:creationId xmlns:a16="http://schemas.microsoft.com/office/drawing/2014/main" id="{87AD9ADD-4D00-49CD-9948-BCAB45CF5BCF}"/>
            </a:ext>
          </a:extLst>
        </xdr:cNvPr>
        <xdr:cNvSpPr/>
      </xdr:nvSpPr>
      <xdr:spPr>
        <a:xfrm>
          <a:off x="10299332"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武器⑮⑯</a:t>
          </a:r>
        </a:p>
      </xdr:txBody>
    </xdr:sp>
    <xdr:clientData/>
  </xdr:twoCellAnchor>
  <xdr:twoCellAnchor>
    <xdr:from>
      <xdr:col>15</xdr:col>
      <xdr:colOff>15695</xdr:colOff>
      <xdr:row>18</xdr:row>
      <xdr:rowOff>38054</xdr:rowOff>
    </xdr:from>
    <xdr:to>
      <xdr:col>16</xdr:col>
      <xdr:colOff>20182</xdr:colOff>
      <xdr:row>18</xdr:row>
      <xdr:rowOff>218048</xdr:rowOff>
    </xdr:to>
    <xdr:sp macro="" textlink="">
      <xdr:nvSpPr>
        <xdr:cNvPr id="146" name="正方形/長方形 145">
          <a:extLst>
            <a:ext uri="{FF2B5EF4-FFF2-40B4-BE49-F238E27FC236}">
              <a16:creationId xmlns:a16="http://schemas.microsoft.com/office/drawing/2014/main" id="{351EFE51-1F22-4A91-AAA8-FBF7E4F59F06}"/>
            </a:ext>
          </a:extLst>
        </xdr:cNvPr>
        <xdr:cNvSpPr/>
      </xdr:nvSpPr>
      <xdr:spPr>
        <a:xfrm>
          <a:off x="10969445"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武器⑰⑱</a:t>
          </a:r>
        </a:p>
      </xdr:txBody>
    </xdr:sp>
    <xdr:clientData/>
  </xdr:twoCellAnchor>
  <xdr:twoCellAnchor>
    <xdr:from>
      <xdr:col>16</xdr:col>
      <xdr:colOff>33623</xdr:colOff>
      <xdr:row>18</xdr:row>
      <xdr:rowOff>38054</xdr:rowOff>
    </xdr:from>
    <xdr:to>
      <xdr:col>17</xdr:col>
      <xdr:colOff>38110</xdr:colOff>
      <xdr:row>18</xdr:row>
      <xdr:rowOff>218048</xdr:rowOff>
    </xdr:to>
    <xdr:sp macro="" textlink="">
      <xdr:nvSpPr>
        <xdr:cNvPr id="147" name="正方形/長方形 146">
          <a:extLst>
            <a:ext uri="{FF2B5EF4-FFF2-40B4-BE49-F238E27FC236}">
              <a16:creationId xmlns:a16="http://schemas.microsoft.com/office/drawing/2014/main" id="{B88FA245-C4E4-4905-9B0B-12888E9CBFA4}"/>
            </a:ext>
          </a:extLst>
        </xdr:cNvPr>
        <xdr:cNvSpPr/>
      </xdr:nvSpPr>
      <xdr:spPr>
        <a:xfrm>
          <a:off x="11673173"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武器⑲⑳</a:t>
          </a:r>
        </a:p>
      </xdr:txBody>
    </xdr:sp>
    <xdr:clientData/>
  </xdr:twoCellAnchor>
  <xdr:twoCellAnchor>
    <xdr:from>
      <xdr:col>18</xdr:col>
      <xdr:colOff>20175</xdr:colOff>
      <xdr:row>43</xdr:row>
      <xdr:rowOff>40342</xdr:rowOff>
    </xdr:from>
    <xdr:to>
      <xdr:col>19</xdr:col>
      <xdr:colOff>344616</xdr:colOff>
      <xdr:row>43</xdr:row>
      <xdr:rowOff>220342</xdr:rowOff>
    </xdr:to>
    <xdr:sp macro="" textlink="">
      <xdr:nvSpPr>
        <xdr:cNvPr id="149" name="正方形/長方形 148">
          <a:extLst>
            <a:ext uri="{FF2B5EF4-FFF2-40B4-BE49-F238E27FC236}">
              <a16:creationId xmlns:a16="http://schemas.microsoft.com/office/drawing/2014/main" id="{B33AEBC2-B0CB-49B3-A659-2C912BDF1588}"/>
            </a:ext>
          </a:extLst>
        </xdr:cNvPr>
        <xdr:cNvSpPr/>
      </xdr:nvSpPr>
      <xdr:spPr>
        <a:xfrm>
          <a:off x="12996587" y="10148048"/>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武器⑭</a:t>
          </a:r>
        </a:p>
      </xdr:txBody>
    </xdr:sp>
    <xdr:clientData/>
  </xdr:twoCellAnchor>
  <xdr:twoCellAnchor>
    <xdr:from>
      <xdr:col>19</xdr:col>
      <xdr:colOff>374284</xdr:colOff>
      <xdr:row>43</xdr:row>
      <xdr:rowOff>40342</xdr:rowOff>
    </xdr:from>
    <xdr:to>
      <xdr:col>21</xdr:col>
      <xdr:colOff>15167</xdr:colOff>
      <xdr:row>43</xdr:row>
      <xdr:rowOff>220342</xdr:rowOff>
    </xdr:to>
    <xdr:sp macro="" textlink="">
      <xdr:nvSpPr>
        <xdr:cNvPr id="150" name="正方形/長方形 149">
          <a:extLst>
            <a:ext uri="{FF2B5EF4-FFF2-40B4-BE49-F238E27FC236}">
              <a16:creationId xmlns:a16="http://schemas.microsoft.com/office/drawing/2014/main" id="{AA01B738-BD06-4798-B530-8C46FBF874E2}"/>
            </a:ext>
          </a:extLst>
        </xdr:cNvPr>
        <xdr:cNvSpPr/>
      </xdr:nvSpPr>
      <xdr:spPr>
        <a:xfrm>
          <a:off x="14034255" y="10148048"/>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武器⑯</a:t>
          </a:r>
        </a:p>
      </xdr:txBody>
    </xdr:sp>
    <xdr:clientData/>
  </xdr:twoCellAnchor>
  <xdr:twoCellAnchor>
    <xdr:from>
      <xdr:col>17</xdr:col>
      <xdr:colOff>12335</xdr:colOff>
      <xdr:row>18</xdr:row>
      <xdr:rowOff>38054</xdr:rowOff>
    </xdr:from>
    <xdr:to>
      <xdr:col>18</xdr:col>
      <xdr:colOff>21994</xdr:colOff>
      <xdr:row>18</xdr:row>
      <xdr:rowOff>218048</xdr:rowOff>
    </xdr:to>
    <xdr:sp macro="" textlink="">
      <xdr:nvSpPr>
        <xdr:cNvPr id="151" name="正方形/長方形 150">
          <a:extLst>
            <a:ext uri="{FF2B5EF4-FFF2-40B4-BE49-F238E27FC236}">
              <a16:creationId xmlns:a16="http://schemas.microsoft.com/office/drawing/2014/main" id="{10E51935-F136-40AA-BEC5-1EC062AA8423}"/>
            </a:ext>
          </a:extLst>
        </xdr:cNvPr>
        <xdr:cNvSpPr/>
      </xdr:nvSpPr>
      <xdr:spPr>
        <a:xfrm>
          <a:off x="12337685" y="4248104"/>
          <a:ext cx="695459"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武器㉑㉒</a:t>
          </a:r>
        </a:p>
      </xdr:txBody>
    </xdr:sp>
    <xdr:clientData/>
  </xdr:twoCellAnchor>
  <xdr:twoCellAnchor>
    <xdr:from>
      <xdr:col>18</xdr:col>
      <xdr:colOff>2255</xdr:colOff>
      <xdr:row>18</xdr:row>
      <xdr:rowOff>38054</xdr:rowOff>
    </xdr:from>
    <xdr:to>
      <xdr:col>19</xdr:col>
      <xdr:colOff>6742</xdr:colOff>
      <xdr:row>18</xdr:row>
      <xdr:rowOff>218048</xdr:rowOff>
    </xdr:to>
    <xdr:sp macro="" textlink="">
      <xdr:nvSpPr>
        <xdr:cNvPr id="152" name="正方形/長方形 151">
          <a:extLst>
            <a:ext uri="{FF2B5EF4-FFF2-40B4-BE49-F238E27FC236}">
              <a16:creationId xmlns:a16="http://schemas.microsoft.com/office/drawing/2014/main" id="{082D3D2F-6F4A-40C1-986A-2B759A02ADED}"/>
            </a:ext>
          </a:extLst>
        </xdr:cNvPr>
        <xdr:cNvSpPr/>
      </xdr:nvSpPr>
      <xdr:spPr>
        <a:xfrm>
          <a:off x="13013405"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武器㉓㉔</a:t>
          </a:r>
        </a:p>
      </xdr:txBody>
    </xdr:sp>
    <xdr:clientData/>
  </xdr:twoCellAnchor>
  <xdr:twoCellAnchor>
    <xdr:from>
      <xdr:col>18</xdr:col>
      <xdr:colOff>670129</xdr:colOff>
      <xdr:row>18</xdr:row>
      <xdr:rowOff>38054</xdr:rowOff>
    </xdr:from>
    <xdr:to>
      <xdr:col>19</xdr:col>
      <xdr:colOff>674616</xdr:colOff>
      <xdr:row>18</xdr:row>
      <xdr:rowOff>218048</xdr:rowOff>
    </xdr:to>
    <xdr:sp macro="" textlink="">
      <xdr:nvSpPr>
        <xdr:cNvPr id="153" name="正方形/長方形 152">
          <a:extLst>
            <a:ext uri="{FF2B5EF4-FFF2-40B4-BE49-F238E27FC236}">
              <a16:creationId xmlns:a16="http://schemas.microsoft.com/office/drawing/2014/main" id="{EF213065-0951-402F-911C-855E701F81C7}"/>
            </a:ext>
          </a:extLst>
        </xdr:cNvPr>
        <xdr:cNvSpPr/>
      </xdr:nvSpPr>
      <xdr:spPr>
        <a:xfrm>
          <a:off x="13681279"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武器㉕㉖</a:t>
          </a:r>
        </a:p>
      </xdr:txBody>
    </xdr:sp>
    <xdr:clientData/>
  </xdr:twoCellAnchor>
  <xdr:twoCellAnchor>
    <xdr:from>
      <xdr:col>20</xdr:col>
      <xdr:colOff>4505</xdr:colOff>
      <xdr:row>18</xdr:row>
      <xdr:rowOff>38054</xdr:rowOff>
    </xdr:from>
    <xdr:to>
      <xdr:col>21</xdr:col>
      <xdr:colOff>8992</xdr:colOff>
      <xdr:row>18</xdr:row>
      <xdr:rowOff>218048</xdr:rowOff>
    </xdr:to>
    <xdr:sp macro="" textlink="">
      <xdr:nvSpPr>
        <xdr:cNvPr id="154" name="正方形/長方形 153">
          <a:extLst>
            <a:ext uri="{FF2B5EF4-FFF2-40B4-BE49-F238E27FC236}">
              <a16:creationId xmlns:a16="http://schemas.microsoft.com/office/drawing/2014/main" id="{7D8CAA33-735C-4D50-B20C-CDA5295E73AC}"/>
            </a:ext>
          </a:extLst>
        </xdr:cNvPr>
        <xdr:cNvSpPr/>
      </xdr:nvSpPr>
      <xdr:spPr>
        <a:xfrm>
          <a:off x="14387255"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武器㉗㉘</a:t>
          </a:r>
        </a:p>
      </xdr:txBody>
    </xdr:sp>
    <xdr:clientData/>
  </xdr:twoCellAnchor>
  <xdr:twoCellAnchor>
    <xdr:from>
      <xdr:col>21</xdr:col>
      <xdr:colOff>23902</xdr:colOff>
      <xdr:row>18</xdr:row>
      <xdr:rowOff>38054</xdr:rowOff>
    </xdr:from>
    <xdr:to>
      <xdr:col>22</xdr:col>
      <xdr:colOff>28389</xdr:colOff>
      <xdr:row>18</xdr:row>
      <xdr:rowOff>218048</xdr:rowOff>
    </xdr:to>
    <xdr:sp macro="" textlink="">
      <xdr:nvSpPr>
        <xdr:cNvPr id="155" name="正方形/長方形 154">
          <a:extLst>
            <a:ext uri="{FF2B5EF4-FFF2-40B4-BE49-F238E27FC236}">
              <a16:creationId xmlns:a16="http://schemas.microsoft.com/office/drawing/2014/main" id="{DB0835AB-3C32-4BEE-A7AB-907B61F386B8}"/>
            </a:ext>
          </a:extLst>
        </xdr:cNvPr>
        <xdr:cNvSpPr/>
      </xdr:nvSpPr>
      <xdr:spPr>
        <a:xfrm>
          <a:off x="15092452"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武器㉙㉚</a:t>
          </a:r>
        </a:p>
      </xdr:txBody>
    </xdr:sp>
    <xdr:clientData/>
  </xdr:twoCellAnchor>
  <xdr:twoCellAnchor>
    <xdr:from>
      <xdr:col>12</xdr:col>
      <xdr:colOff>24647</xdr:colOff>
      <xdr:row>28</xdr:row>
      <xdr:rowOff>40346</xdr:rowOff>
    </xdr:from>
    <xdr:to>
      <xdr:col>13</xdr:col>
      <xdr:colOff>673088</xdr:colOff>
      <xdr:row>28</xdr:row>
      <xdr:rowOff>220346</xdr:rowOff>
    </xdr:to>
    <xdr:sp macro="" textlink="">
      <xdr:nvSpPr>
        <xdr:cNvPr id="156" name="正方形/長方形 155">
          <a:extLst>
            <a:ext uri="{FF2B5EF4-FFF2-40B4-BE49-F238E27FC236}">
              <a16:creationId xmlns:a16="http://schemas.microsoft.com/office/drawing/2014/main" id="{47B83172-0F05-4D66-8B3A-639F7DDEEEA8}"/>
            </a:ext>
          </a:extLst>
        </xdr:cNvPr>
        <xdr:cNvSpPr/>
      </xdr:nvSpPr>
      <xdr:spPr>
        <a:xfrm>
          <a:off x="8899706" y="6696640"/>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レイドボス仕様①</a:t>
          </a:r>
          <a:endParaRPr kumimoji="1" lang="en-US" altLang="ja-JP" sz="800">
            <a:solidFill>
              <a:sysClr val="windowText" lastClr="000000"/>
            </a:solidFill>
          </a:endParaRPr>
        </a:p>
      </xdr:txBody>
    </xdr:sp>
    <xdr:clientData/>
  </xdr:twoCellAnchor>
  <xdr:twoCellAnchor>
    <xdr:from>
      <xdr:col>10</xdr:col>
      <xdr:colOff>20160</xdr:colOff>
      <xdr:row>27</xdr:row>
      <xdr:rowOff>35859</xdr:rowOff>
    </xdr:from>
    <xdr:to>
      <xdr:col>11</xdr:col>
      <xdr:colOff>668601</xdr:colOff>
      <xdr:row>27</xdr:row>
      <xdr:rowOff>215859</xdr:rowOff>
    </xdr:to>
    <xdr:sp macro="" textlink="">
      <xdr:nvSpPr>
        <xdr:cNvPr id="157" name="正方形/長方形 156">
          <a:extLst>
            <a:ext uri="{FF2B5EF4-FFF2-40B4-BE49-F238E27FC236}">
              <a16:creationId xmlns:a16="http://schemas.microsoft.com/office/drawing/2014/main" id="{04E1FF32-AC60-4666-918B-6E54ECA59355}"/>
            </a:ext>
          </a:extLst>
        </xdr:cNvPr>
        <xdr:cNvSpPr/>
      </xdr:nvSpPr>
      <xdr:spPr>
        <a:xfrm>
          <a:off x="7528101" y="6445624"/>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レイドボス基本仕様</a:t>
          </a:r>
          <a:endParaRPr kumimoji="1" lang="en-US" altLang="ja-JP" sz="800">
            <a:solidFill>
              <a:sysClr val="windowText" lastClr="000000"/>
            </a:solidFill>
          </a:endParaRPr>
        </a:p>
      </xdr:txBody>
    </xdr:sp>
    <xdr:clientData/>
  </xdr:twoCellAnchor>
  <xdr:twoCellAnchor>
    <xdr:from>
      <xdr:col>13</xdr:col>
      <xdr:colOff>681313</xdr:colOff>
      <xdr:row>28</xdr:row>
      <xdr:rowOff>40346</xdr:rowOff>
    </xdr:from>
    <xdr:to>
      <xdr:col>15</xdr:col>
      <xdr:colOff>646196</xdr:colOff>
      <xdr:row>28</xdr:row>
      <xdr:rowOff>220346</xdr:rowOff>
    </xdr:to>
    <xdr:sp macro="" textlink="">
      <xdr:nvSpPr>
        <xdr:cNvPr id="158" name="正方形/長方形 157">
          <a:extLst>
            <a:ext uri="{FF2B5EF4-FFF2-40B4-BE49-F238E27FC236}">
              <a16:creationId xmlns:a16="http://schemas.microsoft.com/office/drawing/2014/main" id="{4EF66226-4062-4AB7-A612-E71175D98B87}"/>
            </a:ext>
          </a:extLst>
        </xdr:cNvPr>
        <xdr:cNvSpPr/>
      </xdr:nvSpPr>
      <xdr:spPr>
        <a:xfrm>
          <a:off x="10239931" y="6696640"/>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レイドボス仕様②</a:t>
          </a:r>
          <a:endParaRPr kumimoji="1" lang="en-US" altLang="ja-JP" sz="800">
            <a:solidFill>
              <a:sysClr val="windowText" lastClr="000000"/>
            </a:solidFill>
          </a:endParaRPr>
        </a:p>
      </xdr:txBody>
    </xdr:sp>
    <xdr:clientData/>
  </xdr:twoCellAnchor>
  <xdr:twoCellAnchor>
    <xdr:from>
      <xdr:col>16</xdr:col>
      <xdr:colOff>4480</xdr:colOff>
      <xdr:row>28</xdr:row>
      <xdr:rowOff>40346</xdr:rowOff>
    </xdr:from>
    <xdr:to>
      <xdr:col>17</xdr:col>
      <xdr:colOff>652921</xdr:colOff>
      <xdr:row>28</xdr:row>
      <xdr:rowOff>220346</xdr:rowOff>
    </xdr:to>
    <xdr:sp macro="" textlink="">
      <xdr:nvSpPr>
        <xdr:cNvPr id="159" name="正方形/長方形 158">
          <a:extLst>
            <a:ext uri="{FF2B5EF4-FFF2-40B4-BE49-F238E27FC236}">
              <a16:creationId xmlns:a16="http://schemas.microsoft.com/office/drawing/2014/main" id="{70224286-F99A-44BD-9131-92549C55AD61}"/>
            </a:ext>
          </a:extLst>
        </xdr:cNvPr>
        <xdr:cNvSpPr/>
      </xdr:nvSpPr>
      <xdr:spPr>
        <a:xfrm>
          <a:off x="11613774" y="6696640"/>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レイドボス仕様③</a:t>
          </a:r>
          <a:endParaRPr kumimoji="1" lang="en-US" altLang="ja-JP" sz="800">
            <a:solidFill>
              <a:sysClr val="windowText" lastClr="000000"/>
            </a:solidFill>
          </a:endParaRPr>
        </a:p>
      </xdr:txBody>
    </xdr:sp>
    <xdr:clientData/>
  </xdr:twoCellAnchor>
  <xdr:twoCellAnchor>
    <xdr:from>
      <xdr:col>18</xdr:col>
      <xdr:colOff>33614</xdr:colOff>
      <xdr:row>28</xdr:row>
      <xdr:rowOff>40346</xdr:rowOff>
    </xdr:from>
    <xdr:to>
      <xdr:col>19</xdr:col>
      <xdr:colOff>682055</xdr:colOff>
      <xdr:row>28</xdr:row>
      <xdr:rowOff>220346</xdr:rowOff>
    </xdr:to>
    <xdr:sp macro="" textlink="">
      <xdr:nvSpPr>
        <xdr:cNvPr id="160" name="正方形/長方形 159">
          <a:extLst>
            <a:ext uri="{FF2B5EF4-FFF2-40B4-BE49-F238E27FC236}">
              <a16:creationId xmlns:a16="http://schemas.microsoft.com/office/drawing/2014/main" id="{3B4F35D0-3178-48CD-A484-EA51631B314F}"/>
            </a:ext>
          </a:extLst>
        </xdr:cNvPr>
        <xdr:cNvSpPr/>
      </xdr:nvSpPr>
      <xdr:spPr>
        <a:xfrm>
          <a:off x="13010026" y="6696640"/>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レイドボス仕様⑤</a:t>
          </a:r>
          <a:endParaRPr kumimoji="1" lang="en-US" altLang="ja-JP" sz="800">
            <a:solidFill>
              <a:sysClr val="windowText" lastClr="000000"/>
            </a:solidFill>
          </a:endParaRPr>
        </a:p>
      </xdr:txBody>
    </xdr:sp>
    <xdr:clientData/>
  </xdr:twoCellAnchor>
  <xdr:twoCellAnchor>
    <xdr:from>
      <xdr:col>16</xdr:col>
      <xdr:colOff>22409</xdr:colOff>
      <xdr:row>34</xdr:row>
      <xdr:rowOff>24657</xdr:rowOff>
    </xdr:from>
    <xdr:to>
      <xdr:col>17</xdr:col>
      <xdr:colOff>670850</xdr:colOff>
      <xdr:row>34</xdr:row>
      <xdr:rowOff>204657</xdr:rowOff>
    </xdr:to>
    <xdr:sp macro="" textlink="">
      <xdr:nvSpPr>
        <xdr:cNvPr id="161" name="正方形/長方形 160">
          <a:extLst>
            <a:ext uri="{FF2B5EF4-FFF2-40B4-BE49-F238E27FC236}">
              <a16:creationId xmlns:a16="http://schemas.microsoft.com/office/drawing/2014/main" id="{F7B89C08-23C7-4116-8008-376E3B4F76C8}"/>
            </a:ext>
          </a:extLst>
        </xdr:cNvPr>
        <xdr:cNvSpPr/>
      </xdr:nvSpPr>
      <xdr:spPr>
        <a:xfrm>
          <a:off x="11631703" y="81601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レイドボス仕様④</a:t>
          </a:r>
          <a:endParaRPr kumimoji="1" lang="en-US" altLang="ja-JP" sz="800">
            <a:solidFill>
              <a:sysClr val="windowText" lastClr="000000"/>
            </a:solidFill>
          </a:endParaRPr>
        </a:p>
      </xdr:txBody>
    </xdr:sp>
    <xdr:clientData/>
  </xdr:twoCellAnchor>
  <xdr:twoCellAnchor>
    <xdr:from>
      <xdr:col>18</xdr:col>
      <xdr:colOff>51543</xdr:colOff>
      <xdr:row>34</xdr:row>
      <xdr:rowOff>24657</xdr:rowOff>
    </xdr:from>
    <xdr:to>
      <xdr:col>20</xdr:col>
      <xdr:colOff>16426</xdr:colOff>
      <xdr:row>34</xdr:row>
      <xdr:rowOff>204657</xdr:rowOff>
    </xdr:to>
    <xdr:sp macro="" textlink="">
      <xdr:nvSpPr>
        <xdr:cNvPr id="162" name="正方形/長方形 161">
          <a:extLst>
            <a:ext uri="{FF2B5EF4-FFF2-40B4-BE49-F238E27FC236}">
              <a16:creationId xmlns:a16="http://schemas.microsoft.com/office/drawing/2014/main" id="{5457984F-D4CD-4F00-B87E-41A26334C00C}"/>
            </a:ext>
          </a:extLst>
        </xdr:cNvPr>
        <xdr:cNvSpPr/>
      </xdr:nvSpPr>
      <xdr:spPr>
        <a:xfrm>
          <a:off x="13027955" y="81601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レイドボス仕様⑥</a:t>
          </a:r>
          <a:endParaRPr kumimoji="1" lang="en-US" altLang="ja-JP" sz="800">
            <a:solidFill>
              <a:sysClr val="windowText" lastClr="000000"/>
            </a:solidFill>
          </a:endParaRPr>
        </a:p>
      </xdr:txBody>
    </xdr:sp>
    <xdr:clientData/>
  </xdr:twoCellAnchor>
  <xdr:twoCellAnchor>
    <xdr:from>
      <xdr:col>19</xdr:col>
      <xdr:colOff>676818</xdr:colOff>
      <xdr:row>44</xdr:row>
      <xdr:rowOff>31378</xdr:rowOff>
    </xdr:from>
    <xdr:to>
      <xdr:col>22</xdr:col>
      <xdr:colOff>670100</xdr:colOff>
      <xdr:row>44</xdr:row>
      <xdr:rowOff>219229</xdr:rowOff>
    </xdr:to>
    <xdr:sp macro="" textlink="">
      <xdr:nvSpPr>
        <xdr:cNvPr id="163" name="正方形/長方形 162">
          <a:extLst>
            <a:ext uri="{FF2B5EF4-FFF2-40B4-BE49-F238E27FC236}">
              <a16:creationId xmlns:a16="http://schemas.microsoft.com/office/drawing/2014/main" id="{537E850E-ADF7-4A13-83F5-9131C9D125B9}"/>
            </a:ext>
          </a:extLst>
        </xdr:cNvPr>
        <xdr:cNvSpPr/>
      </xdr:nvSpPr>
      <xdr:spPr>
        <a:xfrm>
          <a:off x="14336789" y="10385613"/>
          <a:ext cx="2043958"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レイドボスモデル④</a:t>
          </a:r>
          <a:endParaRPr kumimoji="1" lang="en-US" altLang="ja-JP" sz="800">
            <a:solidFill>
              <a:sysClr val="windowText" lastClr="000000"/>
            </a:solidFill>
          </a:endParaRPr>
        </a:p>
      </xdr:txBody>
    </xdr:sp>
    <xdr:clientData/>
  </xdr:twoCellAnchor>
  <xdr:twoCellAnchor>
    <xdr:from>
      <xdr:col>22</xdr:col>
      <xdr:colOff>11189</xdr:colOff>
      <xdr:row>45</xdr:row>
      <xdr:rowOff>41463</xdr:rowOff>
    </xdr:from>
    <xdr:to>
      <xdr:col>25</xdr:col>
      <xdr:colOff>4471</xdr:colOff>
      <xdr:row>45</xdr:row>
      <xdr:rowOff>229314</xdr:rowOff>
    </xdr:to>
    <xdr:sp macro="" textlink="">
      <xdr:nvSpPr>
        <xdr:cNvPr id="164" name="正方形/長方形 163">
          <a:extLst>
            <a:ext uri="{FF2B5EF4-FFF2-40B4-BE49-F238E27FC236}">
              <a16:creationId xmlns:a16="http://schemas.microsoft.com/office/drawing/2014/main" id="{D1836ABE-955E-407B-8F74-F2376788C52E}"/>
            </a:ext>
          </a:extLst>
        </xdr:cNvPr>
        <xdr:cNvSpPr/>
      </xdr:nvSpPr>
      <xdr:spPr>
        <a:xfrm>
          <a:off x="15765539" y="10690413"/>
          <a:ext cx="2050682"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レイドボスモデル⑤</a:t>
          </a:r>
          <a:endParaRPr kumimoji="1" lang="en-US" altLang="ja-JP" sz="800">
            <a:solidFill>
              <a:sysClr val="windowText" lastClr="000000"/>
            </a:solidFill>
          </a:endParaRPr>
        </a:p>
      </xdr:txBody>
    </xdr:sp>
    <xdr:clientData/>
  </xdr:twoCellAnchor>
  <xdr:twoCellAnchor>
    <xdr:from>
      <xdr:col>22</xdr:col>
      <xdr:colOff>11189</xdr:colOff>
      <xdr:row>46</xdr:row>
      <xdr:rowOff>50988</xdr:rowOff>
    </xdr:from>
    <xdr:to>
      <xdr:col>25</xdr:col>
      <xdr:colOff>4471</xdr:colOff>
      <xdr:row>46</xdr:row>
      <xdr:rowOff>238839</xdr:rowOff>
    </xdr:to>
    <xdr:sp macro="" textlink="">
      <xdr:nvSpPr>
        <xdr:cNvPr id="165" name="正方形/長方形 164">
          <a:extLst>
            <a:ext uri="{FF2B5EF4-FFF2-40B4-BE49-F238E27FC236}">
              <a16:creationId xmlns:a16="http://schemas.microsoft.com/office/drawing/2014/main" id="{1EB8B0D9-6E4E-4842-9871-BB4BF7B5945D}"/>
            </a:ext>
          </a:extLst>
        </xdr:cNvPr>
        <xdr:cNvSpPr/>
      </xdr:nvSpPr>
      <xdr:spPr>
        <a:xfrm>
          <a:off x="15765539" y="10947588"/>
          <a:ext cx="2050682"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レイドボスモデル⑥</a:t>
          </a:r>
          <a:endParaRPr kumimoji="1" lang="en-US" altLang="ja-JP" sz="800">
            <a:solidFill>
              <a:sysClr val="windowText" lastClr="000000"/>
            </a:solidFill>
          </a:endParaRPr>
        </a:p>
      </xdr:txBody>
    </xdr:sp>
    <xdr:clientData/>
  </xdr:twoCellAnchor>
  <xdr:twoCellAnchor>
    <xdr:from>
      <xdr:col>5</xdr:col>
      <xdr:colOff>685540</xdr:colOff>
      <xdr:row>35</xdr:row>
      <xdr:rowOff>30156</xdr:rowOff>
    </xdr:from>
    <xdr:to>
      <xdr:col>6</xdr:col>
      <xdr:colOff>685540</xdr:colOff>
      <xdr:row>35</xdr:row>
      <xdr:rowOff>210156</xdr:rowOff>
    </xdr:to>
    <xdr:sp macro="" textlink="">
      <xdr:nvSpPr>
        <xdr:cNvPr id="167" name="正方形/長方形 166">
          <a:extLst>
            <a:ext uri="{FF2B5EF4-FFF2-40B4-BE49-F238E27FC236}">
              <a16:creationId xmlns:a16="http://schemas.microsoft.com/office/drawing/2014/main" id="{ADF871C0-1C21-401D-9083-B6EF144E48EA}"/>
            </a:ext>
          </a:extLst>
        </xdr:cNvPr>
        <xdr:cNvSpPr/>
      </xdr:nvSpPr>
      <xdr:spPr>
        <a:xfrm>
          <a:off x="4788617"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③④</a:t>
          </a:r>
        </a:p>
      </xdr:txBody>
    </xdr:sp>
    <xdr:clientData/>
  </xdr:twoCellAnchor>
  <xdr:twoCellAnchor>
    <xdr:from>
      <xdr:col>6</xdr:col>
      <xdr:colOff>678220</xdr:colOff>
      <xdr:row>34</xdr:row>
      <xdr:rowOff>38947</xdr:rowOff>
    </xdr:from>
    <xdr:to>
      <xdr:col>7</xdr:col>
      <xdr:colOff>678221</xdr:colOff>
      <xdr:row>34</xdr:row>
      <xdr:rowOff>218947</xdr:rowOff>
    </xdr:to>
    <xdr:sp macro="" textlink="">
      <xdr:nvSpPr>
        <xdr:cNvPr id="168" name="正方形/長方形 167">
          <a:extLst>
            <a:ext uri="{FF2B5EF4-FFF2-40B4-BE49-F238E27FC236}">
              <a16:creationId xmlns:a16="http://schemas.microsoft.com/office/drawing/2014/main" id="{1CA60A82-48AE-4E39-B18A-8834A7CEEE1A}"/>
            </a:ext>
          </a:extLst>
        </xdr:cNvPr>
        <xdr:cNvSpPr/>
      </xdr:nvSpPr>
      <xdr:spPr>
        <a:xfrm>
          <a:off x="5470028"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⑤⑥</a:t>
          </a:r>
        </a:p>
      </xdr:txBody>
    </xdr:sp>
    <xdr:clientData/>
  </xdr:twoCellAnchor>
  <xdr:twoCellAnchor>
    <xdr:from>
      <xdr:col>6</xdr:col>
      <xdr:colOff>684080</xdr:colOff>
      <xdr:row>35</xdr:row>
      <xdr:rowOff>30156</xdr:rowOff>
    </xdr:from>
    <xdr:to>
      <xdr:col>7</xdr:col>
      <xdr:colOff>684081</xdr:colOff>
      <xdr:row>35</xdr:row>
      <xdr:rowOff>210156</xdr:rowOff>
    </xdr:to>
    <xdr:sp macro="" textlink="">
      <xdr:nvSpPr>
        <xdr:cNvPr id="169" name="正方形/長方形 168">
          <a:extLst>
            <a:ext uri="{FF2B5EF4-FFF2-40B4-BE49-F238E27FC236}">
              <a16:creationId xmlns:a16="http://schemas.microsoft.com/office/drawing/2014/main" id="{018DE5D3-D144-4A63-B4F9-C44D7B67F2E7}"/>
            </a:ext>
          </a:extLst>
        </xdr:cNvPr>
        <xdr:cNvSpPr/>
      </xdr:nvSpPr>
      <xdr:spPr>
        <a:xfrm>
          <a:off x="5475888"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⑦⑧</a:t>
          </a:r>
        </a:p>
      </xdr:txBody>
    </xdr:sp>
    <xdr:clientData/>
  </xdr:twoCellAnchor>
  <xdr:twoCellAnchor>
    <xdr:from>
      <xdr:col>8</xdr:col>
      <xdr:colOff>2683</xdr:colOff>
      <xdr:row>34</xdr:row>
      <xdr:rowOff>38947</xdr:rowOff>
    </xdr:from>
    <xdr:to>
      <xdr:col>9</xdr:col>
      <xdr:colOff>2683</xdr:colOff>
      <xdr:row>34</xdr:row>
      <xdr:rowOff>218947</xdr:rowOff>
    </xdr:to>
    <xdr:sp macro="" textlink="">
      <xdr:nvSpPr>
        <xdr:cNvPr id="170" name="正方形/長方形 169">
          <a:extLst>
            <a:ext uri="{FF2B5EF4-FFF2-40B4-BE49-F238E27FC236}">
              <a16:creationId xmlns:a16="http://schemas.microsoft.com/office/drawing/2014/main" id="{57108064-D48F-4DF3-8055-E0E9DC23F428}"/>
            </a:ext>
          </a:extLst>
        </xdr:cNvPr>
        <xdr:cNvSpPr/>
      </xdr:nvSpPr>
      <xdr:spPr>
        <a:xfrm>
          <a:off x="6171952"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⑨⑩</a:t>
          </a:r>
        </a:p>
      </xdr:txBody>
    </xdr:sp>
    <xdr:clientData/>
  </xdr:twoCellAnchor>
  <xdr:twoCellAnchor>
    <xdr:from>
      <xdr:col>8</xdr:col>
      <xdr:colOff>8543</xdr:colOff>
      <xdr:row>35</xdr:row>
      <xdr:rowOff>30156</xdr:rowOff>
    </xdr:from>
    <xdr:to>
      <xdr:col>9</xdr:col>
      <xdr:colOff>8543</xdr:colOff>
      <xdr:row>35</xdr:row>
      <xdr:rowOff>210156</xdr:rowOff>
    </xdr:to>
    <xdr:sp macro="" textlink="">
      <xdr:nvSpPr>
        <xdr:cNvPr id="171" name="正方形/長方形 170">
          <a:extLst>
            <a:ext uri="{FF2B5EF4-FFF2-40B4-BE49-F238E27FC236}">
              <a16:creationId xmlns:a16="http://schemas.microsoft.com/office/drawing/2014/main" id="{63B9B804-487E-44B6-AF4F-6954146589F7}"/>
            </a:ext>
          </a:extLst>
        </xdr:cNvPr>
        <xdr:cNvSpPr/>
      </xdr:nvSpPr>
      <xdr:spPr>
        <a:xfrm>
          <a:off x="6177812"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⑪⑫</a:t>
          </a:r>
        </a:p>
      </xdr:txBody>
    </xdr:sp>
    <xdr:clientData/>
  </xdr:twoCellAnchor>
  <xdr:twoCellAnchor>
    <xdr:from>
      <xdr:col>9</xdr:col>
      <xdr:colOff>15876</xdr:colOff>
      <xdr:row>34</xdr:row>
      <xdr:rowOff>38947</xdr:rowOff>
    </xdr:from>
    <xdr:to>
      <xdr:col>10</xdr:col>
      <xdr:colOff>15876</xdr:colOff>
      <xdr:row>34</xdr:row>
      <xdr:rowOff>218947</xdr:rowOff>
    </xdr:to>
    <xdr:sp macro="" textlink="">
      <xdr:nvSpPr>
        <xdr:cNvPr id="172" name="正方形/長方形 171">
          <a:extLst>
            <a:ext uri="{FF2B5EF4-FFF2-40B4-BE49-F238E27FC236}">
              <a16:creationId xmlns:a16="http://schemas.microsoft.com/office/drawing/2014/main" id="{B346812C-7552-4D34-B3AD-532E61E34130}"/>
            </a:ext>
          </a:extLst>
        </xdr:cNvPr>
        <xdr:cNvSpPr/>
      </xdr:nvSpPr>
      <xdr:spPr>
        <a:xfrm>
          <a:off x="6873876"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⑬⑭</a:t>
          </a:r>
        </a:p>
      </xdr:txBody>
    </xdr:sp>
    <xdr:clientData/>
  </xdr:twoCellAnchor>
  <xdr:twoCellAnchor>
    <xdr:from>
      <xdr:col>9</xdr:col>
      <xdr:colOff>21736</xdr:colOff>
      <xdr:row>35</xdr:row>
      <xdr:rowOff>30156</xdr:rowOff>
    </xdr:from>
    <xdr:to>
      <xdr:col>10</xdr:col>
      <xdr:colOff>21736</xdr:colOff>
      <xdr:row>35</xdr:row>
      <xdr:rowOff>210156</xdr:rowOff>
    </xdr:to>
    <xdr:sp macro="" textlink="">
      <xdr:nvSpPr>
        <xdr:cNvPr id="173" name="正方形/長方形 172">
          <a:extLst>
            <a:ext uri="{FF2B5EF4-FFF2-40B4-BE49-F238E27FC236}">
              <a16:creationId xmlns:a16="http://schemas.microsoft.com/office/drawing/2014/main" id="{A8ADF199-6614-4A92-B043-906B53347AE2}"/>
            </a:ext>
          </a:extLst>
        </xdr:cNvPr>
        <xdr:cNvSpPr/>
      </xdr:nvSpPr>
      <xdr:spPr>
        <a:xfrm>
          <a:off x="6879736"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⑮⑯</a:t>
          </a:r>
        </a:p>
      </xdr:txBody>
    </xdr:sp>
    <xdr:clientData/>
  </xdr:twoCellAnchor>
  <xdr:twoCellAnchor>
    <xdr:from>
      <xdr:col>10</xdr:col>
      <xdr:colOff>29065</xdr:colOff>
      <xdr:row>34</xdr:row>
      <xdr:rowOff>38947</xdr:rowOff>
    </xdr:from>
    <xdr:to>
      <xdr:col>11</xdr:col>
      <xdr:colOff>29065</xdr:colOff>
      <xdr:row>34</xdr:row>
      <xdr:rowOff>218947</xdr:rowOff>
    </xdr:to>
    <xdr:sp macro="" textlink="">
      <xdr:nvSpPr>
        <xdr:cNvPr id="174" name="正方形/長方形 173">
          <a:extLst>
            <a:ext uri="{FF2B5EF4-FFF2-40B4-BE49-F238E27FC236}">
              <a16:creationId xmlns:a16="http://schemas.microsoft.com/office/drawing/2014/main" id="{A2DFAD15-5713-48BE-9EE6-B41B1766A21A}"/>
            </a:ext>
          </a:extLst>
        </xdr:cNvPr>
        <xdr:cNvSpPr/>
      </xdr:nvSpPr>
      <xdr:spPr>
        <a:xfrm>
          <a:off x="7575796"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⑰⑱</a:t>
          </a:r>
        </a:p>
      </xdr:txBody>
    </xdr:sp>
    <xdr:clientData/>
  </xdr:twoCellAnchor>
  <xdr:twoCellAnchor>
    <xdr:from>
      <xdr:col>10</xdr:col>
      <xdr:colOff>34925</xdr:colOff>
      <xdr:row>35</xdr:row>
      <xdr:rowOff>30156</xdr:rowOff>
    </xdr:from>
    <xdr:to>
      <xdr:col>11</xdr:col>
      <xdr:colOff>34925</xdr:colOff>
      <xdr:row>35</xdr:row>
      <xdr:rowOff>210156</xdr:rowOff>
    </xdr:to>
    <xdr:sp macro="" textlink="">
      <xdr:nvSpPr>
        <xdr:cNvPr id="175" name="正方形/長方形 174">
          <a:extLst>
            <a:ext uri="{FF2B5EF4-FFF2-40B4-BE49-F238E27FC236}">
              <a16:creationId xmlns:a16="http://schemas.microsoft.com/office/drawing/2014/main" id="{9F760F96-A60F-4026-AC64-02A55C6BA2AE}"/>
            </a:ext>
          </a:extLst>
        </xdr:cNvPr>
        <xdr:cNvSpPr/>
      </xdr:nvSpPr>
      <xdr:spPr>
        <a:xfrm>
          <a:off x="7581656"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⑲⑳</a:t>
          </a:r>
        </a:p>
      </xdr:txBody>
    </xdr:sp>
    <xdr:clientData/>
  </xdr:twoCellAnchor>
  <xdr:twoCellAnchor>
    <xdr:from>
      <xdr:col>11</xdr:col>
      <xdr:colOff>12946</xdr:colOff>
      <xdr:row>34</xdr:row>
      <xdr:rowOff>38947</xdr:rowOff>
    </xdr:from>
    <xdr:to>
      <xdr:col>12</xdr:col>
      <xdr:colOff>12947</xdr:colOff>
      <xdr:row>34</xdr:row>
      <xdr:rowOff>218947</xdr:rowOff>
    </xdr:to>
    <xdr:sp macro="" textlink="">
      <xdr:nvSpPr>
        <xdr:cNvPr id="176" name="正方形/長方形 175">
          <a:extLst>
            <a:ext uri="{FF2B5EF4-FFF2-40B4-BE49-F238E27FC236}">
              <a16:creationId xmlns:a16="http://schemas.microsoft.com/office/drawing/2014/main" id="{902B4CB4-690C-41B6-AC3A-C5450EEF01FD}"/>
            </a:ext>
          </a:extLst>
        </xdr:cNvPr>
        <xdr:cNvSpPr/>
      </xdr:nvSpPr>
      <xdr:spPr>
        <a:xfrm>
          <a:off x="8248408"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㉑㉒</a:t>
          </a:r>
        </a:p>
      </xdr:txBody>
    </xdr:sp>
    <xdr:clientData/>
  </xdr:twoCellAnchor>
  <xdr:twoCellAnchor>
    <xdr:from>
      <xdr:col>11</xdr:col>
      <xdr:colOff>18806</xdr:colOff>
      <xdr:row>35</xdr:row>
      <xdr:rowOff>30156</xdr:rowOff>
    </xdr:from>
    <xdr:to>
      <xdr:col>12</xdr:col>
      <xdr:colOff>18807</xdr:colOff>
      <xdr:row>35</xdr:row>
      <xdr:rowOff>210156</xdr:rowOff>
    </xdr:to>
    <xdr:sp macro="" textlink="">
      <xdr:nvSpPr>
        <xdr:cNvPr id="177" name="正方形/長方形 176">
          <a:extLst>
            <a:ext uri="{FF2B5EF4-FFF2-40B4-BE49-F238E27FC236}">
              <a16:creationId xmlns:a16="http://schemas.microsoft.com/office/drawing/2014/main" id="{932E104A-9B77-40C9-BA63-2CB073EB10A6}"/>
            </a:ext>
          </a:extLst>
        </xdr:cNvPr>
        <xdr:cNvSpPr/>
      </xdr:nvSpPr>
      <xdr:spPr>
        <a:xfrm>
          <a:off x="8254268"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㉓㉔</a:t>
          </a:r>
        </a:p>
      </xdr:txBody>
    </xdr:sp>
    <xdr:clientData/>
  </xdr:twoCellAnchor>
  <xdr:twoCellAnchor>
    <xdr:from>
      <xdr:col>11</xdr:col>
      <xdr:colOff>678236</xdr:colOff>
      <xdr:row>34</xdr:row>
      <xdr:rowOff>38947</xdr:rowOff>
    </xdr:from>
    <xdr:to>
      <xdr:col>12</xdr:col>
      <xdr:colOff>678237</xdr:colOff>
      <xdr:row>34</xdr:row>
      <xdr:rowOff>218947</xdr:rowOff>
    </xdr:to>
    <xdr:sp macro="" textlink="">
      <xdr:nvSpPr>
        <xdr:cNvPr id="178" name="正方形/長方形 177">
          <a:extLst>
            <a:ext uri="{FF2B5EF4-FFF2-40B4-BE49-F238E27FC236}">
              <a16:creationId xmlns:a16="http://schemas.microsoft.com/office/drawing/2014/main" id="{81F6B09E-3D5A-42DC-A266-1CC99EC6D7E5}"/>
            </a:ext>
          </a:extLst>
        </xdr:cNvPr>
        <xdr:cNvSpPr/>
      </xdr:nvSpPr>
      <xdr:spPr>
        <a:xfrm>
          <a:off x="8913698"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㉕㉖</a:t>
          </a:r>
        </a:p>
      </xdr:txBody>
    </xdr:sp>
    <xdr:clientData/>
  </xdr:twoCellAnchor>
  <xdr:twoCellAnchor>
    <xdr:from>
      <xdr:col>11</xdr:col>
      <xdr:colOff>684096</xdr:colOff>
      <xdr:row>35</xdr:row>
      <xdr:rowOff>30156</xdr:rowOff>
    </xdr:from>
    <xdr:to>
      <xdr:col>12</xdr:col>
      <xdr:colOff>684097</xdr:colOff>
      <xdr:row>35</xdr:row>
      <xdr:rowOff>210156</xdr:rowOff>
    </xdr:to>
    <xdr:sp macro="" textlink="">
      <xdr:nvSpPr>
        <xdr:cNvPr id="179" name="正方形/長方形 178">
          <a:extLst>
            <a:ext uri="{FF2B5EF4-FFF2-40B4-BE49-F238E27FC236}">
              <a16:creationId xmlns:a16="http://schemas.microsoft.com/office/drawing/2014/main" id="{29B15BD1-537A-4B16-959E-101A5407C988}"/>
            </a:ext>
          </a:extLst>
        </xdr:cNvPr>
        <xdr:cNvSpPr/>
      </xdr:nvSpPr>
      <xdr:spPr>
        <a:xfrm>
          <a:off x="8919558"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㉗㉘</a:t>
          </a:r>
        </a:p>
      </xdr:txBody>
    </xdr:sp>
    <xdr:clientData/>
  </xdr:twoCellAnchor>
  <xdr:twoCellAnchor>
    <xdr:from>
      <xdr:col>13</xdr:col>
      <xdr:colOff>2697</xdr:colOff>
      <xdr:row>34</xdr:row>
      <xdr:rowOff>38947</xdr:rowOff>
    </xdr:from>
    <xdr:to>
      <xdr:col>14</xdr:col>
      <xdr:colOff>2697</xdr:colOff>
      <xdr:row>34</xdr:row>
      <xdr:rowOff>218947</xdr:rowOff>
    </xdr:to>
    <xdr:sp macro="" textlink="">
      <xdr:nvSpPr>
        <xdr:cNvPr id="180" name="正方形/長方形 179">
          <a:extLst>
            <a:ext uri="{FF2B5EF4-FFF2-40B4-BE49-F238E27FC236}">
              <a16:creationId xmlns:a16="http://schemas.microsoft.com/office/drawing/2014/main" id="{841042F2-CE9E-4D0D-8EB8-1D6F4E415012}"/>
            </a:ext>
          </a:extLst>
        </xdr:cNvPr>
        <xdr:cNvSpPr/>
      </xdr:nvSpPr>
      <xdr:spPr>
        <a:xfrm>
          <a:off x="9615620"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㉙㉚</a:t>
          </a:r>
        </a:p>
      </xdr:txBody>
    </xdr:sp>
    <xdr:clientData/>
  </xdr:twoCellAnchor>
  <xdr:twoCellAnchor>
    <xdr:from>
      <xdr:col>13</xdr:col>
      <xdr:colOff>8557</xdr:colOff>
      <xdr:row>35</xdr:row>
      <xdr:rowOff>30156</xdr:rowOff>
    </xdr:from>
    <xdr:to>
      <xdr:col>14</xdr:col>
      <xdr:colOff>8557</xdr:colOff>
      <xdr:row>35</xdr:row>
      <xdr:rowOff>210156</xdr:rowOff>
    </xdr:to>
    <xdr:sp macro="" textlink="">
      <xdr:nvSpPr>
        <xdr:cNvPr id="181" name="正方形/長方形 180">
          <a:extLst>
            <a:ext uri="{FF2B5EF4-FFF2-40B4-BE49-F238E27FC236}">
              <a16:creationId xmlns:a16="http://schemas.microsoft.com/office/drawing/2014/main" id="{8A9A7C1E-7273-47AC-9A60-D52B19B2246E}"/>
            </a:ext>
          </a:extLst>
        </xdr:cNvPr>
        <xdr:cNvSpPr/>
      </xdr:nvSpPr>
      <xdr:spPr>
        <a:xfrm>
          <a:off x="9621480"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㉛㉜</a:t>
          </a:r>
        </a:p>
      </xdr:txBody>
    </xdr:sp>
    <xdr:clientData/>
  </xdr:twoCellAnchor>
  <xdr:twoCellAnchor>
    <xdr:from>
      <xdr:col>14</xdr:col>
      <xdr:colOff>15888</xdr:colOff>
      <xdr:row>34</xdr:row>
      <xdr:rowOff>38947</xdr:rowOff>
    </xdr:from>
    <xdr:to>
      <xdr:col>15</xdr:col>
      <xdr:colOff>15888</xdr:colOff>
      <xdr:row>34</xdr:row>
      <xdr:rowOff>218947</xdr:rowOff>
    </xdr:to>
    <xdr:sp macro="" textlink="">
      <xdr:nvSpPr>
        <xdr:cNvPr id="182" name="正方形/長方形 181">
          <a:extLst>
            <a:ext uri="{FF2B5EF4-FFF2-40B4-BE49-F238E27FC236}">
              <a16:creationId xmlns:a16="http://schemas.microsoft.com/office/drawing/2014/main" id="{BCA875A1-057A-473C-B84B-EB2A14F99A32}"/>
            </a:ext>
          </a:extLst>
        </xdr:cNvPr>
        <xdr:cNvSpPr/>
      </xdr:nvSpPr>
      <xdr:spPr>
        <a:xfrm>
          <a:off x="10317542"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㉝㉞</a:t>
          </a:r>
        </a:p>
      </xdr:txBody>
    </xdr:sp>
    <xdr:clientData/>
  </xdr:twoCellAnchor>
  <xdr:twoCellAnchor>
    <xdr:from>
      <xdr:col>14</xdr:col>
      <xdr:colOff>21748</xdr:colOff>
      <xdr:row>35</xdr:row>
      <xdr:rowOff>30156</xdr:rowOff>
    </xdr:from>
    <xdr:to>
      <xdr:col>15</xdr:col>
      <xdr:colOff>21748</xdr:colOff>
      <xdr:row>35</xdr:row>
      <xdr:rowOff>210156</xdr:rowOff>
    </xdr:to>
    <xdr:sp macro="" textlink="">
      <xdr:nvSpPr>
        <xdr:cNvPr id="183" name="正方形/長方形 182">
          <a:extLst>
            <a:ext uri="{FF2B5EF4-FFF2-40B4-BE49-F238E27FC236}">
              <a16:creationId xmlns:a16="http://schemas.microsoft.com/office/drawing/2014/main" id="{6CE530CA-8DA9-41DD-B827-656D06FF707F}"/>
            </a:ext>
          </a:extLst>
        </xdr:cNvPr>
        <xdr:cNvSpPr/>
      </xdr:nvSpPr>
      <xdr:spPr>
        <a:xfrm>
          <a:off x="10323402"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㉟㊱</a:t>
          </a:r>
        </a:p>
      </xdr:txBody>
    </xdr:sp>
    <xdr:clientData/>
  </xdr:twoCellAnchor>
  <xdr:twoCellAnchor>
    <xdr:from>
      <xdr:col>14</xdr:col>
      <xdr:colOff>688502</xdr:colOff>
      <xdr:row>34</xdr:row>
      <xdr:rowOff>38947</xdr:rowOff>
    </xdr:from>
    <xdr:to>
      <xdr:col>15</xdr:col>
      <xdr:colOff>688502</xdr:colOff>
      <xdr:row>34</xdr:row>
      <xdr:rowOff>218947</xdr:rowOff>
    </xdr:to>
    <xdr:sp macro="" textlink="">
      <xdr:nvSpPr>
        <xdr:cNvPr id="184" name="正方形/長方形 183">
          <a:extLst>
            <a:ext uri="{FF2B5EF4-FFF2-40B4-BE49-F238E27FC236}">
              <a16:creationId xmlns:a16="http://schemas.microsoft.com/office/drawing/2014/main" id="{B6751765-DAE0-4BAC-8B03-3CFBD548615A}"/>
            </a:ext>
          </a:extLst>
        </xdr:cNvPr>
        <xdr:cNvSpPr/>
      </xdr:nvSpPr>
      <xdr:spPr>
        <a:xfrm>
          <a:off x="10990156"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㊲㊳</a:t>
          </a:r>
        </a:p>
      </xdr:txBody>
    </xdr:sp>
    <xdr:clientData/>
  </xdr:twoCellAnchor>
  <xdr:twoCellAnchor>
    <xdr:from>
      <xdr:col>15</xdr:col>
      <xdr:colOff>5631</xdr:colOff>
      <xdr:row>35</xdr:row>
      <xdr:rowOff>30156</xdr:rowOff>
    </xdr:from>
    <xdr:to>
      <xdr:col>16</xdr:col>
      <xdr:colOff>5632</xdr:colOff>
      <xdr:row>35</xdr:row>
      <xdr:rowOff>210156</xdr:rowOff>
    </xdr:to>
    <xdr:sp macro="" textlink="">
      <xdr:nvSpPr>
        <xdr:cNvPr id="185" name="正方形/長方形 184">
          <a:extLst>
            <a:ext uri="{FF2B5EF4-FFF2-40B4-BE49-F238E27FC236}">
              <a16:creationId xmlns:a16="http://schemas.microsoft.com/office/drawing/2014/main" id="{CB55991B-880D-4588-A19F-BE2491FF6D4F}"/>
            </a:ext>
          </a:extLst>
        </xdr:cNvPr>
        <xdr:cNvSpPr/>
      </xdr:nvSpPr>
      <xdr:spPr>
        <a:xfrm>
          <a:off x="10996016" y="874919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㊴㊵</a:t>
          </a:r>
        </a:p>
      </xdr:txBody>
    </xdr:sp>
    <xdr:clientData/>
  </xdr:twoCellAnchor>
  <xdr:twoCellAnchor>
    <xdr:from>
      <xdr:col>9</xdr:col>
      <xdr:colOff>1207</xdr:colOff>
      <xdr:row>15</xdr:row>
      <xdr:rowOff>41145</xdr:rowOff>
    </xdr:from>
    <xdr:to>
      <xdr:col>10</xdr:col>
      <xdr:colOff>1207</xdr:colOff>
      <xdr:row>15</xdr:row>
      <xdr:rowOff>221145</xdr:rowOff>
    </xdr:to>
    <xdr:sp macro="" textlink="">
      <xdr:nvSpPr>
        <xdr:cNvPr id="186" name="正方形/長方形 185">
          <a:extLst>
            <a:ext uri="{FF2B5EF4-FFF2-40B4-BE49-F238E27FC236}">
              <a16:creationId xmlns:a16="http://schemas.microsoft.com/office/drawing/2014/main" id="{A8AE4ACF-6BD4-4D5D-934B-B912CC27D379}"/>
            </a:ext>
          </a:extLst>
        </xdr:cNvPr>
        <xdr:cNvSpPr/>
      </xdr:nvSpPr>
      <xdr:spPr>
        <a:xfrm>
          <a:off x="6840157" y="3755895"/>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①②</a:t>
          </a:r>
        </a:p>
      </xdr:txBody>
    </xdr:sp>
    <xdr:clientData/>
  </xdr:twoCellAnchor>
  <xdr:twoCellAnchor>
    <xdr:from>
      <xdr:col>9</xdr:col>
      <xdr:colOff>678220</xdr:colOff>
      <xdr:row>15</xdr:row>
      <xdr:rowOff>33818</xdr:rowOff>
    </xdr:from>
    <xdr:to>
      <xdr:col>10</xdr:col>
      <xdr:colOff>678220</xdr:colOff>
      <xdr:row>15</xdr:row>
      <xdr:rowOff>213818</xdr:rowOff>
    </xdr:to>
    <xdr:sp macro="" textlink="">
      <xdr:nvSpPr>
        <xdr:cNvPr id="187" name="正方形/長方形 186">
          <a:extLst>
            <a:ext uri="{FF2B5EF4-FFF2-40B4-BE49-F238E27FC236}">
              <a16:creationId xmlns:a16="http://schemas.microsoft.com/office/drawing/2014/main" id="{E179C8D4-E9D5-4230-BAF1-A4E4CB1AA246}"/>
            </a:ext>
          </a:extLst>
        </xdr:cNvPr>
        <xdr:cNvSpPr/>
      </xdr:nvSpPr>
      <xdr:spPr>
        <a:xfrm>
          <a:off x="7536220" y="3770549"/>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③④</a:t>
          </a:r>
        </a:p>
      </xdr:txBody>
    </xdr:sp>
    <xdr:clientData/>
  </xdr:twoCellAnchor>
  <xdr:twoCellAnchor>
    <xdr:from>
      <xdr:col>11</xdr:col>
      <xdr:colOff>2682</xdr:colOff>
      <xdr:row>15</xdr:row>
      <xdr:rowOff>39678</xdr:rowOff>
    </xdr:from>
    <xdr:to>
      <xdr:col>12</xdr:col>
      <xdr:colOff>2683</xdr:colOff>
      <xdr:row>15</xdr:row>
      <xdr:rowOff>219678</xdr:rowOff>
    </xdr:to>
    <xdr:sp macro="" textlink="">
      <xdr:nvSpPr>
        <xdr:cNvPr id="188" name="正方形/長方形 187">
          <a:extLst>
            <a:ext uri="{FF2B5EF4-FFF2-40B4-BE49-F238E27FC236}">
              <a16:creationId xmlns:a16="http://schemas.microsoft.com/office/drawing/2014/main" id="{0A3878E5-F9B3-4E00-A23B-8289BE56BE71}"/>
            </a:ext>
          </a:extLst>
        </xdr:cNvPr>
        <xdr:cNvSpPr/>
      </xdr:nvSpPr>
      <xdr:spPr>
        <a:xfrm>
          <a:off x="8238144" y="3776409"/>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⑤⑥</a:t>
          </a:r>
        </a:p>
      </xdr:txBody>
    </xdr:sp>
    <xdr:clientData/>
  </xdr:twoCellAnchor>
  <xdr:twoCellAnchor>
    <xdr:from>
      <xdr:col>11</xdr:col>
      <xdr:colOff>682626</xdr:colOff>
      <xdr:row>15</xdr:row>
      <xdr:rowOff>38211</xdr:rowOff>
    </xdr:from>
    <xdr:to>
      <xdr:col>12</xdr:col>
      <xdr:colOff>682627</xdr:colOff>
      <xdr:row>15</xdr:row>
      <xdr:rowOff>218211</xdr:rowOff>
    </xdr:to>
    <xdr:sp macro="" textlink="">
      <xdr:nvSpPr>
        <xdr:cNvPr id="189" name="正方形/長方形 188">
          <a:extLst>
            <a:ext uri="{FF2B5EF4-FFF2-40B4-BE49-F238E27FC236}">
              <a16:creationId xmlns:a16="http://schemas.microsoft.com/office/drawing/2014/main" id="{F1137D03-EDC0-492A-ADAA-0E092EF0D2B6}"/>
            </a:ext>
          </a:extLst>
        </xdr:cNvPr>
        <xdr:cNvSpPr/>
      </xdr:nvSpPr>
      <xdr:spPr>
        <a:xfrm>
          <a:off x="8918088" y="3774942"/>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⑦⑧</a:t>
          </a:r>
        </a:p>
      </xdr:txBody>
    </xdr:sp>
    <xdr:clientData/>
  </xdr:twoCellAnchor>
  <xdr:twoCellAnchor>
    <xdr:from>
      <xdr:col>12</xdr:col>
      <xdr:colOff>681166</xdr:colOff>
      <xdr:row>15</xdr:row>
      <xdr:rowOff>36744</xdr:rowOff>
    </xdr:from>
    <xdr:to>
      <xdr:col>13</xdr:col>
      <xdr:colOff>681166</xdr:colOff>
      <xdr:row>15</xdr:row>
      <xdr:rowOff>216744</xdr:rowOff>
    </xdr:to>
    <xdr:sp macro="" textlink="">
      <xdr:nvSpPr>
        <xdr:cNvPr id="190" name="正方形/長方形 189">
          <a:extLst>
            <a:ext uri="{FF2B5EF4-FFF2-40B4-BE49-F238E27FC236}">
              <a16:creationId xmlns:a16="http://schemas.microsoft.com/office/drawing/2014/main" id="{A72CD90F-3C09-4A4E-808B-476C5D22B13B}"/>
            </a:ext>
          </a:extLst>
        </xdr:cNvPr>
        <xdr:cNvSpPr/>
      </xdr:nvSpPr>
      <xdr:spPr>
        <a:xfrm>
          <a:off x="9605358" y="3773475"/>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⑨⑩</a:t>
          </a:r>
        </a:p>
      </xdr:txBody>
    </xdr:sp>
    <xdr:clientData/>
  </xdr:twoCellAnchor>
  <xdr:twoCellAnchor>
    <xdr:from>
      <xdr:col>14</xdr:col>
      <xdr:colOff>5628</xdr:colOff>
      <xdr:row>15</xdr:row>
      <xdr:rowOff>35277</xdr:rowOff>
    </xdr:from>
    <xdr:to>
      <xdr:col>15</xdr:col>
      <xdr:colOff>5628</xdr:colOff>
      <xdr:row>15</xdr:row>
      <xdr:rowOff>215277</xdr:rowOff>
    </xdr:to>
    <xdr:sp macro="" textlink="">
      <xdr:nvSpPr>
        <xdr:cNvPr id="191" name="正方形/長方形 190">
          <a:extLst>
            <a:ext uri="{FF2B5EF4-FFF2-40B4-BE49-F238E27FC236}">
              <a16:creationId xmlns:a16="http://schemas.microsoft.com/office/drawing/2014/main" id="{E7201FA7-9E00-40D4-A593-F3C4849B1909}"/>
            </a:ext>
          </a:extLst>
        </xdr:cNvPr>
        <xdr:cNvSpPr/>
      </xdr:nvSpPr>
      <xdr:spPr>
        <a:xfrm>
          <a:off x="10307282" y="3772008"/>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⑪⑫</a:t>
          </a:r>
        </a:p>
      </xdr:txBody>
    </xdr:sp>
    <xdr:clientData/>
  </xdr:twoCellAnchor>
  <xdr:twoCellAnchor>
    <xdr:from>
      <xdr:col>15</xdr:col>
      <xdr:colOff>11492</xdr:colOff>
      <xdr:row>15</xdr:row>
      <xdr:rowOff>41137</xdr:rowOff>
    </xdr:from>
    <xdr:to>
      <xdr:col>16</xdr:col>
      <xdr:colOff>11493</xdr:colOff>
      <xdr:row>15</xdr:row>
      <xdr:rowOff>221137</xdr:rowOff>
    </xdr:to>
    <xdr:sp macro="" textlink="">
      <xdr:nvSpPr>
        <xdr:cNvPr id="192" name="正方形/長方形 191">
          <a:extLst>
            <a:ext uri="{FF2B5EF4-FFF2-40B4-BE49-F238E27FC236}">
              <a16:creationId xmlns:a16="http://schemas.microsoft.com/office/drawing/2014/main" id="{D0A0E22C-C604-49C7-9C08-8E1788FEE2B0}"/>
            </a:ext>
          </a:extLst>
        </xdr:cNvPr>
        <xdr:cNvSpPr/>
      </xdr:nvSpPr>
      <xdr:spPr>
        <a:xfrm>
          <a:off x="11001877" y="3777868"/>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⑬⑭</a:t>
          </a:r>
        </a:p>
      </xdr:txBody>
    </xdr:sp>
    <xdr:clientData/>
  </xdr:twoCellAnchor>
  <xdr:twoCellAnchor>
    <xdr:from>
      <xdr:col>15</xdr:col>
      <xdr:colOff>10025</xdr:colOff>
      <xdr:row>14</xdr:row>
      <xdr:rowOff>39668</xdr:rowOff>
    </xdr:from>
    <xdr:to>
      <xdr:col>16</xdr:col>
      <xdr:colOff>10026</xdr:colOff>
      <xdr:row>14</xdr:row>
      <xdr:rowOff>219668</xdr:rowOff>
    </xdr:to>
    <xdr:sp macro="" textlink="">
      <xdr:nvSpPr>
        <xdr:cNvPr id="193" name="正方形/長方形 192">
          <a:extLst>
            <a:ext uri="{FF2B5EF4-FFF2-40B4-BE49-F238E27FC236}">
              <a16:creationId xmlns:a16="http://schemas.microsoft.com/office/drawing/2014/main" id="{B2383172-5F1F-49E5-B7B4-78F81FC8BEE4}"/>
            </a:ext>
          </a:extLst>
        </xdr:cNvPr>
        <xdr:cNvSpPr/>
      </xdr:nvSpPr>
      <xdr:spPr>
        <a:xfrm>
          <a:off x="11000410" y="3527283"/>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⑮⑯</a:t>
          </a:r>
        </a:p>
      </xdr:txBody>
    </xdr:sp>
    <xdr:clientData/>
  </xdr:twoCellAnchor>
  <xdr:twoCellAnchor>
    <xdr:from>
      <xdr:col>16</xdr:col>
      <xdr:colOff>17354</xdr:colOff>
      <xdr:row>15</xdr:row>
      <xdr:rowOff>39670</xdr:rowOff>
    </xdr:from>
    <xdr:to>
      <xdr:col>17</xdr:col>
      <xdr:colOff>17354</xdr:colOff>
      <xdr:row>15</xdr:row>
      <xdr:rowOff>219670</xdr:rowOff>
    </xdr:to>
    <xdr:sp macro="" textlink="">
      <xdr:nvSpPr>
        <xdr:cNvPr id="194" name="正方形/長方形 193">
          <a:extLst>
            <a:ext uri="{FF2B5EF4-FFF2-40B4-BE49-F238E27FC236}">
              <a16:creationId xmlns:a16="http://schemas.microsoft.com/office/drawing/2014/main" id="{4998F597-0EC3-4E86-9893-44BAF3EBF858}"/>
            </a:ext>
          </a:extLst>
        </xdr:cNvPr>
        <xdr:cNvSpPr/>
      </xdr:nvSpPr>
      <xdr:spPr>
        <a:xfrm>
          <a:off x="11696469" y="3776401"/>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⑰⑱</a:t>
          </a:r>
        </a:p>
      </xdr:txBody>
    </xdr:sp>
    <xdr:clientData/>
  </xdr:twoCellAnchor>
  <xdr:twoCellAnchor>
    <xdr:from>
      <xdr:col>16</xdr:col>
      <xdr:colOff>15887</xdr:colOff>
      <xdr:row>14</xdr:row>
      <xdr:rowOff>38201</xdr:rowOff>
    </xdr:from>
    <xdr:to>
      <xdr:col>17</xdr:col>
      <xdr:colOff>15887</xdr:colOff>
      <xdr:row>14</xdr:row>
      <xdr:rowOff>218201</xdr:rowOff>
    </xdr:to>
    <xdr:sp macro="" textlink="">
      <xdr:nvSpPr>
        <xdr:cNvPr id="195" name="正方形/長方形 194">
          <a:extLst>
            <a:ext uri="{FF2B5EF4-FFF2-40B4-BE49-F238E27FC236}">
              <a16:creationId xmlns:a16="http://schemas.microsoft.com/office/drawing/2014/main" id="{23C0804B-7637-456D-AC5B-789993EB8AC4}"/>
            </a:ext>
          </a:extLst>
        </xdr:cNvPr>
        <xdr:cNvSpPr/>
      </xdr:nvSpPr>
      <xdr:spPr>
        <a:xfrm>
          <a:off x="11695002" y="3525816"/>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⑲⑳</a:t>
          </a:r>
        </a:p>
      </xdr:txBody>
    </xdr:sp>
    <xdr:clientData/>
  </xdr:twoCellAnchor>
  <xdr:twoCellAnchor>
    <xdr:from>
      <xdr:col>17</xdr:col>
      <xdr:colOff>23220</xdr:colOff>
      <xdr:row>15</xdr:row>
      <xdr:rowOff>38203</xdr:rowOff>
    </xdr:from>
    <xdr:to>
      <xdr:col>18</xdr:col>
      <xdr:colOff>23220</xdr:colOff>
      <xdr:row>15</xdr:row>
      <xdr:rowOff>218203</xdr:rowOff>
    </xdr:to>
    <xdr:sp macro="" textlink="">
      <xdr:nvSpPr>
        <xdr:cNvPr id="196" name="正方形/長方形 195">
          <a:extLst>
            <a:ext uri="{FF2B5EF4-FFF2-40B4-BE49-F238E27FC236}">
              <a16:creationId xmlns:a16="http://schemas.microsoft.com/office/drawing/2014/main" id="{15CA4F41-6E5A-4217-ABB5-8DE1381B6FC1}"/>
            </a:ext>
          </a:extLst>
        </xdr:cNvPr>
        <xdr:cNvSpPr/>
      </xdr:nvSpPr>
      <xdr:spPr>
        <a:xfrm>
          <a:off x="12391066" y="377493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㉑㉒</a:t>
          </a:r>
        </a:p>
      </xdr:txBody>
    </xdr:sp>
    <xdr:clientData/>
  </xdr:twoCellAnchor>
  <xdr:twoCellAnchor>
    <xdr:from>
      <xdr:col>17</xdr:col>
      <xdr:colOff>21753</xdr:colOff>
      <xdr:row>14</xdr:row>
      <xdr:rowOff>36734</xdr:rowOff>
    </xdr:from>
    <xdr:to>
      <xdr:col>18</xdr:col>
      <xdr:colOff>21753</xdr:colOff>
      <xdr:row>14</xdr:row>
      <xdr:rowOff>216734</xdr:rowOff>
    </xdr:to>
    <xdr:sp macro="" textlink="">
      <xdr:nvSpPr>
        <xdr:cNvPr id="197" name="正方形/長方形 196">
          <a:extLst>
            <a:ext uri="{FF2B5EF4-FFF2-40B4-BE49-F238E27FC236}">
              <a16:creationId xmlns:a16="http://schemas.microsoft.com/office/drawing/2014/main" id="{1590EDF4-8022-48F7-BACF-57482F2D7E3C}"/>
            </a:ext>
          </a:extLst>
        </xdr:cNvPr>
        <xdr:cNvSpPr/>
      </xdr:nvSpPr>
      <xdr:spPr>
        <a:xfrm>
          <a:off x="12389599" y="3524349"/>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㉓㉔</a:t>
          </a:r>
        </a:p>
      </xdr:txBody>
    </xdr:sp>
    <xdr:clientData/>
  </xdr:twoCellAnchor>
  <xdr:twoCellAnchor>
    <xdr:from>
      <xdr:col>18</xdr:col>
      <xdr:colOff>7105</xdr:colOff>
      <xdr:row>15</xdr:row>
      <xdr:rowOff>36736</xdr:rowOff>
    </xdr:from>
    <xdr:to>
      <xdr:col>19</xdr:col>
      <xdr:colOff>7105</xdr:colOff>
      <xdr:row>15</xdr:row>
      <xdr:rowOff>216736</xdr:rowOff>
    </xdr:to>
    <xdr:sp macro="" textlink="">
      <xdr:nvSpPr>
        <xdr:cNvPr id="198" name="正方形/長方形 197">
          <a:extLst>
            <a:ext uri="{FF2B5EF4-FFF2-40B4-BE49-F238E27FC236}">
              <a16:creationId xmlns:a16="http://schemas.microsoft.com/office/drawing/2014/main" id="{313B8D5F-BAC9-4B21-9501-E0B0295F1741}"/>
            </a:ext>
          </a:extLst>
        </xdr:cNvPr>
        <xdr:cNvSpPr/>
      </xdr:nvSpPr>
      <xdr:spPr>
        <a:xfrm>
          <a:off x="13063682" y="3773467"/>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㉕㉖</a:t>
          </a:r>
        </a:p>
      </xdr:txBody>
    </xdr:sp>
    <xdr:clientData/>
  </xdr:twoCellAnchor>
  <xdr:twoCellAnchor>
    <xdr:from>
      <xdr:col>18</xdr:col>
      <xdr:colOff>5638</xdr:colOff>
      <xdr:row>14</xdr:row>
      <xdr:rowOff>35267</xdr:rowOff>
    </xdr:from>
    <xdr:to>
      <xdr:col>19</xdr:col>
      <xdr:colOff>5638</xdr:colOff>
      <xdr:row>14</xdr:row>
      <xdr:rowOff>215267</xdr:rowOff>
    </xdr:to>
    <xdr:sp macro="" textlink="">
      <xdr:nvSpPr>
        <xdr:cNvPr id="199" name="正方形/長方形 198">
          <a:extLst>
            <a:ext uri="{FF2B5EF4-FFF2-40B4-BE49-F238E27FC236}">
              <a16:creationId xmlns:a16="http://schemas.microsoft.com/office/drawing/2014/main" id="{4267BFA7-CE01-4CBD-A341-AA91C6E5F993}"/>
            </a:ext>
          </a:extLst>
        </xdr:cNvPr>
        <xdr:cNvSpPr/>
      </xdr:nvSpPr>
      <xdr:spPr>
        <a:xfrm>
          <a:off x="13062215" y="3522882"/>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㉗㉘</a:t>
          </a:r>
        </a:p>
      </xdr:txBody>
    </xdr:sp>
    <xdr:clientData/>
  </xdr:twoCellAnchor>
  <xdr:twoCellAnchor>
    <xdr:from>
      <xdr:col>19</xdr:col>
      <xdr:colOff>20298</xdr:colOff>
      <xdr:row>15</xdr:row>
      <xdr:rowOff>35269</xdr:rowOff>
    </xdr:from>
    <xdr:to>
      <xdr:col>20</xdr:col>
      <xdr:colOff>20299</xdr:colOff>
      <xdr:row>15</xdr:row>
      <xdr:rowOff>215269</xdr:rowOff>
    </xdr:to>
    <xdr:sp macro="" textlink="">
      <xdr:nvSpPr>
        <xdr:cNvPr id="200" name="正方形/長方形 199">
          <a:extLst>
            <a:ext uri="{FF2B5EF4-FFF2-40B4-BE49-F238E27FC236}">
              <a16:creationId xmlns:a16="http://schemas.microsoft.com/office/drawing/2014/main" id="{E0B5DBE1-1FD4-49D1-B3C3-A59441CFCA90}"/>
            </a:ext>
          </a:extLst>
        </xdr:cNvPr>
        <xdr:cNvSpPr/>
      </xdr:nvSpPr>
      <xdr:spPr>
        <a:xfrm>
          <a:off x="13765606" y="377200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㉙㉚</a:t>
          </a:r>
        </a:p>
      </xdr:txBody>
    </xdr:sp>
    <xdr:clientData/>
  </xdr:twoCellAnchor>
  <xdr:twoCellAnchor>
    <xdr:from>
      <xdr:col>19</xdr:col>
      <xdr:colOff>18831</xdr:colOff>
      <xdr:row>14</xdr:row>
      <xdr:rowOff>33800</xdr:rowOff>
    </xdr:from>
    <xdr:to>
      <xdr:col>20</xdr:col>
      <xdr:colOff>18832</xdr:colOff>
      <xdr:row>14</xdr:row>
      <xdr:rowOff>213800</xdr:rowOff>
    </xdr:to>
    <xdr:sp macro="" textlink="">
      <xdr:nvSpPr>
        <xdr:cNvPr id="201" name="正方形/長方形 200">
          <a:extLst>
            <a:ext uri="{FF2B5EF4-FFF2-40B4-BE49-F238E27FC236}">
              <a16:creationId xmlns:a16="http://schemas.microsoft.com/office/drawing/2014/main" id="{59A3787C-BD7C-453F-AA18-D452AF36E06B}"/>
            </a:ext>
          </a:extLst>
        </xdr:cNvPr>
        <xdr:cNvSpPr/>
      </xdr:nvSpPr>
      <xdr:spPr>
        <a:xfrm>
          <a:off x="13764139" y="3521415"/>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㉛㉜</a:t>
          </a:r>
        </a:p>
      </xdr:txBody>
    </xdr:sp>
    <xdr:clientData/>
  </xdr:twoCellAnchor>
  <xdr:twoCellAnchor>
    <xdr:from>
      <xdr:col>20</xdr:col>
      <xdr:colOff>18836</xdr:colOff>
      <xdr:row>15</xdr:row>
      <xdr:rowOff>41129</xdr:rowOff>
    </xdr:from>
    <xdr:to>
      <xdr:col>21</xdr:col>
      <xdr:colOff>18836</xdr:colOff>
      <xdr:row>15</xdr:row>
      <xdr:rowOff>221129</xdr:rowOff>
    </xdr:to>
    <xdr:sp macro="" textlink="">
      <xdr:nvSpPr>
        <xdr:cNvPr id="202" name="正方形/長方形 201">
          <a:extLst>
            <a:ext uri="{FF2B5EF4-FFF2-40B4-BE49-F238E27FC236}">
              <a16:creationId xmlns:a16="http://schemas.microsoft.com/office/drawing/2014/main" id="{A7E65A96-08F9-4276-B3E9-FD6CABDD183F}"/>
            </a:ext>
          </a:extLst>
        </xdr:cNvPr>
        <xdr:cNvSpPr/>
      </xdr:nvSpPr>
      <xdr:spPr>
        <a:xfrm>
          <a:off x="14452874" y="377786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㉝㉞</a:t>
          </a:r>
        </a:p>
      </xdr:txBody>
    </xdr:sp>
    <xdr:clientData/>
  </xdr:twoCellAnchor>
  <xdr:twoCellAnchor>
    <xdr:from>
      <xdr:col>20</xdr:col>
      <xdr:colOff>17369</xdr:colOff>
      <xdr:row>14</xdr:row>
      <xdr:rowOff>39660</xdr:rowOff>
    </xdr:from>
    <xdr:to>
      <xdr:col>21</xdr:col>
      <xdr:colOff>17369</xdr:colOff>
      <xdr:row>14</xdr:row>
      <xdr:rowOff>219660</xdr:rowOff>
    </xdr:to>
    <xdr:sp macro="" textlink="">
      <xdr:nvSpPr>
        <xdr:cNvPr id="203" name="正方形/長方形 202">
          <a:extLst>
            <a:ext uri="{FF2B5EF4-FFF2-40B4-BE49-F238E27FC236}">
              <a16:creationId xmlns:a16="http://schemas.microsoft.com/office/drawing/2014/main" id="{A414C8BC-51DF-40F0-8029-978493A12C31}"/>
            </a:ext>
          </a:extLst>
        </xdr:cNvPr>
        <xdr:cNvSpPr/>
      </xdr:nvSpPr>
      <xdr:spPr>
        <a:xfrm>
          <a:off x="14451407" y="3527275"/>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㉟㊱</a:t>
          </a:r>
        </a:p>
      </xdr:txBody>
    </xdr:sp>
    <xdr:clientData/>
  </xdr:twoCellAnchor>
  <xdr:twoCellAnchor>
    <xdr:from>
      <xdr:col>21</xdr:col>
      <xdr:colOff>32026</xdr:colOff>
      <xdr:row>15</xdr:row>
      <xdr:rowOff>39662</xdr:rowOff>
    </xdr:from>
    <xdr:to>
      <xdr:col>22</xdr:col>
      <xdr:colOff>32026</xdr:colOff>
      <xdr:row>15</xdr:row>
      <xdr:rowOff>219662</xdr:rowOff>
    </xdr:to>
    <xdr:sp macro="" textlink="">
      <xdr:nvSpPr>
        <xdr:cNvPr id="204" name="正方形/長方形 203">
          <a:extLst>
            <a:ext uri="{FF2B5EF4-FFF2-40B4-BE49-F238E27FC236}">
              <a16:creationId xmlns:a16="http://schemas.microsoft.com/office/drawing/2014/main" id="{B632131D-28EC-490E-A869-05F9668AAB9A}"/>
            </a:ext>
          </a:extLst>
        </xdr:cNvPr>
        <xdr:cNvSpPr/>
      </xdr:nvSpPr>
      <xdr:spPr>
        <a:xfrm>
          <a:off x="15154795" y="3776393"/>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㊲㊳</a:t>
          </a:r>
        </a:p>
      </xdr:txBody>
    </xdr:sp>
    <xdr:clientData/>
  </xdr:twoCellAnchor>
  <xdr:twoCellAnchor>
    <xdr:from>
      <xdr:col>21</xdr:col>
      <xdr:colOff>30559</xdr:colOff>
      <xdr:row>14</xdr:row>
      <xdr:rowOff>38193</xdr:rowOff>
    </xdr:from>
    <xdr:to>
      <xdr:col>22</xdr:col>
      <xdr:colOff>30559</xdr:colOff>
      <xdr:row>14</xdr:row>
      <xdr:rowOff>218193</xdr:rowOff>
    </xdr:to>
    <xdr:sp macro="" textlink="">
      <xdr:nvSpPr>
        <xdr:cNvPr id="205" name="正方形/長方形 204">
          <a:extLst>
            <a:ext uri="{FF2B5EF4-FFF2-40B4-BE49-F238E27FC236}">
              <a16:creationId xmlns:a16="http://schemas.microsoft.com/office/drawing/2014/main" id="{15AE0D56-CA12-4D07-A4BF-CFB628F79961}"/>
            </a:ext>
          </a:extLst>
        </xdr:cNvPr>
        <xdr:cNvSpPr/>
      </xdr:nvSpPr>
      <xdr:spPr>
        <a:xfrm>
          <a:off x="15153328" y="3525808"/>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㊴㊵</a:t>
          </a:r>
        </a:p>
      </xdr:txBody>
    </xdr:sp>
    <xdr:clientData/>
  </xdr:twoCellAnchor>
  <xdr:twoCellAnchor>
    <xdr:from>
      <xdr:col>12</xdr:col>
      <xdr:colOff>17332</xdr:colOff>
      <xdr:row>48</xdr:row>
      <xdr:rowOff>48428</xdr:rowOff>
    </xdr:from>
    <xdr:to>
      <xdr:col>13</xdr:col>
      <xdr:colOff>17332</xdr:colOff>
      <xdr:row>48</xdr:row>
      <xdr:rowOff>228428</xdr:rowOff>
    </xdr:to>
    <xdr:sp macro="" textlink="">
      <xdr:nvSpPr>
        <xdr:cNvPr id="206" name="正方形/長方形 205">
          <a:extLst>
            <a:ext uri="{FF2B5EF4-FFF2-40B4-BE49-F238E27FC236}">
              <a16:creationId xmlns:a16="http://schemas.microsoft.com/office/drawing/2014/main" id="{88A1FF2A-69C1-46B6-B258-16ED25CAC5BD}"/>
            </a:ext>
          </a:extLst>
        </xdr:cNvPr>
        <xdr:cNvSpPr/>
      </xdr:nvSpPr>
      <xdr:spPr>
        <a:xfrm>
          <a:off x="8929419" y="11975385"/>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③</a:t>
          </a:r>
        </a:p>
      </xdr:txBody>
    </xdr:sp>
    <xdr:clientData/>
  </xdr:twoCellAnchor>
  <xdr:twoCellAnchor>
    <xdr:from>
      <xdr:col>14</xdr:col>
      <xdr:colOff>15772</xdr:colOff>
      <xdr:row>48</xdr:row>
      <xdr:rowOff>46870</xdr:rowOff>
    </xdr:from>
    <xdr:to>
      <xdr:col>15</xdr:col>
      <xdr:colOff>15771</xdr:colOff>
      <xdr:row>48</xdr:row>
      <xdr:rowOff>226870</xdr:rowOff>
    </xdr:to>
    <xdr:sp macro="" textlink="">
      <xdr:nvSpPr>
        <xdr:cNvPr id="207" name="正方形/長方形 206">
          <a:extLst>
            <a:ext uri="{FF2B5EF4-FFF2-40B4-BE49-F238E27FC236}">
              <a16:creationId xmlns:a16="http://schemas.microsoft.com/office/drawing/2014/main" id="{1519C96D-6E5A-4856-8DC0-65C4A8C7FECF}"/>
            </a:ext>
          </a:extLst>
        </xdr:cNvPr>
        <xdr:cNvSpPr/>
      </xdr:nvSpPr>
      <xdr:spPr>
        <a:xfrm>
          <a:off x="10302772" y="11973827"/>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⑨</a:t>
          </a:r>
        </a:p>
      </xdr:txBody>
    </xdr:sp>
    <xdr:clientData/>
  </xdr:twoCellAnchor>
  <xdr:twoCellAnchor>
    <xdr:from>
      <xdr:col>12</xdr:col>
      <xdr:colOff>11288</xdr:colOff>
      <xdr:row>46</xdr:row>
      <xdr:rowOff>28260</xdr:rowOff>
    </xdr:from>
    <xdr:to>
      <xdr:col>13</xdr:col>
      <xdr:colOff>11288</xdr:colOff>
      <xdr:row>46</xdr:row>
      <xdr:rowOff>208260</xdr:rowOff>
    </xdr:to>
    <xdr:sp macro="" textlink="">
      <xdr:nvSpPr>
        <xdr:cNvPr id="208" name="正方形/長方形 207">
          <a:extLst>
            <a:ext uri="{FF2B5EF4-FFF2-40B4-BE49-F238E27FC236}">
              <a16:creationId xmlns:a16="http://schemas.microsoft.com/office/drawing/2014/main" id="{BA2DB4C9-99B8-43AA-8C34-9BA14CA0513C}"/>
            </a:ext>
          </a:extLst>
        </xdr:cNvPr>
        <xdr:cNvSpPr/>
      </xdr:nvSpPr>
      <xdr:spPr>
        <a:xfrm>
          <a:off x="8886347" y="11368613"/>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①</a:t>
          </a:r>
        </a:p>
      </xdr:txBody>
    </xdr:sp>
    <xdr:clientData/>
  </xdr:twoCellAnchor>
  <xdr:twoCellAnchor>
    <xdr:from>
      <xdr:col>12</xdr:col>
      <xdr:colOff>6804</xdr:colOff>
      <xdr:row>47</xdr:row>
      <xdr:rowOff>46191</xdr:rowOff>
    </xdr:from>
    <xdr:to>
      <xdr:col>13</xdr:col>
      <xdr:colOff>6804</xdr:colOff>
      <xdr:row>47</xdr:row>
      <xdr:rowOff>226191</xdr:rowOff>
    </xdr:to>
    <xdr:sp macro="" textlink="">
      <xdr:nvSpPr>
        <xdr:cNvPr id="209" name="正方形/長方形 208">
          <a:extLst>
            <a:ext uri="{FF2B5EF4-FFF2-40B4-BE49-F238E27FC236}">
              <a16:creationId xmlns:a16="http://schemas.microsoft.com/office/drawing/2014/main" id="{AC3C2D2D-54CB-4508-AAC8-BBA3A2AB5511}"/>
            </a:ext>
          </a:extLst>
        </xdr:cNvPr>
        <xdr:cNvSpPr/>
      </xdr:nvSpPr>
      <xdr:spPr>
        <a:xfrm>
          <a:off x="8881863" y="11633073"/>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②</a:t>
          </a:r>
        </a:p>
      </xdr:txBody>
    </xdr:sp>
    <xdr:clientData/>
  </xdr:twoCellAnchor>
  <xdr:twoCellAnchor>
    <xdr:from>
      <xdr:col>12</xdr:col>
      <xdr:colOff>686667</xdr:colOff>
      <xdr:row>48</xdr:row>
      <xdr:rowOff>43944</xdr:rowOff>
    </xdr:from>
    <xdr:to>
      <xdr:col>13</xdr:col>
      <xdr:colOff>686669</xdr:colOff>
      <xdr:row>48</xdr:row>
      <xdr:rowOff>223944</xdr:rowOff>
    </xdr:to>
    <xdr:sp macro="" textlink="">
      <xdr:nvSpPr>
        <xdr:cNvPr id="210" name="正方形/長方形 209">
          <a:extLst>
            <a:ext uri="{FF2B5EF4-FFF2-40B4-BE49-F238E27FC236}">
              <a16:creationId xmlns:a16="http://schemas.microsoft.com/office/drawing/2014/main" id="{B77BBC56-507C-464B-BE6F-7858C54F4563}"/>
            </a:ext>
          </a:extLst>
        </xdr:cNvPr>
        <xdr:cNvSpPr/>
      </xdr:nvSpPr>
      <xdr:spPr>
        <a:xfrm>
          <a:off x="9598754" y="11970901"/>
          <a:ext cx="687458"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⑥</a:t>
          </a:r>
        </a:p>
      </xdr:txBody>
    </xdr:sp>
    <xdr:clientData/>
  </xdr:twoCellAnchor>
  <xdr:twoCellAnchor>
    <xdr:from>
      <xdr:col>15</xdr:col>
      <xdr:colOff>22497</xdr:colOff>
      <xdr:row>48</xdr:row>
      <xdr:rowOff>42386</xdr:rowOff>
    </xdr:from>
    <xdr:to>
      <xdr:col>16</xdr:col>
      <xdr:colOff>22499</xdr:colOff>
      <xdr:row>48</xdr:row>
      <xdr:rowOff>222386</xdr:rowOff>
    </xdr:to>
    <xdr:sp macro="" textlink="">
      <xdr:nvSpPr>
        <xdr:cNvPr id="211" name="正方形/長方形 210">
          <a:extLst>
            <a:ext uri="{FF2B5EF4-FFF2-40B4-BE49-F238E27FC236}">
              <a16:creationId xmlns:a16="http://schemas.microsoft.com/office/drawing/2014/main" id="{C20B488B-07CA-4B2C-825B-E0B0C1C0F67E}"/>
            </a:ext>
          </a:extLst>
        </xdr:cNvPr>
        <xdr:cNvSpPr/>
      </xdr:nvSpPr>
      <xdr:spPr>
        <a:xfrm>
          <a:off x="10996954" y="11969343"/>
          <a:ext cx="687458"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⑫</a:t>
          </a:r>
        </a:p>
      </xdr:txBody>
    </xdr:sp>
    <xdr:clientData/>
  </xdr:twoCellAnchor>
  <xdr:twoCellAnchor>
    <xdr:from>
      <xdr:col>13</xdr:col>
      <xdr:colOff>18014</xdr:colOff>
      <xdr:row>46</xdr:row>
      <xdr:rowOff>23776</xdr:rowOff>
    </xdr:from>
    <xdr:to>
      <xdr:col>14</xdr:col>
      <xdr:colOff>18015</xdr:colOff>
      <xdr:row>46</xdr:row>
      <xdr:rowOff>203776</xdr:rowOff>
    </xdr:to>
    <xdr:sp macro="" textlink="">
      <xdr:nvSpPr>
        <xdr:cNvPr id="212" name="正方形/長方形 211">
          <a:extLst>
            <a:ext uri="{FF2B5EF4-FFF2-40B4-BE49-F238E27FC236}">
              <a16:creationId xmlns:a16="http://schemas.microsoft.com/office/drawing/2014/main" id="{5D30809D-41D7-4967-ABC9-148ADCC65530}"/>
            </a:ext>
          </a:extLst>
        </xdr:cNvPr>
        <xdr:cNvSpPr/>
      </xdr:nvSpPr>
      <xdr:spPr>
        <a:xfrm>
          <a:off x="9576632" y="11364129"/>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④</a:t>
          </a:r>
        </a:p>
      </xdr:txBody>
    </xdr:sp>
    <xdr:clientData/>
  </xdr:twoCellAnchor>
  <xdr:twoCellAnchor>
    <xdr:from>
      <xdr:col>13</xdr:col>
      <xdr:colOff>13530</xdr:colOff>
      <xdr:row>47</xdr:row>
      <xdr:rowOff>41707</xdr:rowOff>
    </xdr:from>
    <xdr:to>
      <xdr:col>14</xdr:col>
      <xdr:colOff>13531</xdr:colOff>
      <xdr:row>47</xdr:row>
      <xdr:rowOff>221707</xdr:rowOff>
    </xdr:to>
    <xdr:sp macro="" textlink="">
      <xdr:nvSpPr>
        <xdr:cNvPr id="213" name="正方形/長方形 212">
          <a:extLst>
            <a:ext uri="{FF2B5EF4-FFF2-40B4-BE49-F238E27FC236}">
              <a16:creationId xmlns:a16="http://schemas.microsoft.com/office/drawing/2014/main" id="{86507A59-59E3-437F-94F2-72059182D722}"/>
            </a:ext>
          </a:extLst>
        </xdr:cNvPr>
        <xdr:cNvSpPr/>
      </xdr:nvSpPr>
      <xdr:spPr>
        <a:xfrm>
          <a:off x="9572148" y="11628589"/>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⑤</a:t>
          </a:r>
        </a:p>
      </xdr:txBody>
    </xdr:sp>
    <xdr:clientData/>
  </xdr:twoCellAnchor>
  <xdr:twoCellAnchor>
    <xdr:from>
      <xdr:col>14</xdr:col>
      <xdr:colOff>8863</xdr:colOff>
      <xdr:row>46</xdr:row>
      <xdr:rowOff>34103</xdr:rowOff>
    </xdr:from>
    <xdr:to>
      <xdr:col>15</xdr:col>
      <xdr:colOff>8863</xdr:colOff>
      <xdr:row>46</xdr:row>
      <xdr:rowOff>214103</xdr:rowOff>
    </xdr:to>
    <xdr:sp macro="" textlink="">
      <xdr:nvSpPr>
        <xdr:cNvPr id="214" name="正方形/長方形 213">
          <a:extLst>
            <a:ext uri="{FF2B5EF4-FFF2-40B4-BE49-F238E27FC236}">
              <a16:creationId xmlns:a16="http://schemas.microsoft.com/office/drawing/2014/main" id="{3A53FC79-058D-43F0-8DC3-C56B9E453F06}"/>
            </a:ext>
          </a:extLst>
        </xdr:cNvPr>
        <xdr:cNvSpPr/>
      </xdr:nvSpPr>
      <xdr:spPr>
        <a:xfrm>
          <a:off x="10295863" y="11464103"/>
          <a:ext cx="687457"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⑦</a:t>
          </a:r>
        </a:p>
      </xdr:txBody>
    </xdr:sp>
    <xdr:clientData/>
  </xdr:twoCellAnchor>
  <xdr:twoCellAnchor>
    <xdr:from>
      <xdr:col>14</xdr:col>
      <xdr:colOff>15585</xdr:colOff>
      <xdr:row>47</xdr:row>
      <xdr:rowOff>40828</xdr:rowOff>
    </xdr:from>
    <xdr:to>
      <xdr:col>15</xdr:col>
      <xdr:colOff>15585</xdr:colOff>
      <xdr:row>47</xdr:row>
      <xdr:rowOff>220828</xdr:rowOff>
    </xdr:to>
    <xdr:sp macro="" textlink="">
      <xdr:nvSpPr>
        <xdr:cNvPr id="215" name="正方形/長方形 214">
          <a:extLst>
            <a:ext uri="{FF2B5EF4-FFF2-40B4-BE49-F238E27FC236}">
              <a16:creationId xmlns:a16="http://schemas.microsoft.com/office/drawing/2014/main" id="{130770F0-3AAA-4FA8-AAA7-A3467F35D4A5}"/>
            </a:ext>
          </a:extLst>
        </xdr:cNvPr>
        <xdr:cNvSpPr/>
      </xdr:nvSpPr>
      <xdr:spPr>
        <a:xfrm>
          <a:off x="10302585" y="11719306"/>
          <a:ext cx="687457"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⑧</a:t>
          </a:r>
        </a:p>
      </xdr:txBody>
    </xdr:sp>
    <xdr:clientData/>
  </xdr:twoCellAnchor>
  <xdr:twoCellAnchor>
    <xdr:from>
      <xdr:col>14</xdr:col>
      <xdr:colOff>669429</xdr:colOff>
      <xdr:row>46</xdr:row>
      <xdr:rowOff>40825</xdr:rowOff>
    </xdr:from>
    <xdr:to>
      <xdr:col>15</xdr:col>
      <xdr:colOff>669428</xdr:colOff>
      <xdr:row>46</xdr:row>
      <xdr:rowOff>220825</xdr:rowOff>
    </xdr:to>
    <xdr:sp macro="" textlink="">
      <xdr:nvSpPr>
        <xdr:cNvPr id="218" name="正方形/長方形 217">
          <a:extLst>
            <a:ext uri="{FF2B5EF4-FFF2-40B4-BE49-F238E27FC236}">
              <a16:creationId xmlns:a16="http://schemas.microsoft.com/office/drawing/2014/main" id="{D35A0298-5599-49FA-8403-6CE9D6546FE0}"/>
            </a:ext>
          </a:extLst>
        </xdr:cNvPr>
        <xdr:cNvSpPr/>
      </xdr:nvSpPr>
      <xdr:spPr>
        <a:xfrm>
          <a:off x="10956429" y="11470825"/>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⑩</a:t>
          </a:r>
        </a:p>
      </xdr:txBody>
    </xdr:sp>
    <xdr:clientData/>
  </xdr:twoCellAnchor>
  <xdr:twoCellAnchor>
    <xdr:from>
      <xdr:col>14</xdr:col>
      <xdr:colOff>676151</xdr:colOff>
      <xdr:row>47</xdr:row>
      <xdr:rowOff>47550</xdr:rowOff>
    </xdr:from>
    <xdr:to>
      <xdr:col>15</xdr:col>
      <xdr:colOff>676150</xdr:colOff>
      <xdr:row>47</xdr:row>
      <xdr:rowOff>227550</xdr:rowOff>
    </xdr:to>
    <xdr:sp macro="" textlink="">
      <xdr:nvSpPr>
        <xdr:cNvPr id="219" name="正方形/長方形 218">
          <a:extLst>
            <a:ext uri="{FF2B5EF4-FFF2-40B4-BE49-F238E27FC236}">
              <a16:creationId xmlns:a16="http://schemas.microsoft.com/office/drawing/2014/main" id="{C739EE56-1278-46FD-807B-8FB299AB706E}"/>
            </a:ext>
          </a:extLst>
        </xdr:cNvPr>
        <xdr:cNvSpPr/>
      </xdr:nvSpPr>
      <xdr:spPr>
        <a:xfrm>
          <a:off x="10963151" y="11726028"/>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⑪</a:t>
          </a:r>
        </a:p>
      </xdr:txBody>
    </xdr:sp>
    <xdr:clientData/>
  </xdr:twoCellAnchor>
  <xdr:twoCellAnchor>
    <xdr:from>
      <xdr:col>15</xdr:col>
      <xdr:colOff>664948</xdr:colOff>
      <xdr:row>46</xdr:row>
      <xdr:rowOff>47547</xdr:rowOff>
    </xdr:from>
    <xdr:to>
      <xdr:col>16</xdr:col>
      <xdr:colOff>664949</xdr:colOff>
      <xdr:row>46</xdr:row>
      <xdr:rowOff>227547</xdr:rowOff>
    </xdr:to>
    <xdr:sp macro="" textlink="">
      <xdr:nvSpPr>
        <xdr:cNvPr id="222" name="正方形/長方形 221">
          <a:extLst>
            <a:ext uri="{FF2B5EF4-FFF2-40B4-BE49-F238E27FC236}">
              <a16:creationId xmlns:a16="http://schemas.microsoft.com/office/drawing/2014/main" id="{265C568E-E5CF-4FE5-8B09-C1A9AB6E94F7}"/>
            </a:ext>
          </a:extLst>
        </xdr:cNvPr>
        <xdr:cNvSpPr/>
      </xdr:nvSpPr>
      <xdr:spPr>
        <a:xfrm>
          <a:off x="11639405" y="11477547"/>
          <a:ext cx="687457"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⑬</a:t>
          </a:r>
        </a:p>
      </xdr:txBody>
    </xdr:sp>
    <xdr:clientData/>
  </xdr:twoCellAnchor>
  <xdr:twoCellAnchor>
    <xdr:from>
      <xdr:col>15</xdr:col>
      <xdr:colOff>671670</xdr:colOff>
      <xdr:row>47</xdr:row>
      <xdr:rowOff>54272</xdr:rowOff>
    </xdr:from>
    <xdr:to>
      <xdr:col>16</xdr:col>
      <xdr:colOff>671671</xdr:colOff>
      <xdr:row>47</xdr:row>
      <xdr:rowOff>236221</xdr:rowOff>
    </xdr:to>
    <xdr:sp macro="" textlink="">
      <xdr:nvSpPr>
        <xdr:cNvPr id="223" name="正方形/長方形 222">
          <a:extLst>
            <a:ext uri="{FF2B5EF4-FFF2-40B4-BE49-F238E27FC236}">
              <a16:creationId xmlns:a16="http://schemas.microsoft.com/office/drawing/2014/main" id="{2FC6B1A3-D060-4CF1-BCAE-EA37BC6F2124}"/>
            </a:ext>
          </a:extLst>
        </xdr:cNvPr>
        <xdr:cNvSpPr/>
      </xdr:nvSpPr>
      <xdr:spPr>
        <a:xfrm>
          <a:off x="11646127" y="11732750"/>
          <a:ext cx="687457"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⑭</a:t>
          </a:r>
        </a:p>
      </xdr:txBody>
    </xdr:sp>
    <xdr:clientData/>
  </xdr:twoCellAnchor>
  <xdr:twoCellAnchor>
    <xdr:from>
      <xdr:col>16</xdr:col>
      <xdr:colOff>35181</xdr:colOff>
      <xdr:row>48</xdr:row>
      <xdr:rowOff>46425</xdr:rowOff>
    </xdr:from>
    <xdr:to>
      <xdr:col>17</xdr:col>
      <xdr:colOff>35180</xdr:colOff>
      <xdr:row>48</xdr:row>
      <xdr:rowOff>228374</xdr:rowOff>
    </xdr:to>
    <xdr:sp macro="" textlink="">
      <xdr:nvSpPr>
        <xdr:cNvPr id="226" name="正方形/長方形 225">
          <a:extLst>
            <a:ext uri="{FF2B5EF4-FFF2-40B4-BE49-F238E27FC236}">
              <a16:creationId xmlns:a16="http://schemas.microsoft.com/office/drawing/2014/main" id="{58E2A951-D882-49D8-B383-48E099FA0246}"/>
            </a:ext>
          </a:extLst>
        </xdr:cNvPr>
        <xdr:cNvSpPr/>
      </xdr:nvSpPr>
      <xdr:spPr>
        <a:xfrm>
          <a:off x="11674731" y="11933625"/>
          <a:ext cx="685799"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⑮</a:t>
          </a:r>
        </a:p>
      </xdr:txBody>
    </xdr:sp>
    <xdr:clientData/>
  </xdr:twoCellAnchor>
  <xdr:twoCellAnchor>
    <xdr:from>
      <xdr:col>16</xdr:col>
      <xdr:colOff>11671</xdr:colOff>
      <xdr:row>49</xdr:row>
      <xdr:rowOff>24575</xdr:rowOff>
    </xdr:from>
    <xdr:to>
      <xdr:col>17</xdr:col>
      <xdr:colOff>11671</xdr:colOff>
      <xdr:row>49</xdr:row>
      <xdr:rowOff>205695</xdr:rowOff>
    </xdr:to>
    <xdr:sp macro="" textlink="">
      <xdr:nvSpPr>
        <xdr:cNvPr id="227" name="正方形/長方形 226">
          <a:extLst>
            <a:ext uri="{FF2B5EF4-FFF2-40B4-BE49-F238E27FC236}">
              <a16:creationId xmlns:a16="http://schemas.microsoft.com/office/drawing/2014/main" id="{5D80DDAF-B6E8-4867-9CEE-DC686EEA65C4}"/>
            </a:ext>
          </a:extLst>
        </xdr:cNvPr>
        <xdr:cNvSpPr/>
      </xdr:nvSpPr>
      <xdr:spPr>
        <a:xfrm>
          <a:off x="11651221" y="12159425"/>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⑯</a:t>
          </a:r>
        </a:p>
      </xdr:txBody>
    </xdr:sp>
    <xdr:clientData/>
  </xdr:twoCellAnchor>
  <xdr:twoCellAnchor>
    <xdr:from>
      <xdr:col>17</xdr:col>
      <xdr:colOff>13357</xdr:colOff>
      <xdr:row>46</xdr:row>
      <xdr:rowOff>60991</xdr:rowOff>
    </xdr:from>
    <xdr:to>
      <xdr:col>18</xdr:col>
      <xdr:colOff>13357</xdr:colOff>
      <xdr:row>46</xdr:row>
      <xdr:rowOff>242940</xdr:rowOff>
    </xdr:to>
    <xdr:sp macro="" textlink="">
      <xdr:nvSpPr>
        <xdr:cNvPr id="230" name="正方形/長方形 229">
          <a:extLst>
            <a:ext uri="{FF2B5EF4-FFF2-40B4-BE49-F238E27FC236}">
              <a16:creationId xmlns:a16="http://schemas.microsoft.com/office/drawing/2014/main" id="{2BDC2BF3-B495-4DE3-962A-665D058B5F8B}"/>
            </a:ext>
          </a:extLst>
        </xdr:cNvPr>
        <xdr:cNvSpPr/>
      </xdr:nvSpPr>
      <xdr:spPr>
        <a:xfrm>
          <a:off x="1233870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⑰</a:t>
          </a:r>
        </a:p>
      </xdr:txBody>
    </xdr:sp>
    <xdr:clientData/>
  </xdr:twoCellAnchor>
  <xdr:twoCellAnchor>
    <xdr:from>
      <xdr:col>17</xdr:col>
      <xdr:colOff>20079</xdr:colOff>
      <xdr:row>47</xdr:row>
      <xdr:rowOff>67716</xdr:rowOff>
    </xdr:from>
    <xdr:to>
      <xdr:col>18</xdr:col>
      <xdr:colOff>20079</xdr:colOff>
      <xdr:row>48</xdr:row>
      <xdr:rowOff>1186</xdr:rowOff>
    </xdr:to>
    <xdr:sp macro="" textlink="">
      <xdr:nvSpPr>
        <xdr:cNvPr id="231" name="正方形/長方形 230">
          <a:extLst>
            <a:ext uri="{FF2B5EF4-FFF2-40B4-BE49-F238E27FC236}">
              <a16:creationId xmlns:a16="http://schemas.microsoft.com/office/drawing/2014/main" id="{D9B6DFA9-3774-4C94-8854-4D856D64E070}"/>
            </a:ext>
          </a:extLst>
        </xdr:cNvPr>
        <xdr:cNvSpPr/>
      </xdr:nvSpPr>
      <xdr:spPr>
        <a:xfrm>
          <a:off x="1234542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⑱</a:t>
          </a:r>
        </a:p>
      </xdr:txBody>
    </xdr:sp>
    <xdr:clientData/>
  </xdr:twoCellAnchor>
  <xdr:twoCellAnchor>
    <xdr:from>
      <xdr:col>17</xdr:col>
      <xdr:colOff>1032</xdr:colOff>
      <xdr:row>48</xdr:row>
      <xdr:rowOff>39138</xdr:rowOff>
    </xdr:from>
    <xdr:to>
      <xdr:col>18</xdr:col>
      <xdr:colOff>1033</xdr:colOff>
      <xdr:row>48</xdr:row>
      <xdr:rowOff>220259</xdr:rowOff>
    </xdr:to>
    <xdr:sp macro="" textlink="">
      <xdr:nvSpPr>
        <xdr:cNvPr id="234" name="正方形/長方形 233">
          <a:extLst>
            <a:ext uri="{FF2B5EF4-FFF2-40B4-BE49-F238E27FC236}">
              <a16:creationId xmlns:a16="http://schemas.microsoft.com/office/drawing/2014/main" id="{08B79582-FAEC-40BA-8102-E9267E7DF0C9}"/>
            </a:ext>
          </a:extLst>
        </xdr:cNvPr>
        <xdr:cNvSpPr/>
      </xdr:nvSpPr>
      <xdr:spPr>
        <a:xfrm>
          <a:off x="1232638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⑲</a:t>
          </a:r>
        </a:p>
      </xdr:txBody>
    </xdr:sp>
    <xdr:clientData/>
  </xdr:twoCellAnchor>
  <xdr:twoCellAnchor>
    <xdr:from>
      <xdr:col>17</xdr:col>
      <xdr:colOff>7754</xdr:colOff>
      <xdr:row>49</xdr:row>
      <xdr:rowOff>45863</xdr:rowOff>
    </xdr:from>
    <xdr:to>
      <xdr:col>18</xdr:col>
      <xdr:colOff>7755</xdr:colOff>
      <xdr:row>49</xdr:row>
      <xdr:rowOff>226983</xdr:rowOff>
    </xdr:to>
    <xdr:sp macro="" textlink="">
      <xdr:nvSpPr>
        <xdr:cNvPr id="235" name="正方形/長方形 234">
          <a:extLst>
            <a:ext uri="{FF2B5EF4-FFF2-40B4-BE49-F238E27FC236}">
              <a16:creationId xmlns:a16="http://schemas.microsoft.com/office/drawing/2014/main" id="{9983E73C-0F32-4229-98DD-0CB20D0A1E9D}"/>
            </a:ext>
          </a:extLst>
        </xdr:cNvPr>
        <xdr:cNvSpPr/>
      </xdr:nvSpPr>
      <xdr:spPr>
        <a:xfrm>
          <a:off x="1233310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⑳</a:t>
          </a:r>
        </a:p>
      </xdr:txBody>
    </xdr:sp>
    <xdr:clientData/>
  </xdr:twoCellAnchor>
  <xdr:twoCellAnchor>
    <xdr:from>
      <xdr:col>18</xdr:col>
      <xdr:colOff>32407</xdr:colOff>
      <xdr:row>46</xdr:row>
      <xdr:rowOff>60991</xdr:rowOff>
    </xdr:from>
    <xdr:to>
      <xdr:col>19</xdr:col>
      <xdr:colOff>32407</xdr:colOff>
      <xdr:row>46</xdr:row>
      <xdr:rowOff>242940</xdr:rowOff>
    </xdr:to>
    <xdr:sp macro="" textlink="">
      <xdr:nvSpPr>
        <xdr:cNvPr id="238" name="正方形/長方形 237">
          <a:extLst>
            <a:ext uri="{FF2B5EF4-FFF2-40B4-BE49-F238E27FC236}">
              <a16:creationId xmlns:a16="http://schemas.microsoft.com/office/drawing/2014/main" id="{E2C9FDD0-4F1C-4783-8BA3-B17D7DD8D64A}"/>
            </a:ext>
          </a:extLst>
        </xdr:cNvPr>
        <xdr:cNvSpPr/>
      </xdr:nvSpPr>
      <xdr:spPr>
        <a:xfrm>
          <a:off x="1304355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㉑</a:t>
          </a:r>
        </a:p>
      </xdr:txBody>
    </xdr:sp>
    <xdr:clientData/>
  </xdr:twoCellAnchor>
  <xdr:twoCellAnchor>
    <xdr:from>
      <xdr:col>18</xdr:col>
      <xdr:colOff>39129</xdr:colOff>
      <xdr:row>47</xdr:row>
      <xdr:rowOff>67716</xdr:rowOff>
    </xdr:from>
    <xdr:to>
      <xdr:col>19</xdr:col>
      <xdr:colOff>39129</xdr:colOff>
      <xdr:row>48</xdr:row>
      <xdr:rowOff>1186</xdr:rowOff>
    </xdr:to>
    <xdr:sp macro="" textlink="">
      <xdr:nvSpPr>
        <xdr:cNvPr id="239" name="正方形/長方形 238">
          <a:extLst>
            <a:ext uri="{FF2B5EF4-FFF2-40B4-BE49-F238E27FC236}">
              <a16:creationId xmlns:a16="http://schemas.microsoft.com/office/drawing/2014/main" id="{C1E51196-977B-4A0A-8A30-EFEF588A1355}"/>
            </a:ext>
          </a:extLst>
        </xdr:cNvPr>
        <xdr:cNvSpPr/>
      </xdr:nvSpPr>
      <xdr:spPr>
        <a:xfrm>
          <a:off x="1305027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㉒</a:t>
          </a:r>
        </a:p>
      </xdr:txBody>
    </xdr:sp>
    <xdr:clientData/>
  </xdr:twoCellAnchor>
  <xdr:twoCellAnchor>
    <xdr:from>
      <xdr:col>18</xdr:col>
      <xdr:colOff>20082</xdr:colOff>
      <xdr:row>48</xdr:row>
      <xdr:rowOff>39138</xdr:rowOff>
    </xdr:from>
    <xdr:to>
      <xdr:col>19</xdr:col>
      <xdr:colOff>20083</xdr:colOff>
      <xdr:row>48</xdr:row>
      <xdr:rowOff>220259</xdr:rowOff>
    </xdr:to>
    <xdr:sp macro="" textlink="">
      <xdr:nvSpPr>
        <xdr:cNvPr id="240" name="正方形/長方形 239">
          <a:extLst>
            <a:ext uri="{FF2B5EF4-FFF2-40B4-BE49-F238E27FC236}">
              <a16:creationId xmlns:a16="http://schemas.microsoft.com/office/drawing/2014/main" id="{BB58555C-B766-4137-847A-7BBA4C0D05E0}"/>
            </a:ext>
          </a:extLst>
        </xdr:cNvPr>
        <xdr:cNvSpPr/>
      </xdr:nvSpPr>
      <xdr:spPr>
        <a:xfrm>
          <a:off x="1303123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㉓</a:t>
          </a:r>
        </a:p>
      </xdr:txBody>
    </xdr:sp>
    <xdr:clientData/>
  </xdr:twoCellAnchor>
  <xdr:twoCellAnchor>
    <xdr:from>
      <xdr:col>18</xdr:col>
      <xdr:colOff>26804</xdr:colOff>
      <xdr:row>49</xdr:row>
      <xdr:rowOff>45863</xdr:rowOff>
    </xdr:from>
    <xdr:to>
      <xdr:col>19</xdr:col>
      <xdr:colOff>26805</xdr:colOff>
      <xdr:row>49</xdr:row>
      <xdr:rowOff>226983</xdr:rowOff>
    </xdr:to>
    <xdr:sp macro="" textlink="">
      <xdr:nvSpPr>
        <xdr:cNvPr id="241" name="正方形/長方形 240">
          <a:extLst>
            <a:ext uri="{FF2B5EF4-FFF2-40B4-BE49-F238E27FC236}">
              <a16:creationId xmlns:a16="http://schemas.microsoft.com/office/drawing/2014/main" id="{026BC15B-1797-41A3-BFD8-FB0EAE510D7B}"/>
            </a:ext>
          </a:extLst>
        </xdr:cNvPr>
        <xdr:cNvSpPr/>
      </xdr:nvSpPr>
      <xdr:spPr>
        <a:xfrm>
          <a:off x="1303795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㉔</a:t>
          </a:r>
        </a:p>
      </xdr:txBody>
    </xdr:sp>
    <xdr:clientData/>
  </xdr:twoCellAnchor>
  <xdr:twoCellAnchor>
    <xdr:from>
      <xdr:col>19</xdr:col>
      <xdr:colOff>13357</xdr:colOff>
      <xdr:row>46</xdr:row>
      <xdr:rowOff>60991</xdr:rowOff>
    </xdr:from>
    <xdr:to>
      <xdr:col>20</xdr:col>
      <xdr:colOff>13357</xdr:colOff>
      <xdr:row>46</xdr:row>
      <xdr:rowOff>242940</xdr:rowOff>
    </xdr:to>
    <xdr:sp macro="" textlink="">
      <xdr:nvSpPr>
        <xdr:cNvPr id="242" name="正方形/長方形 241">
          <a:extLst>
            <a:ext uri="{FF2B5EF4-FFF2-40B4-BE49-F238E27FC236}">
              <a16:creationId xmlns:a16="http://schemas.microsoft.com/office/drawing/2014/main" id="{73AEAD28-E541-4895-A606-3FDF97C88375}"/>
            </a:ext>
          </a:extLst>
        </xdr:cNvPr>
        <xdr:cNvSpPr/>
      </xdr:nvSpPr>
      <xdr:spPr>
        <a:xfrm>
          <a:off x="1371030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㉕</a:t>
          </a:r>
        </a:p>
      </xdr:txBody>
    </xdr:sp>
    <xdr:clientData/>
  </xdr:twoCellAnchor>
  <xdr:twoCellAnchor>
    <xdr:from>
      <xdr:col>19</xdr:col>
      <xdr:colOff>20079</xdr:colOff>
      <xdr:row>47</xdr:row>
      <xdr:rowOff>67716</xdr:rowOff>
    </xdr:from>
    <xdr:to>
      <xdr:col>20</xdr:col>
      <xdr:colOff>20079</xdr:colOff>
      <xdr:row>48</xdr:row>
      <xdr:rowOff>1186</xdr:rowOff>
    </xdr:to>
    <xdr:sp macro="" textlink="">
      <xdr:nvSpPr>
        <xdr:cNvPr id="243" name="正方形/長方形 242">
          <a:extLst>
            <a:ext uri="{FF2B5EF4-FFF2-40B4-BE49-F238E27FC236}">
              <a16:creationId xmlns:a16="http://schemas.microsoft.com/office/drawing/2014/main" id="{30F85DE6-17AD-48B6-919A-B88649F15661}"/>
            </a:ext>
          </a:extLst>
        </xdr:cNvPr>
        <xdr:cNvSpPr/>
      </xdr:nvSpPr>
      <xdr:spPr>
        <a:xfrm>
          <a:off x="1371702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㉖</a:t>
          </a:r>
        </a:p>
      </xdr:txBody>
    </xdr:sp>
    <xdr:clientData/>
  </xdr:twoCellAnchor>
  <xdr:twoCellAnchor>
    <xdr:from>
      <xdr:col>19</xdr:col>
      <xdr:colOff>1032</xdr:colOff>
      <xdr:row>48</xdr:row>
      <xdr:rowOff>39138</xdr:rowOff>
    </xdr:from>
    <xdr:to>
      <xdr:col>20</xdr:col>
      <xdr:colOff>1033</xdr:colOff>
      <xdr:row>48</xdr:row>
      <xdr:rowOff>220259</xdr:rowOff>
    </xdr:to>
    <xdr:sp macro="" textlink="">
      <xdr:nvSpPr>
        <xdr:cNvPr id="244" name="正方形/長方形 243">
          <a:extLst>
            <a:ext uri="{FF2B5EF4-FFF2-40B4-BE49-F238E27FC236}">
              <a16:creationId xmlns:a16="http://schemas.microsoft.com/office/drawing/2014/main" id="{A3966D36-475D-44FB-9819-A6891E0D630D}"/>
            </a:ext>
          </a:extLst>
        </xdr:cNvPr>
        <xdr:cNvSpPr/>
      </xdr:nvSpPr>
      <xdr:spPr>
        <a:xfrm>
          <a:off x="1369798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㉗</a:t>
          </a:r>
        </a:p>
      </xdr:txBody>
    </xdr:sp>
    <xdr:clientData/>
  </xdr:twoCellAnchor>
  <xdr:twoCellAnchor>
    <xdr:from>
      <xdr:col>19</xdr:col>
      <xdr:colOff>7754</xdr:colOff>
      <xdr:row>49</xdr:row>
      <xdr:rowOff>45863</xdr:rowOff>
    </xdr:from>
    <xdr:to>
      <xdr:col>20</xdr:col>
      <xdr:colOff>7755</xdr:colOff>
      <xdr:row>49</xdr:row>
      <xdr:rowOff>226983</xdr:rowOff>
    </xdr:to>
    <xdr:sp macro="" textlink="">
      <xdr:nvSpPr>
        <xdr:cNvPr id="245" name="正方形/長方形 244">
          <a:extLst>
            <a:ext uri="{FF2B5EF4-FFF2-40B4-BE49-F238E27FC236}">
              <a16:creationId xmlns:a16="http://schemas.microsoft.com/office/drawing/2014/main" id="{D5E0EA48-03CF-4D11-B050-89D605AA4780}"/>
            </a:ext>
          </a:extLst>
        </xdr:cNvPr>
        <xdr:cNvSpPr/>
      </xdr:nvSpPr>
      <xdr:spPr>
        <a:xfrm>
          <a:off x="1370470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㉘</a:t>
          </a:r>
        </a:p>
      </xdr:txBody>
    </xdr:sp>
    <xdr:clientData/>
  </xdr:twoCellAnchor>
  <xdr:twoCellAnchor>
    <xdr:from>
      <xdr:col>20</xdr:col>
      <xdr:colOff>32407</xdr:colOff>
      <xdr:row>46</xdr:row>
      <xdr:rowOff>60991</xdr:rowOff>
    </xdr:from>
    <xdr:to>
      <xdr:col>21</xdr:col>
      <xdr:colOff>32407</xdr:colOff>
      <xdr:row>46</xdr:row>
      <xdr:rowOff>242940</xdr:rowOff>
    </xdr:to>
    <xdr:sp macro="" textlink="">
      <xdr:nvSpPr>
        <xdr:cNvPr id="246" name="正方形/長方形 245">
          <a:extLst>
            <a:ext uri="{FF2B5EF4-FFF2-40B4-BE49-F238E27FC236}">
              <a16:creationId xmlns:a16="http://schemas.microsoft.com/office/drawing/2014/main" id="{1B546C33-407B-4635-9081-F1660F19E6ED}"/>
            </a:ext>
          </a:extLst>
        </xdr:cNvPr>
        <xdr:cNvSpPr/>
      </xdr:nvSpPr>
      <xdr:spPr>
        <a:xfrm>
          <a:off x="1441515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㉙</a:t>
          </a:r>
        </a:p>
      </xdr:txBody>
    </xdr:sp>
    <xdr:clientData/>
  </xdr:twoCellAnchor>
  <xdr:twoCellAnchor>
    <xdr:from>
      <xdr:col>20</xdr:col>
      <xdr:colOff>39129</xdr:colOff>
      <xdr:row>47</xdr:row>
      <xdr:rowOff>67716</xdr:rowOff>
    </xdr:from>
    <xdr:to>
      <xdr:col>21</xdr:col>
      <xdr:colOff>39129</xdr:colOff>
      <xdr:row>48</xdr:row>
      <xdr:rowOff>1186</xdr:rowOff>
    </xdr:to>
    <xdr:sp macro="" textlink="">
      <xdr:nvSpPr>
        <xdr:cNvPr id="247" name="正方形/長方形 246">
          <a:extLst>
            <a:ext uri="{FF2B5EF4-FFF2-40B4-BE49-F238E27FC236}">
              <a16:creationId xmlns:a16="http://schemas.microsoft.com/office/drawing/2014/main" id="{BD04C7B3-D7A0-404F-BCE9-911C361EDFB4}"/>
            </a:ext>
          </a:extLst>
        </xdr:cNvPr>
        <xdr:cNvSpPr/>
      </xdr:nvSpPr>
      <xdr:spPr>
        <a:xfrm>
          <a:off x="1442187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㉚</a:t>
          </a:r>
        </a:p>
      </xdr:txBody>
    </xdr:sp>
    <xdr:clientData/>
  </xdr:twoCellAnchor>
  <xdr:twoCellAnchor>
    <xdr:from>
      <xdr:col>20</xdr:col>
      <xdr:colOff>20082</xdr:colOff>
      <xdr:row>48</xdr:row>
      <xdr:rowOff>39138</xdr:rowOff>
    </xdr:from>
    <xdr:to>
      <xdr:col>21</xdr:col>
      <xdr:colOff>20083</xdr:colOff>
      <xdr:row>48</xdr:row>
      <xdr:rowOff>220259</xdr:rowOff>
    </xdr:to>
    <xdr:sp macro="" textlink="">
      <xdr:nvSpPr>
        <xdr:cNvPr id="248" name="正方形/長方形 247">
          <a:extLst>
            <a:ext uri="{FF2B5EF4-FFF2-40B4-BE49-F238E27FC236}">
              <a16:creationId xmlns:a16="http://schemas.microsoft.com/office/drawing/2014/main" id="{FFE9EE90-2F7C-457C-AC98-481E6D872D6D}"/>
            </a:ext>
          </a:extLst>
        </xdr:cNvPr>
        <xdr:cNvSpPr/>
      </xdr:nvSpPr>
      <xdr:spPr>
        <a:xfrm>
          <a:off x="1440283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㉛</a:t>
          </a:r>
        </a:p>
      </xdr:txBody>
    </xdr:sp>
    <xdr:clientData/>
  </xdr:twoCellAnchor>
  <xdr:twoCellAnchor>
    <xdr:from>
      <xdr:col>20</xdr:col>
      <xdr:colOff>26804</xdr:colOff>
      <xdr:row>49</xdr:row>
      <xdr:rowOff>45863</xdr:rowOff>
    </xdr:from>
    <xdr:to>
      <xdr:col>21</xdr:col>
      <xdr:colOff>26805</xdr:colOff>
      <xdr:row>49</xdr:row>
      <xdr:rowOff>226983</xdr:rowOff>
    </xdr:to>
    <xdr:sp macro="" textlink="">
      <xdr:nvSpPr>
        <xdr:cNvPr id="249" name="正方形/長方形 248">
          <a:extLst>
            <a:ext uri="{FF2B5EF4-FFF2-40B4-BE49-F238E27FC236}">
              <a16:creationId xmlns:a16="http://schemas.microsoft.com/office/drawing/2014/main" id="{84102AD6-0092-4491-831A-0E657135260A}"/>
            </a:ext>
          </a:extLst>
        </xdr:cNvPr>
        <xdr:cNvSpPr/>
      </xdr:nvSpPr>
      <xdr:spPr>
        <a:xfrm>
          <a:off x="1440955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㉜</a:t>
          </a:r>
        </a:p>
      </xdr:txBody>
    </xdr:sp>
    <xdr:clientData/>
  </xdr:twoCellAnchor>
  <xdr:twoCellAnchor>
    <xdr:from>
      <xdr:col>21</xdr:col>
      <xdr:colOff>32407</xdr:colOff>
      <xdr:row>46</xdr:row>
      <xdr:rowOff>60991</xdr:rowOff>
    </xdr:from>
    <xdr:to>
      <xdr:col>22</xdr:col>
      <xdr:colOff>32407</xdr:colOff>
      <xdr:row>46</xdr:row>
      <xdr:rowOff>242940</xdr:rowOff>
    </xdr:to>
    <xdr:sp macro="" textlink="">
      <xdr:nvSpPr>
        <xdr:cNvPr id="250" name="正方形/長方形 249">
          <a:extLst>
            <a:ext uri="{FF2B5EF4-FFF2-40B4-BE49-F238E27FC236}">
              <a16:creationId xmlns:a16="http://schemas.microsoft.com/office/drawing/2014/main" id="{D1868853-EBD9-447C-ACE7-ABEC668D30BF}"/>
            </a:ext>
          </a:extLst>
        </xdr:cNvPr>
        <xdr:cNvSpPr/>
      </xdr:nvSpPr>
      <xdr:spPr>
        <a:xfrm>
          <a:off x="1510095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㉝</a:t>
          </a:r>
        </a:p>
      </xdr:txBody>
    </xdr:sp>
    <xdr:clientData/>
  </xdr:twoCellAnchor>
  <xdr:twoCellAnchor>
    <xdr:from>
      <xdr:col>21</xdr:col>
      <xdr:colOff>39129</xdr:colOff>
      <xdr:row>47</xdr:row>
      <xdr:rowOff>67716</xdr:rowOff>
    </xdr:from>
    <xdr:to>
      <xdr:col>22</xdr:col>
      <xdr:colOff>39129</xdr:colOff>
      <xdr:row>48</xdr:row>
      <xdr:rowOff>1186</xdr:rowOff>
    </xdr:to>
    <xdr:sp macro="" textlink="">
      <xdr:nvSpPr>
        <xdr:cNvPr id="251" name="正方形/長方形 250">
          <a:extLst>
            <a:ext uri="{FF2B5EF4-FFF2-40B4-BE49-F238E27FC236}">
              <a16:creationId xmlns:a16="http://schemas.microsoft.com/office/drawing/2014/main" id="{ACEA7D27-E3BC-4C09-8463-4BE4D4C27A4B}"/>
            </a:ext>
          </a:extLst>
        </xdr:cNvPr>
        <xdr:cNvSpPr/>
      </xdr:nvSpPr>
      <xdr:spPr>
        <a:xfrm>
          <a:off x="1510767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㉞</a:t>
          </a:r>
        </a:p>
      </xdr:txBody>
    </xdr:sp>
    <xdr:clientData/>
  </xdr:twoCellAnchor>
  <xdr:twoCellAnchor>
    <xdr:from>
      <xdr:col>21</xdr:col>
      <xdr:colOff>20082</xdr:colOff>
      <xdr:row>48</xdr:row>
      <xdr:rowOff>39138</xdr:rowOff>
    </xdr:from>
    <xdr:to>
      <xdr:col>22</xdr:col>
      <xdr:colOff>20083</xdr:colOff>
      <xdr:row>48</xdr:row>
      <xdr:rowOff>220259</xdr:rowOff>
    </xdr:to>
    <xdr:sp macro="" textlink="">
      <xdr:nvSpPr>
        <xdr:cNvPr id="252" name="正方形/長方形 251">
          <a:extLst>
            <a:ext uri="{FF2B5EF4-FFF2-40B4-BE49-F238E27FC236}">
              <a16:creationId xmlns:a16="http://schemas.microsoft.com/office/drawing/2014/main" id="{53D9BF75-EDE0-43AA-A3E4-20E1914E601B}"/>
            </a:ext>
          </a:extLst>
        </xdr:cNvPr>
        <xdr:cNvSpPr/>
      </xdr:nvSpPr>
      <xdr:spPr>
        <a:xfrm>
          <a:off x="1508863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㉟</a:t>
          </a:r>
        </a:p>
      </xdr:txBody>
    </xdr:sp>
    <xdr:clientData/>
  </xdr:twoCellAnchor>
  <xdr:twoCellAnchor>
    <xdr:from>
      <xdr:col>21</xdr:col>
      <xdr:colOff>26804</xdr:colOff>
      <xdr:row>49</xdr:row>
      <xdr:rowOff>45863</xdr:rowOff>
    </xdr:from>
    <xdr:to>
      <xdr:col>22</xdr:col>
      <xdr:colOff>26805</xdr:colOff>
      <xdr:row>49</xdr:row>
      <xdr:rowOff>226983</xdr:rowOff>
    </xdr:to>
    <xdr:sp macro="" textlink="">
      <xdr:nvSpPr>
        <xdr:cNvPr id="253" name="正方形/長方形 252">
          <a:extLst>
            <a:ext uri="{FF2B5EF4-FFF2-40B4-BE49-F238E27FC236}">
              <a16:creationId xmlns:a16="http://schemas.microsoft.com/office/drawing/2014/main" id="{F7D01A87-82FD-4EEE-AF9A-8373D79D6A3D}"/>
            </a:ext>
          </a:extLst>
        </xdr:cNvPr>
        <xdr:cNvSpPr/>
      </xdr:nvSpPr>
      <xdr:spPr>
        <a:xfrm>
          <a:off x="1509535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㊱</a:t>
          </a:r>
        </a:p>
      </xdr:txBody>
    </xdr:sp>
    <xdr:clientData/>
  </xdr:twoCellAnchor>
  <xdr:twoCellAnchor>
    <xdr:from>
      <xdr:col>22</xdr:col>
      <xdr:colOff>10557</xdr:colOff>
      <xdr:row>48</xdr:row>
      <xdr:rowOff>29613</xdr:rowOff>
    </xdr:from>
    <xdr:to>
      <xdr:col>23</xdr:col>
      <xdr:colOff>10558</xdr:colOff>
      <xdr:row>48</xdr:row>
      <xdr:rowOff>210734</xdr:rowOff>
    </xdr:to>
    <xdr:sp macro="" textlink="">
      <xdr:nvSpPr>
        <xdr:cNvPr id="254" name="正方形/長方形 253">
          <a:extLst>
            <a:ext uri="{FF2B5EF4-FFF2-40B4-BE49-F238E27FC236}">
              <a16:creationId xmlns:a16="http://schemas.microsoft.com/office/drawing/2014/main" id="{E6733FCF-37D0-4BFC-AB08-55493EA55A45}"/>
            </a:ext>
          </a:extLst>
        </xdr:cNvPr>
        <xdr:cNvSpPr/>
      </xdr:nvSpPr>
      <xdr:spPr>
        <a:xfrm>
          <a:off x="15764907" y="11916813"/>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㊲</a:t>
          </a:r>
        </a:p>
      </xdr:txBody>
    </xdr:sp>
    <xdr:clientData/>
  </xdr:twoCellAnchor>
  <xdr:twoCellAnchor>
    <xdr:from>
      <xdr:col>22</xdr:col>
      <xdr:colOff>17279</xdr:colOff>
      <xdr:row>49</xdr:row>
      <xdr:rowOff>36338</xdr:rowOff>
    </xdr:from>
    <xdr:to>
      <xdr:col>23</xdr:col>
      <xdr:colOff>17280</xdr:colOff>
      <xdr:row>49</xdr:row>
      <xdr:rowOff>217458</xdr:rowOff>
    </xdr:to>
    <xdr:sp macro="" textlink="">
      <xdr:nvSpPr>
        <xdr:cNvPr id="255" name="正方形/長方形 254">
          <a:extLst>
            <a:ext uri="{FF2B5EF4-FFF2-40B4-BE49-F238E27FC236}">
              <a16:creationId xmlns:a16="http://schemas.microsoft.com/office/drawing/2014/main" id="{343570E2-5AD3-4FB6-BE2E-DE7BFEB16E75}"/>
            </a:ext>
          </a:extLst>
        </xdr:cNvPr>
        <xdr:cNvSpPr/>
      </xdr:nvSpPr>
      <xdr:spPr>
        <a:xfrm>
          <a:off x="15771629" y="12171188"/>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㊳</a:t>
          </a:r>
        </a:p>
      </xdr:txBody>
    </xdr:sp>
    <xdr:clientData/>
  </xdr:twoCellAnchor>
  <xdr:twoCellAnchor>
    <xdr:from>
      <xdr:col>23</xdr:col>
      <xdr:colOff>20082</xdr:colOff>
      <xdr:row>48</xdr:row>
      <xdr:rowOff>29613</xdr:rowOff>
    </xdr:from>
    <xdr:to>
      <xdr:col>24</xdr:col>
      <xdr:colOff>20083</xdr:colOff>
      <xdr:row>48</xdr:row>
      <xdr:rowOff>210734</xdr:rowOff>
    </xdr:to>
    <xdr:sp macro="" textlink="">
      <xdr:nvSpPr>
        <xdr:cNvPr id="256" name="正方形/長方形 255">
          <a:extLst>
            <a:ext uri="{FF2B5EF4-FFF2-40B4-BE49-F238E27FC236}">
              <a16:creationId xmlns:a16="http://schemas.microsoft.com/office/drawing/2014/main" id="{43A676DB-E3AB-4C78-B7EB-1BAD09D2FDD0}"/>
            </a:ext>
          </a:extLst>
        </xdr:cNvPr>
        <xdr:cNvSpPr/>
      </xdr:nvSpPr>
      <xdr:spPr>
        <a:xfrm>
          <a:off x="16460232" y="11916813"/>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㊴</a:t>
          </a:r>
        </a:p>
      </xdr:txBody>
    </xdr:sp>
    <xdr:clientData/>
  </xdr:twoCellAnchor>
  <xdr:twoCellAnchor>
    <xdr:from>
      <xdr:col>23</xdr:col>
      <xdr:colOff>26804</xdr:colOff>
      <xdr:row>49</xdr:row>
      <xdr:rowOff>36338</xdr:rowOff>
    </xdr:from>
    <xdr:to>
      <xdr:col>24</xdr:col>
      <xdr:colOff>26805</xdr:colOff>
      <xdr:row>49</xdr:row>
      <xdr:rowOff>217458</xdr:rowOff>
    </xdr:to>
    <xdr:sp macro="" textlink="">
      <xdr:nvSpPr>
        <xdr:cNvPr id="257" name="正方形/長方形 256">
          <a:extLst>
            <a:ext uri="{FF2B5EF4-FFF2-40B4-BE49-F238E27FC236}">
              <a16:creationId xmlns:a16="http://schemas.microsoft.com/office/drawing/2014/main" id="{305C57EC-22E8-4D0A-A0A2-F006C31B6297}"/>
            </a:ext>
          </a:extLst>
        </xdr:cNvPr>
        <xdr:cNvSpPr/>
      </xdr:nvSpPr>
      <xdr:spPr>
        <a:xfrm>
          <a:off x="16466954" y="12171188"/>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㊵</a:t>
          </a:r>
        </a:p>
      </xdr:txBody>
    </xdr:sp>
    <xdr:clientData/>
  </xdr:twoCellAnchor>
  <xdr:twoCellAnchor>
    <xdr:from>
      <xdr:col>24</xdr:col>
      <xdr:colOff>52666</xdr:colOff>
      <xdr:row>0</xdr:row>
      <xdr:rowOff>84602</xdr:rowOff>
    </xdr:from>
    <xdr:to>
      <xdr:col>25</xdr:col>
      <xdr:colOff>643217</xdr:colOff>
      <xdr:row>109</xdr:row>
      <xdr:rowOff>109036</xdr:rowOff>
    </xdr:to>
    <xdr:grpSp>
      <xdr:nvGrpSpPr>
        <xdr:cNvPr id="258" name="グループ化 257">
          <a:extLst>
            <a:ext uri="{FF2B5EF4-FFF2-40B4-BE49-F238E27FC236}">
              <a16:creationId xmlns:a16="http://schemas.microsoft.com/office/drawing/2014/main" id="{E7EA549D-A943-4B18-93EC-96E6328BACF8}"/>
            </a:ext>
          </a:extLst>
        </xdr:cNvPr>
        <xdr:cNvGrpSpPr/>
      </xdr:nvGrpSpPr>
      <xdr:grpSpPr>
        <a:xfrm>
          <a:off x="17061595" y="84602"/>
          <a:ext cx="1270908" cy="26721648"/>
          <a:chOff x="19968541" y="66674"/>
          <a:chExt cx="1278007" cy="26363130"/>
        </a:xfrm>
      </xdr:grpSpPr>
      <xdr:cxnSp macro="">
        <xdr:nvCxnSpPr>
          <xdr:cNvPr id="259" name="直線コネクタ 258">
            <a:extLst>
              <a:ext uri="{FF2B5EF4-FFF2-40B4-BE49-F238E27FC236}">
                <a16:creationId xmlns:a16="http://schemas.microsoft.com/office/drawing/2014/main" id="{16D9DA84-EC86-4C47-AB12-CC14C5BD11A9}"/>
              </a:ext>
            </a:extLst>
          </xdr:cNvPr>
          <xdr:cNvCxnSpPr>
            <a:stCxn id="260"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0" name="四角形: 角を丸くする 259">
            <a:extLst>
              <a:ext uri="{FF2B5EF4-FFF2-40B4-BE49-F238E27FC236}">
                <a16:creationId xmlns:a16="http://schemas.microsoft.com/office/drawing/2014/main" id="{DF619D0E-7F84-487A-A2D6-A7244015690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レイドボスモデリング終了</a:t>
            </a:r>
          </a:p>
        </xdr:txBody>
      </xdr:sp>
    </xdr:grpSp>
    <xdr:clientData/>
  </xdr:twoCellAnchor>
  <xdr:twoCellAnchor>
    <xdr:from>
      <xdr:col>23</xdr:col>
      <xdr:colOff>43141</xdr:colOff>
      <xdr:row>0</xdr:row>
      <xdr:rowOff>84602</xdr:rowOff>
    </xdr:from>
    <xdr:to>
      <xdr:col>24</xdr:col>
      <xdr:colOff>633692</xdr:colOff>
      <xdr:row>109</xdr:row>
      <xdr:rowOff>109036</xdr:rowOff>
    </xdr:to>
    <xdr:grpSp>
      <xdr:nvGrpSpPr>
        <xdr:cNvPr id="261" name="グループ化 260">
          <a:extLst>
            <a:ext uri="{FF2B5EF4-FFF2-40B4-BE49-F238E27FC236}">
              <a16:creationId xmlns:a16="http://schemas.microsoft.com/office/drawing/2014/main" id="{CDE53A7B-DF83-432E-A470-BAD231A8A3EE}"/>
            </a:ext>
          </a:extLst>
        </xdr:cNvPr>
        <xdr:cNvGrpSpPr/>
      </xdr:nvGrpSpPr>
      <xdr:grpSpPr>
        <a:xfrm>
          <a:off x="16371712" y="84602"/>
          <a:ext cx="1270909" cy="26721648"/>
          <a:chOff x="19968541" y="66674"/>
          <a:chExt cx="1278007" cy="26363130"/>
        </a:xfrm>
      </xdr:grpSpPr>
      <xdr:cxnSp macro="">
        <xdr:nvCxnSpPr>
          <xdr:cNvPr id="262" name="直線コネクタ 261">
            <a:extLst>
              <a:ext uri="{FF2B5EF4-FFF2-40B4-BE49-F238E27FC236}">
                <a16:creationId xmlns:a16="http://schemas.microsoft.com/office/drawing/2014/main" id="{69925DCE-78FC-408C-9476-2F97E89BC199}"/>
              </a:ext>
            </a:extLst>
          </xdr:cNvPr>
          <xdr:cNvCxnSpPr>
            <a:stCxn id="263"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3" name="四角形: 角を丸くする 262">
            <a:extLst>
              <a:ext uri="{FF2B5EF4-FFF2-40B4-BE49-F238E27FC236}">
                <a16:creationId xmlns:a16="http://schemas.microsoft.com/office/drawing/2014/main" id="{52C163E7-2A09-483B-8529-9B41FB248FF0}"/>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アイテムモデリング終了</a:t>
            </a:r>
          </a:p>
        </xdr:txBody>
      </xdr:sp>
    </xdr:grpSp>
    <xdr:clientData/>
  </xdr:twoCellAnchor>
  <xdr:twoCellAnchor>
    <xdr:from>
      <xdr:col>21</xdr:col>
      <xdr:colOff>43141</xdr:colOff>
      <xdr:row>0</xdr:row>
      <xdr:rowOff>84602</xdr:rowOff>
    </xdr:from>
    <xdr:to>
      <xdr:col>22</xdr:col>
      <xdr:colOff>633692</xdr:colOff>
      <xdr:row>109</xdr:row>
      <xdr:rowOff>109036</xdr:rowOff>
    </xdr:to>
    <xdr:grpSp>
      <xdr:nvGrpSpPr>
        <xdr:cNvPr id="264" name="グループ化 263">
          <a:extLst>
            <a:ext uri="{FF2B5EF4-FFF2-40B4-BE49-F238E27FC236}">
              <a16:creationId xmlns:a16="http://schemas.microsoft.com/office/drawing/2014/main" id="{E5015FD2-13BF-4655-B9CB-ADED79E49925}"/>
            </a:ext>
          </a:extLst>
        </xdr:cNvPr>
        <xdr:cNvGrpSpPr/>
      </xdr:nvGrpSpPr>
      <xdr:grpSpPr>
        <a:xfrm>
          <a:off x="15010998" y="84602"/>
          <a:ext cx="1270908" cy="26721648"/>
          <a:chOff x="19968541" y="66674"/>
          <a:chExt cx="1278007" cy="26363130"/>
        </a:xfrm>
      </xdr:grpSpPr>
      <xdr:cxnSp macro="">
        <xdr:nvCxnSpPr>
          <xdr:cNvPr id="265" name="直線コネクタ 264">
            <a:extLst>
              <a:ext uri="{FF2B5EF4-FFF2-40B4-BE49-F238E27FC236}">
                <a16:creationId xmlns:a16="http://schemas.microsoft.com/office/drawing/2014/main" id="{4C4F5634-AE2B-4DE1-BE54-5E482E5E260C}"/>
              </a:ext>
            </a:extLst>
          </xdr:cNvPr>
          <xdr:cNvCxnSpPr>
            <a:stCxn id="266"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6" name="四角形: 角を丸くする 265">
            <a:extLst>
              <a:ext uri="{FF2B5EF4-FFF2-40B4-BE49-F238E27FC236}">
                <a16:creationId xmlns:a16="http://schemas.microsoft.com/office/drawing/2014/main" id="{BCEB1DAF-D866-4404-A877-CD6A6F17DA5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レイドボスデザイン終了</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9</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19</xdr:row>
      <xdr:rowOff>466725</xdr:rowOff>
    </xdr:from>
    <xdr:to>
      <xdr:col>3</xdr:col>
      <xdr:colOff>1828799</xdr:colOff>
      <xdr:row>25</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238124</xdr:colOff>
      <xdr:row>1</xdr:row>
      <xdr:rowOff>47625</xdr:rowOff>
    </xdr:from>
    <xdr:to>
      <xdr:col>4</xdr:col>
      <xdr:colOff>457199</xdr:colOff>
      <xdr:row>3</xdr:row>
      <xdr:rowOff>152400</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885824" y="247650"/>
          <a:ext cx="5324475" cy="514350"/>
        </a:xfrm>
        <a:prstGeom prst="wedgeRectCallout">
          <a:avLst>
            <a:gd name="adj1" fmla="val -40652"/>
            <a:gd name="adj2" fmla="val -8169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9"/>
  <sheetViews>
    <sheetView workbookViewId="0">
      <selection activeCell="C5" sqref="C5"/>
    </sheetView>
  </sheetViews>
  <sheetFormatPr defaultRowHeight="15.75" x14ac:dyDescent="0.4"/>
  <cols>
    <col min="1" max="1" width="2.625" style="26" customWidth="1"/>
    <col min="2" max="2" width="9" style="75"/>
    <col min="3" max="3" width="19.25" style="26" customWidth="1"/>
    <col min="4" max="5" width="18.25" style="26" customWidth="1"/>
    <col min="6" max="6" width="17.625" style="26" customWidth="1"/>
    <col min="7" max="7" width="18" style="26" customWidth="1"/>
    <col min="8" max="8" width="18.125" style="75" customWidth="1"/>
    <col min="9" max="9" width="17.875" style="75" customWidth="1"/>
    <col min="10" max="10" width="17.875" style="26" customWidth="1"/>
    <col min="11" max="11" width="22.625" style="26" customWidth="1"/>
    <col min="12" max="16384" width="9" style="26"/>
  </cols>
  <sheetData>
    <row r="2" spans="2:10" x14ac:dyDescent="0.4">
      <c r="B2" s="75" t="s">
        <v>129</v>
      </c>
    </row>
    <row r="3" spans="2:10" ht="16.5" thickBot="1" x14ac:dyDescent="0.45"/>
    <row r="4" spans="2:10" x14ac:dyDescent="0.4">
      <c r="B4" s="84"/>
      <c r="C4" s="77" t="s">
        <v>128</v>
      </c>
      <c r="D4" s="77" t="s">
        <v>120</v>
      </c>
      <c r="E4" s="77" t="s">
        <v>121</v>
      </c>
      <c r="F4" s="77" t="s">
        <v>123</v>
      </c>
      <c r="G4" s="77" t="s">
        <v>122</v>
      </c>
      <c r="H4" s="77" t="s">
        <v>124</v>
      </c>
      <c r="I4" s="77" t="s">
        <v>126</v>
      </c>
      <c r="J4" s="78" t="s">
        <v>127</v>
      </c>
    </row>
    <row r="5" spans="2:10" x14ac:dyDescent="0.4">
      <c r="B5" s="85" t="s">
        <v>37</v>
      </c>
      <c r="C5" s="73"/>
      <c r="D5" s="73"/>
      <c r="E5" s="73"/>
      <c r="F5" s="73"/>
      <c r="G5" s="73"/>
      <c r="H5" s="76"/>
      <c r="I5" s="76"/>
      <c r="J5" s="74"/>
    </row>
    <row r="6" spans="2:10" x14ac:dyDescent="0.4">
      <c r="B6" s="85" t="s">
        <v>0</v>
      </c>
      <c r="C6" s="89"/>
      <c r="D6" s="89"/>
      <c r="E6" s="89"/>
      <c r="F6" s="89"/>
      <c r="G6" s="89"/>
      <c r="H6" s="90"/>
      <c r="I6" s="90"/>
      <c r="J6" s="91"/>
    </row>
    <row r="7" spans="2:10" x14ac:dyDescent="0.4">
      <c r="B7" s="85" t="s">
        <v>1</v>
      </c>
      <c r="C7" s="89"/>
      <c r="D7" s="89"/>
      <c r="E7" s="89"/>
      <c r="F7" s="89"/>
      <c r="G7" s="89"/>
      <c r="H7" s="90"/>
      <c r="I7" s="90"/>
      <c r="J7" s="91"/>
    </row>
    <row r="8" spans="2:10" x14ac:dyDescent="0.4">
      <c r="B8" s="85" t="s">
        <v>2</v>
      </c>
      <c r="C8" s="73"/>
      <c r="D8" s="73"/>
      <c r="E8" s="73"/>
      <c r="F8" s="73"/>
      <c r="G8" s="73"/>
      <c r="H8" s="76"/>
      <c r="I8" s="76"/>
      <c r="J8" s="74"/>
    </row>
    <row r="9" spans="2:10" x14ac:dyDescent="0.4">
      <c r="B9" s="85" t="s">
        <v>3</v>
      </c>
      <c r="C9" s="89"/>
      <c r="D9" s="89"/>
      <c r="E9" s="89"/>
      <c r="F9" s="89"/>
      <c r="G9" s="89"/>
      <c r="H9" s="90"/>
      <c r="I9" s="90"/>
      <c r="J9" s="91"/>
    </row>
    <row r="10" spans="2:10" x14ac:dyDescent="0.4">
      <c r="B10" s="85" t="s">
        <v>60</v>
      </c>
      <c r="C10" s="89"/>
      <c r="D10" s="89"/>
      <c r="E10" s="89"/>
      <c r="F10" s="89"/>
      <c r="G10" s="89"/>
      <c r="H10" s="90"/>
      <c r="I10" s="90"/>
      <c r="J10" s="91"/>
    </row>
    <row r="11" spans="2:10" x14ac:dyDescent="0.4">
      <c r="B11" s="85" t="s">
        <v>61</v>
      </c>
      <c r="C11" s="73"/>
      <c r="D11" s="73"/>
      <c r="E11" s="73"/>
      <c r="F11" s="73"/>
      <c r="G11" s="73"/>
      <c r="H11" s="76"/>
      <c r="I11" s="76"/>
      <c r="J11" s="74"/>
    </row>
    <row r="12" spans="2:10" x14ac:dyDescent="0.4">
      <c r="B12" s="85" t="s">
        <v>62</v>
      </c>
      <c r="C12" s="89"/>
      <c r="D12" s="89"/>
      <c r="E12" s="89"/>
      <c r="F12" s="89"/>
      <c r="G12" s="89"/>
      <c r="H12" s="90"/>
      <c r="I12" s="90"/>
      <c r="J12" s="91"/>
    </row>
    <row r="13" spans="2:10" x14ac:dyDescent="0.4">
      <c r="B13" s="85" t="s">
        <v>63</v>
      </c>
      <c r="C13" s="89"/>
      <c r="D13" s="89"/>
      <c r="E13" s="89"/>
      <c r="F13" s="89"/>
      <c r="G13" s="89"/>
      <c r="H13" s="90"/>
      <c r="I13" s="90"/>
      <c r="J13" s="91"/>
    </row>
    <row r="14" spans="2:10" x14ac:dyDescent="0.4">
      <c r="B14" s="85" t="s">
        <v>64</v>
      </c>
      <c r="C14" s="73"/>
      <c r="D14" s="73"/>
      <c r="E14" s="73"/>
      <c r="F14" s="73"/>
      <c r="G14" s="73"/>
      <c r="H14" s="76"/>
      <c r="I14" s="76"/>
      <c r="J14" s="74"/>
    </row>
    <row r="15" spans="2:10" x14ac:dyDescent="0.4">
      <c r="B15" s="85" t="s">
        <v>65</v>
      </c>
      <c r="C15" s="89"/>
      <c r="D15" s="89"/>
      <c r="E15" s="89"/>
      <c r="F15" s="89"/>
      <c r="G15" s="89"/>
      <c r="H15" s="90"/>
      <c r="I15" s="90"/>
      <c r="J15" s="91"/>
    </row>
    <row r="16" spans="2:10" x14ac:dyDescent="0.4">
      <c r="B16" s="85" t="s">
        <v>66</v>
      </c>
      <c r="C16" s="89"/>
      <c r="D16" s="89"/>
      <c r="E16" s="89"/>
      <c r="F16" s="89"/>
      <c r="G16" s="89"/>
      <c r="H16" s="90"/>
      <c r="I16" s="90"/>
      <c r="J16" s="91"/>
    </row>
    <row r="17" spans="2:10" x14ac:dyDescent="0.4">
      <c r="B17" s="85" t="s">
        <v>67</v>
      </c>
      <c r="C17" s="73"/>
      <c r="D17" s="73"/>
      <c r="E17" s="73"/>
      <c r="F17" s="73"/>
      <c r="G17" s="73"/>
      <c r="H17" s="76"/>
      <c r="I17" s="76"/>
      <c r="J17" s="74"/>
    </row>
    <row r="18" spans="2:10" x14ac:dyDescent="0.4">
      <c r="B18" s="85" t="s">
        <v>68</v>
      </c>
      <c r="C18" s="89"/>
      <c r="D18" s="89"/>
      <c r="E18" s="89"/>
      <c r="F18" s="89"/>
      <c r="G18" s="89"/>
      <c r="H18" s="90"/>
      <c r="I18" s="90"/>
      <c r="J18" s="91"/>
    </row>
    <row r="19" spans="2:10" x14ac:dyDescent="0.4">
      <c r="B19" s="85" t="s">
        <v>69</v>
      </c>
      <c r="C19" s="89"/>
      <c r="D19" s="89"/>
      <c r="E19" s="89"/>
      <c r="F19" s="89"/>
      <c r="G19" s="89"/>
      <c r="H19" s="90"/>
      <c r="I19" s="90"/>
      <c r="J19" s="91"/>
    </row>
    <row r="20" spans="2:10" x14ac:dyDescent="0.4">
      <c r="B20" s="85" t="s">
        <v>70</v>
      </c>
      <c r="C20" s="73"/>
      <c r="D20" s="73"/>
      <c r="E20" s="73"/>
      <c r="F20" s="73"/>
      <c r="G20" s="73"/>
      <c r="H20" s="76"/>
      <c r="I20" s="76"/>
      <c r="J20" s="74"/>
    </row>
    <row r="21" spans="2:10" x14ac:dyDescent="0.4">
      <c r="B21" s="85" t="s">
        <v>71</v>
      </c>
      <c r="C21" s="89"/>
      <c r="D21" s="89"/>
      <c r="E21" s="89"/>
      <c r="F21" s="89"/>
      <c r="G21" s="89"/>
      <c r="H21" s="90"/>
      <c r="I21" s="90"/>
      <c r="J21" s="91"/>
    </row>
    <row r="22" spans="2:10" x14ac:dyDescent="0.4">
      <c r="B22" s="85" t="s">
        <v>72</v>
      </c>
      <c r="C22" s="89"/>
      <c r="D22" s="89"/>
      <c r="E22" s="89"/>
      <c r="F22" s="89"/>
      <c r="G22" s="89"/>
      <c r="H22" s="90"/>
      <c r="I22" s="90"/>
      <c r="J22" s="91"/>
    </row>
    <row r="23" spans="2:10" x14ac:dyDescent="0.4">
      <c r="B23" s="85" t="s">
        <v>73</v>
      </c>
      <c r="C23" s="73"/>
      <c r="D23" s="73"/>
      <c r="E23" s="73"/>
      <c r="F23" s="73"/>
      <c r="G23" s="73"/>
      <c r="H23" s="76"/>
      <c r="I23" s="76"/>
      <c r="J23" s="74"/>
    </row>
    <row r="24" spans="2:10" x14ac:dyDescent="0.4">
      <c r="B24" s="85" t="s">
        <v>74</v>
      </c>
      <c r="C24" s="89"/>
      <c r="D24" s="89"/>
      <c r="E24" s="89"/>
      <c r="F24" s="89"/>
      <c r="G24" s="89"/>
      <c r="H24" s="90"/>
      <c r="I24" s="90"/>
      <c r="J24" s="91"/>
    </row>
    <row r="25" spans="2:10" x14ac:dyDescent="0.4">
      <c r="B25" s="85" t="s">
        <v>75</v>
      </c>
      <c r="C25" s="89"/>
      <c r="D25" s="89"/>
      <c r="E25" s="89"/>
      <c r="F25" s="89"/>
      <c r="G25" s="89"/>
      <c r="H25" s="90"/>
      <c r="I25" s="90"/>
      <c r="J25" s="91"/>
    </row>
    <row r="26" spans="2:10" x14ac:dyDescent="0.4">
      <c r="B26" s="85" t="s">
        <v>76</v>
      </c>
      <c r="C26" s="73"/>
      <c r="D26" s="73"/>
      <c r="E26" s="73"/>
      <c r="F26" s="73"/>
      <c r="G26" s="73"/>
      <c r="H26" s="76"/>
      <c r="I26" s="76"/>
      <c r="J26" s="74"/>
    </row>
    <row r="27" spans="2:10" x14ac:dyDescent="0.4">
      <c r="B27" s="85" t="s">
        <v>77</v>
      </c>
      <c r="C27" s="89"/>
      <c r="D27" s="89"/>
      <c r="E27" s="89"/>
      <c r="F27" s="89"/>
      <c r="G27" s="89"/>
      <c r="H27" s="90"/>
      <c r="I27" s="90"/>
      <c r="J27" s="91"/>
    </row>
    <row r="28" spans="2:10" x14ac:dyDescent="0.4">
      <c r="B28" s="85" t="s">
        <v>78</v>
      </c>
      <c r="C28" s="89"/>
      <c r="D28" s="89"/>
      <c r="E28" s="89"/>
      <c r="F28" s="89"/>
      <c r="G28" s="89"/>
      <c r="H28" s="90"/>
      <c r="I28" s="90"/>
      <c r="J28" s="91"/>
    </row>
    <row r="29" spans="2:10" x14ac:dyDescent="0.4">
      <c r="B29" s="85" t="s">
        <v>79</v>
      </c>
      <c r="C29" s="73"/>
      <c r="D29" s="73"/>
      <c r="E29" s="73"/>
      <c r="F29" s="73"/>
      <c r="G29" s="73"/>
      <c r="H29" s="76"/>
      <c r="I29" s="76"/>
      <c r="J29" s="74"/>
    </row>
    <row r="30" spans="2:10" x14ac:dyDescent="0.4">
      <c r="B30" s="85" t="s">
        <v>80</v>
      </c>
      <c r="C30" s="89"/>
      <c r="D30" s="89"/>
      <c r="E30" s="89"/>
      <c r="F30" s="89"/>
      <c r="G30" s="89"/>
      <c r="H30" s="90"/>
      <c r="I30" s="90"/>
      <c r="J30" s="91"/>
    </row>
    <row r="31" spans="2:10" x14ac:dyDescent="0.4">
      <c r="B31" s="85" t="s">
        <v>81</v>
      </c>
      <c r="C31" s="89"/>
      <c r="D31" s="89"/>
      <c r="E31" s="89"/>
      <c r="F31" s="89"/>
      <c r="G31" s="89"/>
      <c r="H31" s="90"/>
      <c r="I31" s="90"/>
      <c r="J31" s="91"/>
    </row>
    <row r="32" spans="2:10" x14ac:dyDescent="0.4">
      <c r="B32" s="85" t="s">
        <v>82</v>
      </c>
      <c r="C32" s="73"/>
      <c r="D32" s="73"/>
      <c r="E32" s="73"/>
      <c r="F32" s="73"/>
      <c r="G32" s="73"/>
      <c r="H32" s="76"/>
      <c r="I32" s="76"/>
      <c r="J32" s="74"/>
    </row>
    <row r="33" spans="2:11" x14ac:dyDescent="0.4">
      <c r="B33" s="85" t="s">
        <v>83</v>
      </c>
      <c r="C33" s="89"/>
      <c r="D33" s="89"/>
      <c r="E33" s="89"/>
      <c r="F33" s="89"/>
      <c r="G33" s="89"/>
      <c r="H33" s="90"/>
      <c r="I33" s="90"/>
      <c r="J33" s="91"/>
    </row>
    <row r="34" spans="2:11" x14ac:dyDescent="0.4">
      <c r="B34" s="85" t="s">
        <v>84</v>
      </c>
      <c r="C34" s="89"/>
      <c r="D34" s="89"/>
      <c r="E34" s="89"/>
      <c r="F34" s="89"/>
      <c r="G34" s="89"/>
      <c r="H34" s="90"/>
      <c r="I34" s="90"/>
      <c r="J34" s="91"/>
    </row>
    <row r="35" spans="2:11" x14ac:dyDescent="0.4">
      <c r="B35" s="85" t="s">
        <v>85</v>
      </c>
      <c r="C35" s="73"/>
      <c r="D35" s="73"/>
      <c r="E35" s="73"/>
      <c r="F35" s="73"/>
      <c r="G35" s="73"/>
      <c r="H35" s="76"/>
      <c r="I35" s="76"/>
      <c r="J35" s="74"/>
    </row>
    <row r="36" spans="2:11" x14ac:dyDescent="0.4">
      <c r="B36" s="85" t="s">
        <v>86</v>
      </c>
      <c r="C36" s="89"/>
      <c r="D36" s="89"/>
      <c r="E36" s="89"/>
      <c r="F36" s="89"/>
      <c r="G36" s="89"/>
      <c r="H36" s="90"/>
      <c r="I36" s="90"/>
      <c r="J36" s="91"/>
    </row>
    <row r="37" spans="2:11" x14ac:dyDescent="0.4">
      <c r="B37" s="85" t="s">
        <v>87</v>
      </c>
      <c r="C37" s="89"/>
      <c r="D37" s="89"/>
      <c r="E37" s="89"/>
      <c r="F37" s="89"/>
      <c r="G37" s="89"/>
      <c r="H37" s="90"/>
      <c r="I37" s="90"/>
      <c r="J37" s="91"/>
    </row>
    <row r="38" spans="2:11" ht="16.5" thickBot="1" x14ac:dyDescent="0.45">
      <c r="B38" s="86" t="s">
        <v>88</v>
      </c>
      <c r="C38" s="79"/>
      <c r="D38" s="79"/>
      <c r="E38" s="79"/>
      <c r="F38" s="79"/>
      <c r="G38" s="79"/>
      <c r="H38" s="80"/>
      <c r="I38" s="80"/>
      <c r="J38" s="81"/>
    </row>
    <row r="39" spans="2:11" ht="16.5" thickBot="1" x14ac:dyDescent="0.45">
      <c r="B39" s="87" t="s">
        <v>125</v>
      </c>
      <c r="C39" s="82">
        <f>SUM(C3:C38)</f>
        <v>0</v>
      </c>
      <c r="D39" s="82">
        <f t="shared" ref="D39:J39" si="0">SUM(D5:D38)</f>
        <v>0</v>
      </c>
      <c r="E39" s="82">
        <f t="shared" si="0"/>
        <v>0</v>
      </c>
      <c r="F39" s="82">
        <f t="shared" si="0"/>
        <v>0</v>
      </c>
      <c r="G39" s="82">
        <f t="shared" si="0"/>
        <v>0</v>
      </c>
      <c r="H39" s="92">
        <f t="shared" si="0"/>
        <v>0</v>
      </c>
      <c r="I39" s="92">
        <f t="shared" si="0"/>
        <v>0</v>
      </c>
      <c r="J39" s="83">
        <f t="shared" si="0"/>
        <v>0</v>
      </c>
      <c r="K39" s="88">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1:I19"/>
  <sheetViews>
    <sheetView workbookViewId="0">
      <selection activeCell="G21" sqref="G21"/>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29" t="s">
        <v>422</v>
      </c>
      <c r="F2" s="103">
        <f>SUM(F10:F90)</f>
        <v>1852</v>
      </c>
      <c r="G2" s="100" t="s">
        <v>215</v>
      </c>
    </row>
    <row r="3" spans="3:9" x14ac:dyDescent="0.4">
      <c r="E3" s="130" t="s">
        <v>211</v>
      </c>
      <c r="F3" s="98">
        <f>SUM(H10:H90)</f>
        <v>5200</v>
      </c>
      <c r="G3" s="101" t="s">
        <v>216</v>
      </c>
    </row>
    <row r="4" spans="3:9" x14ac:dyDescent="0.4">
      <c r="E4" s="130" t="s">
        <v>212</v>
      </c>
      <c r="F4" s="98">
        <f>F3/20</f>
        <v>260</v>
      </c>
      <c r="G4" s="101" t="s">
        <v>217</v>
      </c>
      <c r="H4">
        <f>SUM(人月表!C88:C98)</f>
        <v>257</v>
      </c>
      <c r="I4">
        <f>F4-H4</f>
        <v>3</v>
      </c>
    </row>
    <row r="5" spans="3:9" x14ac:dyDescent="0.4">
      <c r="E5" s="128" t="s">
        <v>434</v>
      </c>
      <c r="F5" s="137">
        <f>CEILING(F4/36, 1)</f>
        <v>8</v>
      </c>
      <c r="G5" s="101" t="s">
        <v>435</v>
      </c>
    </row>
    <row r="6" spans="3:9" x14ac:dyDescent="0.4">
      <c r="E6" s="130" t="s">
        <v>213</v>
      </c>
      <c r="F6" s="99">
        <v>800000</v>
      </c>
      <c r="G6" s="101" t="s">
        <v>218</v>
      </c>
    </row>
    <row r="7" spans="3:9" ht="19.5" thickBot="1" x14ac:dyDescent="0.45">
      <c r="E7" s="131" t="s">
        <v>214</v>
      </c>
      <c r="F7" s="104">
        <f>F4*F6</f>
        <v>208000000</v>
      </c>
      <c r="G7" s="102" t="s">
        <v>218</v>
      </c>
    </row>
    <row r="8" spans="3:9" ht="19.5" thickBot="1" x14ac:dyDescent="0.45"/>
    <row r="9" spans="3:9" ht="19.5" thickBot="1" x14ac:dyDescent="0.45">
      <c r="C9" s="194" t="s">
        <v>314</v>
      </c>
      <c r="D9" s="195"/>
      <c r="E9" s="121" t="s">
        <v>194</v>
      </c>
      <c r="F9" s="121" t="s">
        <v>172</v>
      </c>
      <c r="G9" s="121" t="s">
        <v>173</v>
      </c>
      <c r="H9" s="127" t="s">
        <v>209</v>
      </c>
      <c r="I9" s="96"/>
    </row>
    <row r="10" spans="3:9" x14ac:dyDescent="0.4">
      <c r="C10" s="196" t="s">
        <v>407</v>
      </c>
      <c r="D10" s="197"/>
      <c r="E10" s="118" t="s">
        <v>408</v>
      </c>
      <c r="F10" s="118">
        <v>1</v>
      </c>
      <c r="G10" s="118">
        <v>720</v>
      </c>
      <c r="H10" s="119">
        <f t="shared" ref="H10:H19" si="0">F10*G10</f>
        <v>720</v>
      </c>
    </row>
    <row r="11" spans="3:9" x14ac:dyDescent="0.4">
      <c r="C11" s="198" t="s">
        <v>471</v>
      </c>
      <c r="D11" s="199"/>
      <c r="E11" s="118"/>
      <c r="F11" s="118">
        <v>1</v>
      </c>
      <c r="G11" s="118">
        <v>20</v>
      </c>
      <c r="H11" s="112">
        <f t="shared" si="0"/>
        <v>20</v>
      </c>
    </row>
    <row r="12" spans="3:9" x14ac:dyDescent="0.4">
      <c r="C12" s="190" t="s">
        <v>249</v>
      </c>
      <c r="D12" s="191"/>
      <c r="E12" s="111"/>
      <c r="F12" s="111">
        <v>1000</v>
      </c>
      <c r="G12" s="111">
        <v>2</v>
      </c>
      <c r="H12" s="112">
        <f t="shared" si="0"/>
        <v>2000</v>
      </c>
    </row>
    <row r="13" spans="3:9" x14ac:dyDescent="0.4">
      <c r="C13" s="190" t="s">
        <v>252</v>
      </c>
      <c r="D13" s="191"/>
      <c r="E13" s="111"/>
      <c r="F13" s="111">
        <f>物量試算!G8</f>
        <v>30</v>
      </c>
      <c r="G13" s="111">
        <v>2</v>
      </c>
      <c r="H13" s="112">
        <f t="shared" si="0"/>
        <v>60</v>
      </c>
    </row>
    <row r="14" spans="3:9" x14ac:dyDescent="0.4">
      <c r="C14" s="190" t="s">
        <v>266</v>
      </c>
      <c r="D14" s="191"/>
      <c r="E14" s="125"/>
      <c r="F14" s="111">
        <f>物量試算!G9</f>
        <v>40</v>
      </c>
      <c r="G14" s="111">
        <v>2</v>
      </c>
      <c r="H14" s="112">
        <f t="shared" si="0"/>
        <v>80</v>
      </c>
    </row>
    <row r="15" spans="3:9" x14ac:dyDescent="0.4">
      <c r="C15" s="190" t="s">
        <v>189</v>
      </c>
      <c r="D15" s="191"/>
      <c r="E15" s="125"/>
      <c r="F15" s="111">
        <f>物量試算!G10</f>
        <v>30</v>
      </c>
      <c r="G15" s="111">
        <v>2</v>
      </c>
      <c r="H15" s="112">
        <f t="shared" si="0"/>
        <v>60</v>
      </c>
    </row>
    <row r="16" spans="3:9" x14ac:dyDescent="0.4">
      <c r="C16" s="190" t="s">
        <v>190</v>
      </c>
      <c r="D16" s="191"/>
      <c r="E16" s="111"/>
      <c r="F16" s="111">
        <f>物量試算!G11</f>
        <v>30</v>
      </c>
      <c r="G16" s="111">
        <v>2</v>
      </c>
      <c r="H16" s="112">
        <f t="shared" si="0"/>
        <v>60</v>
      </c>
    </row>
    <row r="17" spans="3:8" x14ac:dyDescent="0.4">
      <c r="C17" s="190" t="s">
        <v>323</v>
      </c>
      <c r="D17" s="191"/>
      <c r="E17" s="111"/>
      <c r="F17" s="111">
        <f>物量試算!G16*100</f>
        <v>600</v>
      </c>
      <c r="G17" s="111">
        <v>2</v>
      </c>
      <c r="H17" s="112">
        <f t="shared" si="0"/>
        <v>1200</v>
      </c>
    </row>
    <row r="18" spans="3:8" x14ac:dyDescent="0.4">
      <c r="C18" s="190" t="s">
        <v>409</v>
      </c>
      <c r="D18" s="191"/>
      <c r="E18" s="111"/>
      <c r="F18" s="111">
        <v>100</v>
      </c>
      <c r="G18" s="111">
        <v>2</v>
      </c>
      <c r="H18" s="112">
        <f t="shared" si="0"/>
        <v>200</v>
      </c>
    </row>
    <row r="19" spans="3:8" ht="19.5" thickBot="1" x14ac:dyDescent="0.45">
      <c r="C19" s="192" t="s">
        <v>410</v>
      </c>
      <c r="D19" s="193"/>
      <c r="E19" s="114"/>
      <c r="F19" s="114">
        <v>20</v>
      </c>
      <c r="G19" s="114">
        <v>40</v>
      </c>
      <c r="H19" s="126">
        <f t="shared" si="0"/>
        <v>800</v>
      </c>
    </row>
  </sheetData>
  <mergeCells count="11">
    <mergeCell ref="C16:D16"/>
    <mergeCell ref="C17:D17"/>
    <mergeCell ref="C18:D18"/>
    <mergeCell ref="C19:D19"/>
    <mergeCell ref="C9:D9"/>
    <mergeCell ref="C10:D10"/>
    <mergeCell ref="C12:D12"/>
    <mergeCell ref="C13:D13"/>
    <mergeCell ref="C14:D14"/>
    <mergeCell ref="C15:D15"/>
    <mergeCell ref="C11:D11"/>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1:I33"/>
  <sheetViews>
    <sheetView workbookViewId="0">
      <pane xSplit="2" ySplit="9" topLeftCell="C19" activePane="bottomRight" state="frozen"/>
      <selection pane="topRight" activeCell="C1" sqref="C1"/>
      <selection pane="bottomLeft" activeCell="A9" sqref="A9"/>
      <selection pane="bottomRight" activeCell="E32" sqref="E32"/>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29" t="s">
        <v>210</v>
      </c>
      <c r="F2" s="103">
        <f>SUM(F10:F105)</f>
        <v>232</v>
      </c>
      <c r="G2" s="100" t="s">
        <v>215</v>
      </c>
    </row>
    <row r="3" spans="3:9" x14ac:dyDescent="0.4">
      <c r="E3" s="130" t="s">
        <v>211</v>
      </c>
      <c r="F3" s="98">
        <f>SUM(H10:H105)</f>
        <v>1930</v>
      </c>
      <c r="G3" s="101" t="s">
        <v>216</v>
      </c>
    </row>
    <row r="4" spans="3:9" x14ac:dyDescent="0.4">
      <c r="E4" s="130" t="s">
        <v>212</v>
      </c>
      <c r="F4" s="98">
        <f>F3/20</f>
        <v>96.5</v>
      </c>
      <c r="G4" s="101" t="s">
        <v>217</v>
      </c>
      <c r="H4">
        <f>SUM(人月表!C99:C101)</f>
        <v>90</v>
      </c>
      <c r="I4">
        <f>F4-H4</f>
        <v>6.5</v>
      </c>
    </row>
    <row r="5" spans="3:9" x14ac:dyDescent="0.4">
      <c r="E5" s="128" t="s">
        <v>434</v>
      </c>
      <c r="F5" s="137">
        <f>CEILING(F4/36, 1)</f>
        <v>3</v>
      </c>
      <c r="G5" s="101" t="s">
        <v>435</v>
      </c>
    </row>
    <row r="6" spans="3:9" x14ac:dyDescent="0.4">
      <c r="E6" s="130" t="s">
        <v>213</v>
      </c>
      <c r="F6" s="99">
        <v>800000</v>
      </c>
      <c r="G6" s="101" t="s">
        <v>218</v>
      </c>
    </row>
    <row r="7" spans="3:9" ht="19.5" thickBot="1" x14ac:dyDescent="0.45">
      <c r="E7" s="131" t="s">
        <v>214</v>
      </c>
      <c r="F7" s="104">
        <f>F4*F6</f>
        <v>77200000</v>
      </c>
      <c r="G7" s="102" t="s">
        <v>218</v>
      </c>
    </row>
    <row r="8" spans="3:9" ht="19.5" thickBot="1" x14ac:dyDescent="0.45"/>
    <row r="9" spans="3:9" ht="19.5" thickBot="1" x14ac:dyDescent="0.45">
      <c r="C9" s="194" t="s">
        <v>313</v>
      </c>
      <c r="D9" s="195"/>
      <c r="E9" s="121" t="s">
        <v>194</v>
      </c>
      <c r="F9" s="121" t="s">
        <v>172</v>
      </c>
      <c r="G9" s="121" t="s">
        <v>173</v>
      </c>
      <c r="H9" s="127" t="s">
        <v>209</v>
      </c>
      <c r="I9" s="96"/>
    </row>
    <row r="10" spans="3:9" x14ac:dyDescent="0.4">
      <c r="C10" s="196" t="s">
        <v>297</v>
      </c>
      <c r="D10" s="197"/>
      <c r="E10" s="118" t="s">
        <v>296</v>
      </c>
      <c r="F10" s="118">
        <v>1</v>
      </c>
      <c r="G10" s="118">
        <v>720</v>
      </c>
      <c r="H10" s="119">
        <f>F10*G10</f>
        <v>720</v>
      </c>
    </row>
    <row r="11" spans="3:9" x14ac:dyDescent="0.4">
      <c r="C11" s="198" t="s">
        <v>471</v>
      </c>
      <c r="D11" s="199"/>
      <c r="E11" s="118"/>
      <c r="F11" s="118">
        <v>1</v>
      </c>
      <c r="G11" s="118">
        <v>300</v>
      </c>
      <c r="H11" s="112">
        <f>F11*G11</f>
        <v>300</v>
      </c>
    </row>
    <row r="12" spans="3:9" x14ac:dyDescent="0.4">
      <c r="C12" s="190" t="s">
        <v>141</v>
      </c>
      <c r="D12" s="191"/>
      <c r="E12" s="111" t="s">
        <v>142</v>
      </c>
      <c r="F12" s="111">
        <v>1</v>
      </c>
      <c r="G12" s="111">
        <v>20</v>
      </c>
      <c r="H12" s="112">
        <f>F12*G12</f>
        <v>20</v>
      </c>
    </row>
    <row r="13" spans="3:9" x14ac:dyDescent="0.4">
      <c r="C13" s="190" t="s">
        <v>143</v>
      </c>
      <c r="D13" s="191"/>
      <c r="E13" s="111" t="s">
        <v>144</v>
      </c>
      <c r="F13" s="111">
        <v>1</v>
      </c>
      <c r="G13" s="111">
        <v>40</v>
      </c>
      <c r="H13" s="112">
        <f t="shared" ref="H13:H33" si="0">F13*G13</f>
        <v>40</v>
      </c>
    </row>
    <row r="14" spans="3:9" ht="37.5" x14ac:dyDescent="0.4">
      <c r="C14" s="190" t="s">
        <v>145</v>
      </c>
      <c r="D14" s="191"/>
      <c r="E14" s="125" t="s">
        <v>146</v>
      </c>
      <c r="F14" s="111">
        <v>1</v>
      </c>
      <c r="G14" s="111">
        <v>30</v>
      </c>
      <c r="H14" s="112">
        <f t="shared" si="0"/>
        <v>30</v>
      </c>
    </row>
    <row r="15" spans="3:9" ht="37.5" x14ac:dyDescent="0.4">
      <c r="C15" s="190" t="s">
        <v>147</v>
      </c>
      <c r="D15" s="191"/>
      <c r="E15" s="125" t="s">
        <v>148</v>
      </c>
      <c r="F15" s="111">
        <v>1</v>
      </c>
      <c r="G15" s="111">
        <v>30</v>
      </c>
      <c r="H15" s="112">
        <f t="shared" si="0"/>
        <v>30</v>
      </c>
    </row>
    <row r="16" spans="3:9" x14ac:dyDescent="0.4">
      <c r="C16" s="190" t="s">
        <v>149</v>
      </c>
      <c r="D16" s="191"/>
      <c r="E16" s="111" t="s">
        <v>150</v>
      </c>
      <c r="F16" s="111">
        <v>1</v>
      </c>
      <c r="G16" s="111">
        <v>40</v>
      </c>
      <c r="H16" s="112">
        <f t="shared" si="0"/>
        <v>40</v>
      </c>
    </row>
    <row r="17" spans="3:8" x14ac:dyDescent="0.4">
      <c r="C17" s="190" t="s">
        <v>151</v>
      </c>
      <c r="D17" s="111" t="s">
        <v>174</v>
      </c>
      <c r="E17" s="111" t="s">
        <v>180</v>
      </c>
      <c r="F17" s="111">
        <v>1</v>
      </c>
      <c r="G17" s="111">
        <v>10</v>
      </c>
      <c r="H17" s="112">
        <f t="shared" si="0"/>
        <v>10</v>
      </c>
    </row>
    <row r="18" spans="3:8" x14ac:dyDescent="0.4">
      <c r="C18" s="190"/>
      <c r="D18" s="111" t="s">
        <v>175</v>
      </c>
      <c r="E18" s="111" t="s">
        <v>181</v>
      </c>
      <c r="F18" s="111">
        <v>1</v>
      </c>
      <c r="G18" s="111">
        <v>10</v>
      </c>
      <c r="H18" s="112">
        <f t="shared" si="0"/>
        <v>10</v>
      </c>
    </row>
    <row r="19" spans="3:8" x14ac:dyDescent="0.4">
      <c r="C19" s="190"/>
      <c r="D19" s="111" t="s">
        <v>176</v>
      </c>
      <c r="E19" s="111" t="s">
        <v>182</v>
      </c>
      <c r="F19" s="111">
        <v>1</v>
      </c>
      <c r="G19" s="111">
        <v>40</v>
      </c>
      <c r="H19" s="112">
        <f t="shared" si="0"/>
        <v>40</v>
      </c>
    </row>
    <row r="20" spans="3:8" x14ac:dyDescent="0.4">
      <c r="C20" s="190"/>
      <c r="D20" s="111" t="s">
        <v>178</v>
      </c>
      <c r="E20" s="111" t="s">
        <v>183</v>
      </c>
      <c r="F20" s="111">
        <v>1</v>
      </c>
      <c r="G20" s="111">
        <v>20</v>
      </c>
      <c r="H20" s="112">
        <f t="shared" si="0"/>
        <v>20</v>
      </c>
    </row>
    <row r="21" spans="3:8" x14ac:dyDescent="0.4">
      <c r="C21" s="190"/>
      <c r="D21" s="111" t="s">
        <v>177</v>
      </c>
      <c r="E21" s="111" t="s">
        <v>184</v>
      </c>
      <c r="F21" s="111">
        <f>物量試算!G8</f>
        <v>30</v>
      </c>
      <c r="G21" s="111">
        <v>3</v>
      </c>
      <c r="H21" s="112">
        <f t="shared" si="0"/>
        <v>90</v>
      </c>
    </row>
    <row r="22" spans="3:8" x14ac:dyDescent="0.4">
      <c r="C22" s="190"/>
      <c r="D22" s="111" t="s">
        <v>179</v>
      </c>
      <c r="E22" s="111" t="s">
        <v>185</v>
      </c>
      <c r="F22" s="111">
        <v>10</v>
      </c>
      <c r="G22" s="111">
        <v>3</v>
      </c>
      <c r="H22" s="112">
        <f t="shared" si="0"/>
        <v>30</v>
      </c>
    </row>
    <row r="23" spans="3:8" x14ac:dyDescent="0.4">
      <c r="C23" s="190" t="s">
        <v>152</v>
      </c>
      <c r="D23" s="191"/>
      <c r="E23" s="111" t="s">
        <v>153</v>
      </c>
      <c r="F23" s="111">
        <v>1</v>
      </c>
      <c r="G23" s="111">
        <v>20</v>
      </c>
      <c r="H23" s="112">
        <f t="shared" si="0"/>
        <v>20</v>
      </c>
    </row>
    <row r="24" spans="3:8" x14ac:dyDescent="0.4">
      <c r="C24" s="190" t="s">
        <v>154</v>
      </c>
      <c r="D24" s="191"/>
      <c r="E24" s="111" t="s">
        <v>155</v>
      </c>
      <c r="F24" s="111">
        <v>5</v>
      </c>
      <c r="G24" s="111">
        <v>10</v>
      </c>
      <c r="H24" s="112">
        <f t="shared" si="0"/>
        <v>50</v>
      </c>
    </row>
    <row r="25" spans="3:8" x14ac:dyDescent="0.4">
      <c r="C25" s="190" t="s">
        <v>156</v>
      </c>
      <c r="D25" s="191"/>
      <c r="E25" s="111" t="s">
        <v>157</v>
      </c>
      <c r="F25" s="111">
        <v>1</v>
      </c>
      <c r="G25" s="111">
        <v>30</v>
      </c>
      <c r="H25" s="112">
        <f t="shared" si="0"/>
        <v>30</v>
      </c>
    </row>
    <row r="26" spans="3:8" x14ac:dyDescent="0.4">
      <c r="C26" s="190" t="s">
        <v>158</v>
      </c>
      <c r="D26" s="191"/>
      <c r="E26" s="111" t="s">
        <v>159</v>
      </c>
      <c r="F26" s="111">
        <v>1</v>
      </c>
      <c r="G26" s="111">
        <v>40</v>
      </c>
      <c r="H26" s="112">
        <f t="shared" si="0"/>
        <v>40</v>
      </c>
    </row>
    <row r="27" spans="3:8" x14ac:dyDescent="0.4">
      <c r="C27" s="190" t="s">
        <v>160</v>
      </c>
      <c r="D27" s="191"/>
      <c r="E27" s="111" t="s">
        <v>161</v>
      </c>
      <c r="F27" s="111">
        <v>1</v>
      </c>
      <c r="G27" s="111">
        <v>30</v>
      </c>
      <c r="H27" s="112">
        <f t="shared" si="0"/>
        <v>30</v>
      </c>
    </row>
    <row r="28" spans="3:8" x14ac:dyDescent="0.4">
      <c r="C28" s="190" t="s">
        <v>162</v>
      </c>
      <c r="D28" s="191"/>
      <c r="E28" s="111" t="s">
        <v>163</v>
      </c>
      <c r="F28" s="111">
        <v>1</v>
      </c>
      <c r="G28" s="111">
        <v>30</v>
      </c>
      <c r="H28" s="112">
        <f t="shared" si="0"/>
        <v>30</v>
      </c>
    </row>
    <row r="29" spans="3:8" x14ac:dyDescent="0.4">
      <c r="C29" s="190" t="s">
        <v>164</v>
      </c>
      <c r="D29" s="191"/>
      <c r="E29" s="111" t="s">
        <v>165</v>
      </c>
      <c r="F29" s="111">
        <v>1</v>
      </c>
      <c r="G29" s="111">
        <v>20</v>
      </c>
      <c r="H29" s="112">
        <f t="shared" si="0"/>
        <v>20</v>
      </c>
    </row>
    <row r="30" spans="3:8" x14ac:dyDescent="0.4">
      <c r="C30" s="190" t="s">
        <v>166</v>
      </c>
      <c r="D30" s="191"/>
      <c r="E30" s="111" t="s">
        <v>167</v>
      </c>
      <c r="F30" s="111">
        <v>20</v>
      </c>
      <c r="G30" s="111">
        <v>5</v>
      </c>
      <c r="H30" s="112">
        <f t="shared" si="0"/>
        <v>100</v>
      </c>
    </row>
    <row r="31" spans="3:8" x14ac:dyDescent="0.4">
      <c r="C31" s="190" t="s">
        <v>168</v>
      </c>
      <c r="D31" s="191"/>
      <c r="E31" s="111" t="s">
        <v>169</v>
      </c>
      <c r="F31" s="111">
        <f>物量試算!G14</f>
        <v>100</v>
      </c>
      <c r="G31" s="111">
        <v>1</v>
      </c>
      <c r="H31" s="112">
        <f t="shared" si="0"/>
        <v>100</v>
      </c>
    </row>
    <row r="32" spans="3:8" x14ac:dyDescent="0.4">
      <c r="C32" s="190" t="s">
        <v>170</v>
      </c>
      <c r="D32" s="191"/>
      <c r="E32" s="111" t="s">
        <v>171</v>
      </c>
      <c r="F32" s="111">
        <f>物量試算!G15</f>
        <v>10</v>
      </c>
      <c r="G32" s="111">
        <v>5</v>
      </c>
      <c r="H32" s="112">
        <f t="shared" si="0"/>
        <v>50</v>
      </c>
    </row>
    <row r="33" spans="3:8" ht="19.5" thickBot="1" x14ac:dyDescent="0.45">
      <c r="C33" s="192" t="s">
        <v>192</v>
      </c>
      <c r="D33" s="193"/>
      <c r="E33" s="114" t="s">
        <v>193</v>
      </c>
      <c r="F33" s="114">
        <f>物量試算!G9</f>
        <v>40</v>
      </c>
      <c r="G33" s="114">
        <v>2</v>
      </c>
      <c r="H33" s="126">
        <f t="shared" si="0"/>
        <v>80</v>
      </c>
    </row>
  </sheetData>
  <mergeCells count="20">
    <mergeCell ref="C29:D29"/>
    <mergeCell ref="C30:D30"/>
    <mergeCell ref="C31:D31"/>
    <mergeCell ref="C32:D32"/>
    <mergeCell ref="C33:D33"/>
    <mergeCell ref="C9:D9"/>
    <mergeCell ref="C12:D12"/>
    <mergeCell ref="C23:D23"/>
    <mergeCell ref="C24:D24"/>
    <mergeCell ref="C25:D25"/>
    <mergeCell ref="C11:D11"/>
    <mergeCell ref="C26:D26"/>
    <mergeCell ref="C27:D27"/>
    <mergeCell ref="C28:D28"/>
    <mergeCell ref="C17:C22"/>
    <mergeCell ref="C10:D10"/>
    <mergeCell ref="C13:D13"/>
    <mergeCell ref="C14:D14"/>
    <mergeCell ref="C15:D15"/>
    <mergeCell ref="C16:D16"/>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C1:I17"/>
  <sheetViews>
    <sheetView workbookViewId="0">
      <selection activeCell="F17" sqref="F17"/>
    </sheetView>
  </sheetViews>
  <sheetFormatPr defaultRowHeight="18.75" x14ac:dyDescent="0.4"/>
  <cols>
    <col min="3" max="3" width="27.125" customWidth="1"/>
    <col min="4" max="4" width="14.25" customWidth="1"/>
    <col min="5" max="5" width="50.75" customWidth="1"/>
    <col min="6" max="6" width="22.75" customWidth="1"/>
    <col min="7" max="7" width="10.625" customWidth="1"/>
    <col min="8" max="8" width="15.875" customWidth="1"/>
  </cols>
  <sheetData>
    <row r="1" spans="3:9" ht="19.5" thickBot="1" x14ac:dyDescent="0.45"/>
    <row r="2" spans="3:9" x14ac:dyDescent="0.4">
      <c r="E2" s="129" t="s">
        <v>422</v>
      </c>
      <c r="F2" s="103"/>
      <c r="G2" s="100" t="s">
        <v>215</v>
      </c>
    </row>
    <row r="3" spans="3:9" x14ac:dyDescent="0.4">
      <c r="E3" s="130" t="s">
        <v>211</v>
      </c>
      <c r="F3" s="98">
        <f>SUM(H9:H88)</f>
        <v>0</v>
      </c>
      <c r="G3" s="101" t="s">
        <v>216</v>
      </c>
    </row>
    <row r="4" spans="3:9" x14ac:dyDescent="0.4">
      <c r="E4" s="130" t="s">
        <v>212</v>
      </c>
      <c r="F4" s="98">
        <f>F3/20</f>
        <v>0</v>
      </c>
      <c r="G4" s="101" t="s">
        <v>217</v>
      </c>
    </row>
    <row r="5" spans="3:9" x14ac:dyDescent="0.4">
      <c r="E5" s="130" t="s">
        <v>213</v>
      </c>
      <c r="F5" s="99">
        <v>800000</v>
      </c>
      <c r="G5" s="101" t="s">
        <v>218</v>
      </c>
    </row>
    <row r="6" spans="3:9" ht="19.5" thickBot="1" x14ac:dyDescent="0.45">
      <c r="E6" s="131" t="s">
        <v>214</v>
      </c>
      <c r="F6" s="104">
        <f>SUM(F9:F17)</f>
        <v>354000000</v>
      </c>
      <c r="G6" s="102" t="s">
        <v>218</v>
      </c>
    </row>
    <row r="7" spans="3:9" ht="19.5" thickBot="1" x14ac:dyDescent="0.45"/>
    <row r="8" spans="3:9" ht="19.5" thickBot="1" x14ac:dyDescent="0.45">
      <c r="C8" s="194" t="s">
        <v>314</v>
      </c>
      <c r="D8" s="195"/>
      <c r="E8" s="121" t="s">
        <v>194</v>
      </c>
      <c r="F8" s="121" t="s">
        <v>433</v>
      </c>
      <c r="G8" s="121"/>
      <c r="H8" s="127"/>
      <c r="I8" s="96"/>
    </row>
    <row r="9" spans="3:9" x14ac:dyDescent="0.4">
      <c r="C9" s="196" t="s">
        <v>423</v>
      </c>
      <c r="D9" s="197"/>
      <c r="E9" s="118"/>
      <c r="F9" s="133">
        <v>20000000</v>
      </c>
      <c r="G9" s="118"/>
      <c r="H9" s="119"/>
    </row>
    <row r="10" spans="3:9" x14ac:dyDescent="0.4">
      <c r="C10" s="190" t="s">
        <v>426</v>
      </c>
      <c r="D10" s="191"/>
      <c r="E10" s="111"/>
      <c r="F10" s="134">
        <v>50000000</v>
      </c>
      <c r="G10" s="111"/>
      <c r="H10" s="112"/>
    </row>
    <row r="11" spans="3:9" x14ac:dyDescent="0.4">
      <c r="C11" s="190" t="s">
        <v>427</v>
      </c>
      <c r="D11" s="191"/>
      <c r="E11" s="111"/>
      <c r="F11" s="134">
        <v>20000000</v>
      </c>
      <c r="G11" s="111"/>
      <c r="H11" s="112"/>
    </row>
    <row r="12" spans="3:9" x14ac:dyDescent="0.4">
      <c r="C12" s="190" t="s">
        <v>424</v>
      </c>
      <c r="D12" s="191"/>
      <c r="E12" s="125"/>
      <c r="F12" s="134">
        <v>30000000</v>
      </c>
      <c r="G12" s="111"/>
      <c r="H12" s="112"/>
    </row>
    <row r="13" spans="3:9" x14ac:dyDescent="0.4">
      <c r="C13" s="190" t="s">
        <v>428</v>
      </c>
      <c r="D13" s="191"/>
      <c r="E13" s="125"/>
      <c r="F13" s="134">
        <v>10000000</v>
      </c>
      <c r="G13" s="111"/>
      <c r="H13" s="112"/>
    </row>
    <row r="14" spans="3:9" x14ac:dyDescent="0.4">
      <c r="C14" s="190" t="s">
        <v>429</v>
      </c>
      <c r="D14" s="191"/>
      <c r="E14" s="111"/>
      <c r="F14" s="134">
        <v>4000000</v>
      </c>
      <c r="G14" s="111"/>
      <c r="H14" s="112"/>
    </row>
    <row r="15" spans="3:9" x14ac:dyDescent="0.4">
      <c r="C15" s="190" t="s">
        <v>425</v>
      </c>
      <c r="D15" s="191"/>
      <c r="E15" s="111"/>
      <c r="F15" s="134">
        <v>200000000</v>
      </c>
      <c r="G15" s="111"/>
      <c r="H15" s="112"/>
    </row>
    <row r="16" spans="3:9" x14ac:dyDescent="0.4">
      <c r="C16" s="190" t="s">
        <v>430</v>
      </c>
      <c r="D16" s="191"/>
      <c r="E16" s="111"/>
      <c r="F16" s="134">
        <v>20000000</v>
      </c>
      <c r="G16" s="111"/>
      <c r="H16" s="112"/>
    </row>
    <row r="17" spans="3:8" ht="38.25" thickBot="1" x14ac:dyDescent="0.45">
      <c r="C17" s="192" t="s">
        <v>431</v>
      </c>
      <c r="D17" s="193"/>
      <c r="E17" s="132" t="s">
        <v>432</v>
      </c>
      <c r="F17" s="135"/>
      <c r="G17" s="114"/>
      <c r="H17" s="126"/>
    </row>
  </sheetData>
  <mergeCells count="10">
    <mergeCell ref="C14:D14"/>
    <mergeCell ref="C15:D15"/>
    <mergeCell ref="C16:D16"/>
    <mergeCell ref="C17:D17"/>
    <mergeCell ref="C8:D8"/>
    <mergeCell ref="C9:D9"/>
    <mergeCell ref="C10:D10"/>
    <mergeCell ref="C11:D11"/>
    <mergeCell ref="C12:D12"/>
    <mergeCell ref="C13:D13"/>
  </mergeCells>
  <phoneticPr fontId="1"/>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82"/>
  <sheetViews>
    <sheetView workbookViewId="0">
      <pane xSplit="2" ySplit="9" topLeftCell="C37" activePane="bottomRight" state="frozen"/>
      <selection pane="topRight" activeCell="C1" sqref="C1"/>
      <selection pane="bottomLeft" activeCell="A9" sqref="A9"/>
      <selection pane="bottomRight" activeCell="G44" sqref="G44"/>
    </sheetView>
  </sheetViews>
  <sheetFormatPr defaultRowHeight="18.75" x14ac:dyDescent="0.4"/>
  <cols>
    <col min="3" max="3" width="26.25" customWidth="1"/>
    <col min="4" max="4" width="34.75" customWidth="1"/>
    <col min="5" max="5" width="12" customWidth="1"/>
    <col min="6" max="6" width="48.125" customWidth="1"/>
    <col min="7" max="7" width="7.625" customWidth="1"/>
    <col min="8" max="8" width="13.5" customWidth="1"/>
    <col min="9" max="9" width="13.125" customWidth="1"/>
    <col min="10" max="10" width="12.75" customWidth="1"/>
    <col min="11" max="11" width="10.5" customWidth="1"/>
  </cols>
  <sheetData>
    <row r="1" spans="2:11" ht="19.5" thickBot="1" x14ac:dyDescent="0.45"/>
    <row r="2" spans="2:11" x14ac:dyDescent="0.4">
      <c r="F2" s="210" t="s">
        <v>418</v>
      </c>
      <c r="G2" s="211"/>
      <c r="H2" s="105">
        <f>SUM(G10:G137)</f>
        <v>296</v>
      </c>
      <c r="I2" s="100" t="s">
        <v>215</v>
      </c>
    </row>
    <row r="3" spans="2:11" x14ac:dyDescent="0.4">
      <c r="F3" s="212" t="s">
        <v>211</v>
      </c>
      <c r="G3" s="213"/>
      <c r="H3" s="106">
        <f>SUM(I10:I239)</f>
        <v>6150</v>
      </c>
      <c r="I3" s="101" t="s">
        <v>216</v>
      </c>
    </row>
    <row r="4" spans="2:11" x14ac:dyDescent="0.4">
      <c r="F4" s="212" t="s">
        <v>212</v>
      </c>
      <c r="G4" s="213"/>
      <c r="H4" s="106">
        <f>ROUNDUP(H3/20,-1)</f>
        <v>310</v>
      </c>
      <c r="I4" s="101" t="s">
        <v>217</v>
      </c>
      <c r="J4">
        <f>SUM(人月表!C27:C34)</f>
        <v>264</v>
      </c>
      <c r="K4" s="139"/>
    </row>
    <row r="5" spans="2:11" x14ac:dyDescent="0.4">
      <c r="F5" s="212" t="s">
        <v>434</v>
      </c>
      <c r="G5" s="216"/>
      <c r="H5" s="106">
        <f>CEILING(H4/36, 1)</f>
        <v>9</v>
      </c>
      <c r="I5" s="101" t="s">
        <v>435</v>
      </c>
      <c r="J5">
        <f>H5*36</f>
        <v>324</v>
      </c>
    </row>
    <row r="6" spans="2:11" x14ac:dyDescent="0.4">
      <c r="F6" s="212" t="s">
        <v>213</v>
      </c>
      <c r="G6" s="213"/>
      <c r="H6" s="107">
        <v>800000</v>
      </c>
      <c r="I6" s="101" t="s">
        <v>218</v>
      </c>
    </row>
    <row r="7" spans="2:11" ht="19.5" thickBot="1" x14ac:dyDescent="0.45">
      <c r="F7" s="214" t="s">
        <v>214</v>
      </c>
      <c r="G7" s="215"/>
      <c r="H7" s="108">
        <f>H5*36*H6</f>
        <v>259200000</v>
      </c>
      <c r="I7" s="102" t="s">
        <v>218</v>
      </c>
    </row>
    <row r="8" spans="2:11" ht="19.5" thickBot="1" x14ac:dyDescent="0.45"/>
    <row r="9" spans="2:11" ht="19.5" thickBot="1" x14ac:dyDescent="0.45">
      <c r="C9" s="194" t="s">
        <v>314</v>
      </c>
      <c r="D9" s="219"/>
      <c r="E9" s="124"/>
      <c r="F9" s="121" t="s">
        <v>194</v>
      </c>
      <c r="G9" s="121" t="s">
        <v>172</v>
      </c>
      <c r="H9" s="121" t="s">
        <v>173</v>
      </c>
      <c r="I9" s="122" t="s">
        <v>209</v>
      </c>
    </row>
    <row r="10" spans="2:11" x14ac:dyDescent="0.4">
      <c r="B10" s="139"/>
      <c r="C10" s="208" t="s">
        <v>52</v>
      </c>
      <c r="D10" s="209"/>
      <c r="E10" s="170" t="s">
        <v>462</v>
      </c>
      <c r="F10" s="150" t="s">
        <v>437</v>
      </c>
      <c r="G10" s="150">
        <v>1</v>
      </c>
      <c r="H10" s="150">
        <v>720</v>
      </c>
      <c r="I10" s="151">
        <f t="shared" ref="I10:I20" si="0">G10*H10</f>
        <v>720</v>
      </c>
      <c r="J10">
        <f>I10/20</f>
        <v>36</v>
      </c>
    </row>
    <row r="11" spans="2:11" x14ac:dyDescent="0.4">
      <c r="B11" s="139"/>
      <c r="C11" s="204" t="s">
        <v>419</v>
      </c>
      <c r="D11" s="205"/>
      <c r="E11" s="171" t="s">
        <v>462</v>
      </c>
      <c r="F11" s="150" t="s">
        <v>298</v>
      </c>
      <c r="G11" s="150">
        <v>1</v>
      </c>
      <c r="H11" s="150">
        <v>720</v>
      </c>
      <c r="I11" s="151">
        <f t="shared" ref="I11:I12" si="1">G11*H11</f>
        <v>720</v>
      </c>
      <c r="J11">
        <f t="shared" ref="J11:J79" si="2">I11/20</f>
        <v>36</v>
      </c>
    </row>
    <row r="12" spans="2:11" x14ac:dyDescent="0.4">
      <c r="B12" s="139"/>
      <c r="C12" s="204" t="s">
        <v>471</v>
      </c>
      <c r="D12" s="205"/>
      <c r="E12" s="171" t="s">
        <v>462</v>
      </c>
      <c r="F12" s="150"/>
      <c r="G12" s="150">
        <v>1</v>
      </c>
      <c r="H12" s="150">
        <v>420</v>
      </c>
      <c r="I12" s="151">
        <f t="shared" si="1"/>
        <v>420</v>
      </c>
      <c r="J12">
        <f t="shared" si="2"/>
        <v>21</v>
      </c>
    </row>
    <row r="13" spans="2:11" x14ac:dyDescent="0.4">
      <c r="B13" s="139"/>
      <c r="C13" s="201" t="s">
        <v>249</v>
      </c>
      <c r="D13" s="161" t="s">
        <v>223</v>
      </c>
      <c r="E13" s="158" t="s">
        <v>455</v>
      </c>
      <c r="F13" s="113" t="s">
        <v>315</v>
      </c>
      <c r="G13" s="113">
        <v>1</v>
      </c>
      <c r="H13" s="113">
        <v>60</v>
      </c>
      <c r="I13" s="123">
        <f t="shared" si="0"/>
        <v>60</v>
      </c>
      <c r="J13">
        <f t="shared" si="2"/>
        <v>3</v>
      </c>
    </row>
    <row r="14" spans="2:11" x14ac:dyDescent="0.4">
      <c r="B14" s="139"/>
      <c r="C14" s="201"/>
      <c r="D14" s="161" t="s">
        <v>250</v>
      </c>
      <c r="E14" s="158" t="s">
        <v>455</v>
      </c>
      <c r="F14" s="113"/>
      <c r="G14" s="113">
        <v>1</v>
      </c>
      <c r="H14" s="113">
        <v>20</v>
      </c>
      <c r="I14" s="123">
        <f t="shared" si="0"/>
        <v>20</v>
      </c>
      <c r="J14">
        <f t="shared" si="2"/>
        <v>1</v>
      </c>
    </row>
    <row r="15" spans="2:11" x14ac:dyDescent="0.4">
      <c r="B15" s="139"/>
      <c r="C15" s="201"/>
      <c r="D15" s="158" t="s">
        <v>251</v>
      </c>
      <c r="E15" s="158" t="s">
        <v>455</v>
      </c>
      <c r="F15" s="113"/>
      <c r="G15" s="113">
        <f>物量試算!G6</f>
        <v>2</v>
      </c>
      <c r="H15" s="113">
        <v>120</v>
      </c>
      <c r="I15" s="123">
        <f t="shared" si="0"/>
        <v>240</v>
      </c>
      <c r="J15">
        <f t="shared" si="2"/>
        <v>12</v>
      </c>
    </row>
    <row r="16" spans="2:11" x14ac:dyDescent="0.4">
      <c r="B16" s="139"/>
      <c r="C16" s="201" t="s">
        <v>262</v>
      </c>
      <c r="D16" s="158" t="s">
        <v>263</v>
      </c>
      <c r="E16" s="158" t="s">
        <v>455</v>
      </c>
      <c r="F16" s="113"/>
      <c r="G16" s="113">
        <v>1</v>
      </c>
      <c r="H16" s="113">
        <v>40</v>
      </c>
      <c r="I16" s="123">
        <f t="shared" si="0"/>
        <v>40</v>
      </c>
      <c r="J16">
        <f t="shared" si="2"/>
        <v>2</v>
      </c>
    </row>
    <row r="17" spans="2:11" x14ac:dyDescent="0.4">
      <c r="B17" s="139"/>
      <c r="C17" s="201"/>
      <c r="D17" s="158" t="s">
        <v>264</v>
      </c>
      <c r="E17" s="158" t="s">
        <v>455</v>
      </c>
      <c r="F17" s="113"/>
      <c r="G17" s="113">
        <v>1</v>
      </c>
      <c r="H17" s="113">
        <v>40</v>
      </c>
      <c r="I17" s="123">
        <f t="shared" si="0"/>
        <v>40</v>
      </c>
      <c r="J17">
        <f t="shared" si="2"/>
        <v>2</v>
      </c>
    </row>
    <row r="18" spans="2:11" x14ac:dyDescent="0.4">
      <c r="B18" s="139"/>
      <c r="C18" s="201"/>
      <c r="D18" s="113" t="s">
        <v>265</v>
      </c>
      <c r="E18" s="113" t="s">
        <v>455</v>
      </c>
      <c r="F18" s="113"/>
      <c r="G18" s="113">
        <v>1</v>
      </c>
      <c r="H18" s="113">
        <v>60</v>
      </c>
      <c r="I18" s="123">
        <f t="shared" si="0"/>
        <v>60</v>
      </c>
      <c r="J18">
        <f t="shared" si="2"/>
        <v>3</v>
      </c>
    </row>
    <row r="19" spans="2:11" x14ac:dyDescent="0.4">
      <c r="B19" s="139"/>
      <c r="C19" s="201" t="s">
        <v>254</v>
      </c>
      <c r="D19" s="158" t="s">
        <v>255</v>
      </c>
      <c r="E19" s="158" t="s">
        <v>457</v>
      </c>
      <c r="F19" s="113"/>
      <c r="G19" s="113">
        <v>1</v>
      </c>
      <c r="H19" s="113">
        <v>40</v>
      </c>
      <c r="I19" s="123">
        <f t="shared" si="0"/>
        <v>40</v>
      </c>
      <c r="J19">
        <f t="shared" si="2"/>
        <v>2</v>
      </c>
    </row>
    <row r="20" spans="2:11" x14ac:dyDescent="0.4">
      <c r="B20" s="139"/>
      <c r="C20" s="201"/>
      <c r="D20" s="158" t="s">
        <v>256</v>
      </c>
      <c r="E20" s="158" t="s">
        <v>457</v>
      </c>
      <c r="F20" s="113"/>
      <c r="G20" s="113">
        <f>物量試算!G7</f>
        <v>18</v>
      </c>
      <c r="H20" s="113">
        <v>10</v>
      </c>
      <c r="I20" s="123">
        <f t="shared" si="0"/>
        <v>180</v>
      </c>
      <c r="J20">
        <f t="shared" si="2"/>
        <v>9</v>
      </c>
    </row>
    <row r="21" spans="2:11" x14ac:dyDescent="0.4">
      <c r="B21" s="139"/>
      <c r="C21" s="201" t="s">
        <v>288</v>
      </c>
      <c r="D21" s="169" t="s">
        <v>290</v>
      </c>
      <c r="E21" s="169" t="s">
        <v>454</v>
      </c>
      <c r="F21" s="152"/>
      <c r="G21" s="152">
        <v>1</v>
      </c>
      <c r="H21" s="152">
        <v>20</v>
      </c>
      <c r="I21" s="153">
        <f t="shared" ref="I21:I24" si="3">G21*H21</f>
        <v>20</v>
      </c>
      <c r="J21">
        <f t="shared" si="2"/>
        <v>1</v>
      </c>
    </row>
    <row r="22" spans="2:11" x14ac:dyDescent="0.4">
      <c r="B22" s="139"/>
      <c r="C22" s="201"/>
      <c r="D22" s="169" t="s">
        <v>289</v>
      </c>
      <c r="E22" s="169" t="s">
        <v>454</v>
      </c>
      <c r="F22" s="152"/>
      <c r="G22" s="152">
        <v>1</v>
      </c>
      <c r="H22" s="152">
        <v>20</v>
      </c>
      <c r="I22" s="153">
        <f t="shared" si="3"/>
        <v>20</v>
      </c>
      <c r="J22">
        <f t="shared" si="2"/>
        <v>1</v>
      </c>
    </row>
    <row r="23" spans="2:11" x14ac:dyDescent="0.4">
      <c r="B23" s="139"/>
      <c r="C23" s="201"/>
      <c r="D23" s="169" t="s">
        <v>291</v>
      </c>
      <c r="E23" s="169" t="s">
        <v>454</v>
      </c>
      <c r="F23" s="152"/>
      <c r="G23" s="152">
        <v>1</v>
      </c>
      <c r="H23" s="152">
        <v>20</v>
      </c>
      <c r="I23" s="153">
        <f t="shared" si="3"/>
        <v>20</v>
      </c>
      <c r="J23">
        <f t="shared" si="2"/>
        <v>1</v>
      </c>
    </row>
    <row r="24" spans="2:11" x14ac:dyDescent="0.4">
      <c r="B24" s="139"/>
      <c r="C24" s="201"/>
      <c r="D24" s="169" t="s">
        <v>292</v>
      </c>
      <c r="E24" s="169" t="s">
        <v>454</v>
      </c>
      <c r="F24" s="152"/>
      <c r="G24" s="152">
        <v>1</v>
      </c>
      <c r="H24" s="152">
        <v>20</v>
      </c>
      <c r="I24" s="153">
        <f t="shared" si="3"/>
        <v>20</v>
      </c>
      <c r="J24">
        <f t="shared" si="2"/>
        <v>1</v>
      </c>
    </row>
    <row r="25" spans="2:11" x14ac:dyDescent="0.4">
      <c r="B25" s="139"/>
      <c r="C25" s="201" t="s">
        <v>227</v>
      </c>
      <c r="D25" s="158" t="s">
        <v>224</v>
      </c>
      <c r="E25" s="158" t="s">
        <v>455</v>
      </c>
      <c r="F25" s="113"/>
      <c r="G25" s="113">
        <f>物量試算!G6</f>
        <v>2</v>
      </c>
      <c r="H25" s="113">
        <v>40</v>
      </c>
      <c r="I25" s="123">
        <f t="shared" ref="I25:I82" si="4">G25*H25</f>
        <v>80</v>
      </c>
      <c r="J25">
        <f t="shared" si="2"/>
        <v>4</v>
      </c>
      <c r="K25">
        <f>SUM(J25:J29)</f>
        <v>12</v>
      </c>
    </row>
    <row r="26" spans="2:11" x14ac:dyDescent="0.4">
      <c r="B26" s="139"/>
      <c r="C26" s="201"/>
      <c r="D26" s="158" t="s">
        <v>225</v>
      </c>
      <c r="E26" s="158" t="s">
        <v>455</v>
      </c>
      <c r="F26" s="113"/>
      <c r="G26" s="113">
        <v>1</v>
      </c>
      <c r="H26" s="113">
        <v>40</v>
      </c>
      <c r="I26" s="123">
        <f t="shared" si="4"/>
        <v>40</v>
      </c>
      <c r="J26">
        <f t="shared" si="2"/>
        <v>2</v>
      </c>
    </row>
    <row r="27" spans="2:11" x14ac:dyDescent="0.4">
      <c r="B27" s="139"/>
      <c r="C27" s="201"/>
      <c r="D27" s="158" t="s">
        <v>226</v>
      </c>
      <c r="E27" s="158" t="s">
        <v>455</v>
      </c>
      <c r="F27" s="113"/>
      <c r="G27" s="113">
        <v>1</v>
      </c>
      <c r="H27" s="113">
        <v>40</v>
      </c>
      <c r="I27" s="123">
        <f t="shared" si="4"/>
        <v>40</v>
      </c>
      <c r="J27">
        <f t="shared" si="2"/>
        <v>2</v>
      </c>
    </row>
    <row r="28" spans="2:11" x14ac:dyDescent="0.4">
      <c r="B28" s="139"/>
      <c r="C28" s="201"/>
      <c r="D28" s="158" t="s">
        <v>228</v>
      </c>
      <c r="E28" s="158" t="s">
        <v>454</v>
      </c>
      <c r="F28" s="113"/>
      <c r="G28" s="113">
        <v>1</v>
      </c>
      <c r="H28" s="113">
        <v>20</v>
      </c>
      <c r="I28" s="123">
        <f t="shared" si="4"/>
        <v>20</v>
      </c>
      <c r="J28">
        <f t="shared" si="2"/>
        <v>1</v>
      </c>
    </row>
    <row r="29" spans="2:11" x14ac:dyDescent="0.4">
      <c r="B29" s="139"/>
      <c r="C29" s="201"/>
      <c r="D29" s="158" t="s">
        <v>229</v>
      </c>
      <c r="E29" s="158" t="s">
        <v>454</v>
      </c>
      <c r="F29" s="113"/>
      <c r="G29" s="113">
        <v>1</v>
      </c>
      <c r="H29" s="113">
        <v>60</v>
      </c>
      <c r="I29" s="123">
        <f t="shared" si="4"/>
        <v>60</v>
      </c>
      <c r="J29">
        <f t="shared" si="2"/>
        <v>3</v>
      </c>
    </row>
    <row r="30" spans="2:11" x14ac:dyDescent="0.4">
      <c r="B30" s="139"/>
      <c r="C30" s="201" t="s">
        <v>230</v>
      </c>
      <c r="D30" s="158" t="s">
        <v>231</v>
      </c>
      <c r="E30" s="158" t="s">
        <v>465</v>
      </c>
      <c r="F30" s="113"/>
      <c r="G30" s="113">
        <v>1</v>
      </c>
      <c r="H30" s="113">
        <v>20</v>
      </c>
      <c r="I30" s="123">
        <f t="shared" si="4"/>
        <v>20</v>
      </c>
      <c r="J30">
        <f t="shared" si="2"/>
        <v>1</v>
      </c>
    </row>
    <row r="31" spans="2:11" x14ac:dyDescent="0.4">
      <c r="B31" s="139"/>
      <c r="C31" s="201"/>
      <c r="D31" s="158" t="s">
        <v>232</v>
      </c>
      <c r="E31" s="158" t="s">
        <v>465</v>
      </c>
      <c r="F31" s="113"/>
      <c r="G31" s="113">
        <v>1</v>
      </c>
      <c r="H31" s="113">
        <v>20</v>
      </c>
      <c r="I31" s="123">
        <f t="shared" si="4"/>
        <v>20</v>
      </c>
      <c r="J31">
        <f t="shared" si="2"/>
        <v>1</v>
      </c>
    </row>
    <row r="32" spans="2:11" x14ac:dyDescent="0.4">
      <c r="B32" s="139"/>
      <c r="C32" s="201"/>
      <c r="D32" s="158" t="s">
        <v>546</v>
      </c>
      <c r="E32" s="158"/>
      <c r="F32" s="113"/>
      <c r="G32" s="113">
        <v>1</v>
      </c>
      <c r="H32" s="113">
        <v>20</v>
      </c>
      <c r="I32" s="123">
        <f t="shared" si="4"/>
        <v>20</v>
      </c>
      <c r="J32">
        <f t="shared" si="2"/>
        <v>1</v>
      </c>
    </row>
    <row r="33" spans="2:10" x14ac:dyDescent="0.4">
      <c r="B33" s="139"/>
      <c r="C33" s="201"/>
      <c r="D33" s="158" t="s">
        <v>233</v>
      </c>
      <c r="E33" s="158" t="s">
        <v>455</v>
      </c>
      <c r="F33" s="158"/>
      <c r="G33" s="158">
        <v>1</v>
      </c>
      <c r="H33" s="158">
        <v>40</v>
      </c>
      <c r="I33" s="159">
        <f t="shared" si="4"/>
        <v>40</v>
      </c>
      <c r="J33">
        <f t="shared" si="2"/>
        <v>2</v>
      </c>
    </row>
    <row r="34" spans="2:10" x14ac:dyDescent="0.4">
      <c r="B34" s="139"/>
      <c r="C34" s="201"/>
      <c r="D34" s="158" t="s">
        <v>337</v>
      </c>
      <c r="E34" s="158" t="s">
        <v>467</v>
      </c>
      <c r="F34" s="158"/>
      <c r="G34" s="158">
        <f>物量試算!G16</f>
        <v>6</v>
      </c>
      <c r="H34" s="158">
        <v>30</v>
      </c>
      <c r="I34" s="159">
        <f t="shared" si="4"/>
        <v>180</v>
      </c>
      <c r="J34">
        <f t="shared" si="2"/>
        <v>9</v>
      </c>
    </row>
    <row r="35" spans="2:10" x14ac:dyDescent="0.4">
      <c r="B35" s="139"/>
      <c r="C35" s="201" t="s">
        <v>260</v>
      </c>
      <c r="D35" s="158" t="s">
        <v>238</v>
      </c>
      <c r="E35" s="158" t="s">
        <v>457</v>
      </c>
      <c r="F35" s="113"/>
      <c r="G35" s="113">
        <v>1</v>
      </c>
      <c r="H35" s="113">
        <v>40</v>
      </c>
      <c r="I35" s="123">
        <f t="shared" si="4"/>
        <v>40</v>
      </c>
      <c r="J35">
        <f t="shared" si="2"/>
        <v>2</v>
      </c>
    </row>
    <row r="36" spans="2:10" x14ac:dyDescent="0.4">
      <c r="B36" s="139"/>
      <c r="C36" s="201"/>
      <c r="D36" s="113" t="s">
        <v>261</v>
      </c>
      <c r="E36" s="113" t="s">
        <v>457</v>
      </c>
      <c r="F36" s="113"/>
      <c r="G36" s="113">
        <v>1</v>
      </c>
      <c r="H36" s="113">
        <v>40</v>
      </c>
      <c r="I36" s="123">
        <f t="shared" si="4"/>
        <v>40</v>
      </c>
      <c r="J36">
        <f t="shared" si="2"/>
        <v>2</v>
      </c>
    </row>
    <row r="37" spans="2:10" x14ac:dyDescent="0.4">
      <c r="B37" s="139"/>
      <c r="C37" s="206" t="s">
        <v>239</v>
      </c>
      <c r="D37" s="207"/>
      <c r="E37" s="162" t="s">
        <v>456</v>
      </c>
      <c r="F37" s="149"/>
      <c r="G37" s="113">
        <v>1</v>
      </c>
      <c r="H37" s="113">
        <v>60</v>
      </c>
      <c r="I37" s="123">
        <f t="shared" si="4"/>
        <v>60</v>
      </c>
      <c r="J37">
        <f t="shared" si="2"/>
        <v>3</v>
      </c>
    </row>
    <row r="38" spans="2:10" x14ac:dyDescent="0.4">
      <c r="B38" s="139"/>
      <c r="C38" s="206" t="s">
        <v>240</v>
      </c>
      <c r="D38" s="207"/>
      <c r="E38" s="162" t="s">
        <v>456</v>
      </c>
      <c r="F38" s="149"/>
      <c r="G38" s="113">
        <v>1</v>
      </c>
      <c r="H38" s="113">
        <v>40</v>
      </c>
      <c r="I38" s="123">
        <f t="shared" si="4"/>
        <v>40</v>
      </c>
      <c r="J38">
        <f t="shared" si="2"/>
        <v>2</v>
      </c>
    </row>
    <row r="39" spans="2:10" x14ac:dyDescent="0.4">
      <c r="B39" s="139"/>
      <c r="C39" s="206" t="s">
        <v>234</v>
      </c>
      <c r="D39" s="207"/>
      <c r="E39" s="160" t="s">
        <v>465</v>
      </c>
      <c r="F39" s="149"/>
      <c r="G39" s="113">
        <f>物量試算!G10</f>
        <v>30</v>
      </c>
      <c r="H39" s="113">
        <v>5</v>
      </c>
      <c r="I39" s="123">
        <f t="shared" si="4"/>
        <v>150</v>
      </c>
      <c r="J39">
        <f t="shared" si="2"/>
        <v>7.5</v>
      </c>
    </row>
    <row r="40" spans="2:10" x14ac:dyDescent="0.4">
      <c r="B40" s="139"/>
      <c r="C40" s="206" t="s">
        <v>235</v>
      </c>
      <c r="D40" s="207"/>
      <c r="E40" s="160" t="s">
        <v>465</v>
      </c>
      <c r="F40" s="149"/>
      <c r="G40" s="113">
        <f>物量試算!G11</f>
        <v>30</v>
      </c>
      <c r="H40" s="113">
        <v>5</v>
      </c>
      <c r="I40" s="123">
        <f t="shared" si="4"/>
        <v>150</v>
      </c>
      <c r="J40">
        <f t="shared" si="2"/>
        <v>7.5</v>
      </c>
    </row>
    <row r="41" spans="2:10" x14ac:dyDescent="0.4">
      <c r="B41" s="139"/>
      <c r="C41" s="201" t="s">
        <v>252</v>
      </c>
      <c r="D41" s="158" t="s">
        <v>236</v>
      </c>
      <c r="E41" s="158" t="s">
        <v>458</v>
      </c>
      <c r="F41" s="113"/>
      <c r="G41" s="113">
        <f>物量試算!G8</f>
        <v>30</v>
      </c>
      <c r="H41" s="113">
        <v>10</v>
      </c>
      <c r="I41" s="123">
        <f t="shared" si="4"/>
        <v>300</v>
      </c>
      <c r="J41">
        <f t="shared" si="2"/>
        <v>15</v>
      </c>
    </row>
    <row r="42" spans="2:10" x14ac:dyDescent="0.4">
      <c r="B42" s="139"/>
      <c r="C42" s="201"/>
      <c r="D42" s="158" t="s">
        <v>253</v>
      </c>
      <c r="E42" s="158" t="s">
        <v>458</v>
      </c>
      <c r="F42" s="113"/>
      <c r="G42" s="113">
        <v>1</v>
      </c>
      <c r="H42" s="113">
        <v>20</v>
      </c>
      <c r="I42" s="123">
        <f t="shared" si="4"/>
        <v>20</v>
      </c>
      <c r="J42">
        <f t="shared" si="2"/>
        <v>1</v>
      </c>
    </row>
    <row r="43" spans="2:10" x14ac:dyDescent="0.4">
      <c r="B43" s="139"/>
      <c r="C43" s="201"/>
      <c r="D43" s="113" t="s">
        <v>269</v>
      </c>
      <c r="E43" s="113" t="s">
        <v>458</v>
      </c>
      <c r="F43" s="113"/>
      <c r="G43" s="113">
        <f>物量試算!G8</f>
        <v>30</v>
      </c>
      <c r="H43" s="113">
        <v>10</v>
      </c>
      <c r="I43" s="123">
        <f t="shared" si="4"/>
        <v>300</v>
      </c>
      <c r="J43">
        <f t="shared" si="2"/>
        <v>15</v>
      </c>
    </row>
    <row r="44" spans="2:10" x14ac:dyDescent="0.4">
      <c r="B44" s="139"/>
      <c r="C44" s="201" t="s">
        <v>266</v>
      </c>
      <c r="D44" s="158" t="s">
        <v>267</v>
      </c>
      <c r="E44" s="158" t="s">
        <v>458</v>
      </c>
      <c r="F44" s="113"/>
      <c r="G44" s="113">
        <f>物量試算!G9</f>
        <v>40</v>
      </c>
      <c r="H44" s="113">
        <v>10</v>
      </c>
      <c r="I44" s="123">
        <f t="shared" si="4"/>
        <v>400</v>
      </c>
      <c r="J44">
        <f t="shared" si="2"/>
        <v>20</v>
      </c>
    </row>
    <row r="45" spans="2:10" x14ac:dyDescent="0.4">
      <c r="B45" s="139"/>
      <c r="C45" s="201"/>
      <c r="D45" s="158" t="s">
        <v>268</v>
      </c>
      <c r="E45" s="158" t="s">
        <v>458</v>
      </c>
      <c r="F45" s="113"/>
      <c r="G45" s="113">
        <v>1</v>
      </c>
      <c r="H45" s="113">
        <v>20</v>
      </c>
      <c r="I45" s="123">
        <f t="shared" si="4"/>
        <v>20</v>
      </c>
      <c r="J45">
        <f t="shared" si="2"/>
        <v>1</v>
      </c>
    </row>
    <row r="46" spans="2:10" x14ac:dyDescent="0.4">
      <c r="B46" s="139"/>
      <c r="C46" s="201"/>
      <c r="D46" s="113" t="s">
        <v>270</v>
      </c>
      <c r="E46" s="113" t="s">
        <v>463</v>
      </c>
      <c r="F46" s="113"/>
      <c r="G46" s="113">
        <f>物量試算!G9</f>
        <v>40</v>
      </c>
      <c r="H46" s="113">
        <v>10</v>
      </c>
      <c r="I46" s="123">
        <f t="shared" si="4"/>
        <v>400</v>
      </c>
      <c r="J46">
        <f t="shared" si="2"/>
        <v>20</v>
      </c>
    </row>
    <row r="47" spans="2:10" x14ac:dyDescent="0.4">
      <c r="B47" s="139"/>
      <c r="C47" s="206" t="s">
        <v>237</v>
      </c>
      <c r="D47" s="207"/>
      <c r="E47" s="162" t="s">
        <v>455</v>
      </c>
      <c r="F47" s="149"/>
      <c r="G47" s="113">
        <v>1</v>
      </c>
      <c r="H47" s="113">
        <v>20</v>
      </c>
      <c r="I47" s="123">
        <f t="shared" si="4"/>
        <v>20</v>
      </c>
      <c r="J47">
        <f t="shared" si="2"/>
        <v>1</v>
      </c>
    </row>
    <row r="48" spans="2:10" x14ac:dyDescent="0.4">
      <c r="B48" s="139"/>
      <c r="C48" s="206" t="s">
        <v>241</v>
      </c>
      <c r="D48" s="207"/>
      <c r="E48" s="157" t="s">
        <v>456</v>
      </c>
      <c r="F48" s="157"/>
      <c r="G48" s="158">
        <v>1</v>
      </c>
      <c r="H48" s="158">
        <v>40</v>
      </c>
      <c r="I48" s="159">
        <f t="shared" si="4"/>
        <v>40</v>
      </c>
      <c r="J48">
        <f t="shared" si="2"/>
        <v>2</v>
      </c>
    </row>
    <row r="49" spans="2:11" x14ac:dyDescent="0.4">
      <c r="B49" s="139"/>
      <c r="C49" s="201" t="s">
        <v>242</v>
      </c>
      <c r="D49" s="158" t="s">
        <v>243</v>
      </c>
      <c r="E49" s="158" t="s">
        <v>457</v>
      </c>
      <c r="F49" s="113"/>
      <c r="G49" s="113">
        <f>物量試算!G13</f>
        <v>2</v>
      </c>
      <c r="H49" s="113">
        <v>20</v>
      </c>
      <c r="I49" s="123">
        <f t="shared" si="4"/>
        <v>40</v>
      </c>
      <c r="J49">
        <f t="shared" si="2"/>
        <v>2</v>
      </c>
    </row>
    <row r="50" spans="2:11" x14ac:dyDescent="0.4">
      <c r="B50" s="139"/>
      <c r="C50" s="201"/>
      <c r="D50" s="158" t="s">
        <v>244</v>
      </c>
      <c r="E50" s="158" t="s">
        <v>457</v>
      </c>
      <c r="F50" s="113"/>
      <c r="G50" s="113">
        <f>物量試算!G13</f>
        <v>2</v>
      </c>
      <c r="H50" s="113">
        <v>60</v>
      </c>
      <c r="I50" s="123">
        <f t="shared" si="4"/>
        <v>120</v>
      </c>
      <c r="J50">
        <f t="shared" si="2"/>
        <v>6</v>
      </c>
    </row>
    <row r="51" spans="2:11" x14ac:dyDescent="0.4">
      <c r="B51" s="139"/>
      <c r="C51" s="201"/>
      <c r="D51" s="113" t="s">
        <v>245</v>
      </c>
      <c r="E51" s="113" t="s">
        <v>457</v>
      </c>
      <c r="F51" s="113"/>
      <c r="G51" s="113">
        <f>物量試算!G13</f>
        <v>2</v>
      </c>
      <c r="H51" s="113">
        <v>40</v>
      </c>
      <c r="I51" s="123">
        <f t="shared" si="4"/>
        <v>80</v>
      </c>
      <c r="J51">
        <f t="shared" si="2"/>
        <v>4</v>
      </c>
    </row>
    <row r="52" spans="2:11" x14ac:dyDescent="0.4">
      <c r="B52" s="139"/>
      <c r="C52" s="201"/>
      <c r="D52" s="158" t="s">
        <v>246</v>
      </c>
      <c r="E52" s="158" t="s">
        <v>458</v>
      </c>
      <c r="F52" s="113"/>
      <c r="G52" s="113">
        <v>1</v>
      </c>
      <c r="H52" s="113">
        <v>40</v>
      </c>
      <c r="I52" s="123">
        <f t="shared" si="4"/>
        <v>40</v>
      </c>
      <c r="J52">
        <f t="shared" si="2"/>
        <v>2</v>
      </c>
    </row>
    <row r="53" spans="2:11" x14ac:dyDescent="0.4">
      <c r="B53" s="139"/>
      <c r="C53" s="206" t="s">
        <v>304</v>
      </c>
      <c r="D53" s="207"/>
      <c r="E53" s="160" t="s">
        <v>454</v>
      </c>
      <c r="F53" s="149"/>
      <c r="G53" s="113">
        <v>1</v>
      </c>
      <c r="H53" s="113">
        <v>10</v>
      </c>
      <c r="I53" s="123">
        <f t="shared" si="4"/>
        <v>10</v>
      </c>
      <c r="J53">
        <f t="shared" si="2"/>
        <v>0.5</v>
      </c>
    </row>
    <row r="54" spans="2:11" x14ac:dyDescent="0.4">
      <c r="B54" s="139"/>
      <c r="C54" s="206" t="s">
        <v>293</v>
      </c>
      <c r="D54" s="207"/>
      <c r="E54" s="160" t="s">
        <v>455</v>
      </c>
      <c r="F54" s="149"/>
      <c r="G54" s="113">
        <v>1</v>
      </c>
      <c r="H54" s="113">
        <v>40</v>
      </c>
      <c r="I54" s="123">
        <f t="shared" si="4"/>
        <v>40</v>
      </c>
      <c r="J54">
        <f t="shared" si="2"/>
        <v>2</v>
      </c>
    </row>
    <row r="55" spans="2:11" x14ac:dyDescent="0.4">
      <c r="B55" s="139"/>
      <c r="C55" s="206" t="s">
        <v>294</v>
      </c>
      <c r="D55" s="207"/>
      <c r="E55" s="160" t="s">
        <v>455</v>
      </c>
      <c r="F55" s="149"/>
      <c r="G55" s="113">
        <v>1</v>
      </c>
      <c r="H55" s="113">
        <v>40</v>
      </c>
      <c r="I55" s="123">
        <f t="shared" si="4"/>
        <v>40</v>
      </c>
      <c r="J55">
        <f t="shared" si="2"/>
        <v>2</v>
      </c>
    </row>
    <row r="56" spans="2:11" x14ac:dyDescent="0.4">
      <c r="B56" s="139"/>
      <c r="C56" s="206" t="s">
        <v>271</v>
      </c>
      <c r="D56" s="207"/>
      <c r="E56" s="160" t="s">
        <v>456</v>
      </c>
      <c r="F56" s="154"/>
      <c r="G56" s="155">
        <v>1</v>
      </c>
      <c r="H56" s="155">
        <v>10</v>
      </c>
      <c r="I56" s="156">
        <f t="shared" si="4"/>
        <v>10</v>
      </c>
      <c r="J56">
        <f t="shared" si="2"/>
        <v>0.5</v>
      </c>
    </row>
    <row r="57" spans="2:11" x14ac:dyDescent="0.4">
      <c r="B57" s="139"/>
      <c r="C57" s="206" t="s">
        <v>272</v>
      </c>
      <c r="D57" s="207"/>
      <c r="E57" s="160" t="s">
        <v>456</v>
      </c>
      <c r="F57" s="149"/>
      <c r="G57" s="113">
        <v>1</v>
      </c>
      <c r="H57" s="113">
        <v>20</v>
      </c>
      <c r="I57" s="123">
        <f t="shared" si="4"/>
        <v>20</v>
      </c>
      <c r="J57">
        <f t="shared" si="2"/>
        <v>1</v>
      </c>
    </row>
    <row r="58" spans="2:11" x14ac:dyDescent="0.4">
      <c r="B58" s="139"/>
      <c r="C58" s="206" t="s">
        <v>273</v>
      </c>
      <c r="D58" s="207"/>
      <c r="E58" s="160" t="s">
        <v>469</v>
      </c>
      <c r="F58" s="149"/>
      <c r="G58" s="113">
        <v>1</v>
      </c>
      <c r="H58" s="113">
        <v>20</v>
      </c>
      <c r="I58" s="123">
        <f t="shared" si="4"/>
        <v>20</v>
      </c>
      <c r="J58">
        <f t="shared" si="2"/>
        <v>1</v>
      </c>
    </row>
    <row r="59" spans="2:11" x14ac:dyDescent="0.4">
      <c r="B59" s="139"/>
      <c r="C59" s="206" t="s">
        <v>274</v>
      </c>
      <c r="D59" s="207"/>
      <c r="E59" s="162" t="s">
        <v>454</v>
      </c>
      <c r="F59" s="149"/>
      <c r="G59" s="113">
        <v>1</v>
      </c>
      <c r="H59" s="113">
        <v>20</v>
      </c>
      <c r="I59" s="123">
        <f t="shared" si="4"/>
        <v>20</v>
      </c>
      <c r="J59">
        <f t="shared" si="2"/>
        <v>1</v>
      </c>
    </row>
    <row r="60" spans="2:11" x14ac:dyDescent="0.4">
      <c r="B60" s="139"/>
      <c r="C60" s="206" t="s">
        <v>275</v>
      </c>
      <c r="D60" s="207"/>
      <c r="E60" s="160" t="s">
        <v>456</v>
      </c>
      <c r="F60" s="149"/>
      <c r="G60" s="113">
        <v>1</v>
      </c>
      <c r="H60" s="113">
        <v>40</v>
      </c>
      <c r="I60" s="123">
        <f t="shared" si="4"/>
        <v>40</v>
      </c>
      <c r="J60">
        <f t="shared" si="2"/>
        <v>2</v>
      </c>
    </row>
    <row r="61" spans="2:11" x14ac:dyDescent="0.4">
      <c r="B61" s="139"/>
      <c r="C61" s="206" t="s">
        <v>276</v>
      </c>
      <c r="D61" s="158" t="s">
        <v>299</v>
      </c>
      <c r="E61" s="158" t="s">
        <v>456</v>
      </c>
      <c r="F61" s="113"/>
      <c r="G61" s="113">
        <v>1</v>
      </c>
      <c r="H61" s="113">
        <v>5</v>
      </c>
      <c r="I61" s="123">
        <f t="shared" si="4"/>
        <v>5</v>
      </c>
      <c r="J61">
        <f t="shared" si="2"/>
        <v>0.25</v>
      </c>
      <c r="K61">
        <f>SUM(J61:J65)</f>
        <v>3</v>
      </c>
    </row>
    <row r="62" spans="2:11" x14ac:dyDescent="0.4">
      <c r="B62" s="139"/>
      <c r="C62" s="206"/>
      <c r="D62" s="158" t="s">
        <v>300</v>
      </c>
      <c r="E62" s="158" t="s">
        <v>456</v>
      </c>
      <c r="F62" s="113"/>
      <c r="G62" s="113">
        <v>1</v>
      </c>
      <c r="H62" s="113">
        <v>5</v>
      </c>
      <c r="I62" s="123">
        <f t="shared" si="4"/>
        <v>5</v>
      </c>
      <c r="J62">
        <f t="shared" si="2"/>
        <v>0.25</v>
      </c>
    </row>
    <row r="63" spans="2:11" x14ac:dyDescent="0.4">
      <c r="B63" s="139"/>
      <c r="C63" s="206"/>
      <c r="D63" s="158" t="s">
        <v>301</v>
      </c>
      <c r="E63" s="158" t="s">
        <v>456</v>
      </c>
      <c r="F63" s="113"/>
      <c r="G63" s="113">
        <v>1</v>
      </c>
      <c r="H63" s="113">
        <v>10</v>
      </c>
      <c r="I63" s="123">
        <f t="shared" si="4"/>
        <v>10</v>
      </c>
      <c r="J63">
        <f t="shared" si="2"/>
        <v>0.5</v>
      </c>
    </row>
    <row r="64" spans="2:11" x14ac:dyDescent="0.4">
      <c r="B64" s="139"/>
      <c r="C64" s="206"/>
      <c r="D64" s="158" t="s">
        <v>302</v>
      </c>
      <c r="E64" s="158" t="s">
        <v>456</v>
      </c>
      <c r="F64" s="113"/>
      <c r="G64" s="113">
        <v>1</v>
      </c>
      <c r="H64" s="113">
        <v>20</v>
      </c>
      <c r="I64" s="123">
        <f t="shared" si="4"/>
        <v>20</v>
      </c>
      <c r="J64">
        <f t="shared" si="2"/>
        <v>1</v>
      </c>
    </row>
    <row r="65" spans="2:10" x14ac:dyDescent="0.4">
      <c r="B65" s="139"/>
      <c r="C65" s="206"/>
      <c r="D65" s="158" t="s">
        <v>303</v>
      </c>
      <c r="E65" s="158" t="s">
        <v>456</v>
      </c>
      <c r="F65" s="113"/>
      <c r="G65" s="113">
        <v>1</v>
      </c>
      <c r="H65" s="113">
        <v>20</v>
      </c>
      <c r="I65" s="123">
        <f t="shared" si="4"/>
        <v>20</v>
      </c>
      <c r="J65">
        <f t="shared" si="2"/>
        <v>1</v>
      </c>
    </row>
    <row r="66" spans="2:10" x14ac:dyDescent="0.4">
      <c r="B66" s="139"/>
      <c r="C66" s="206" t="s">
        <v>277</v>
      </c>
      <c r="D66" s="207"/>
      <c r="E66" s="158" t="s">
        <v>456</v>
      </c>
      <c r="F66" s="149"/>
      <c r="G66" s="113">
        <v>1</v>
      </c>
      <c r="H66" s="113">
        <v>20</v>
      </c>
      <c r="I66" s="123">
        <f t="shared" si="4"/>
        <v>20</v>
      </c>
      <c r="J66">
        <f t="shared" si="2"/>
        <v>1</v>
      </c>
    </row>
    <row r="67" spans="2:10" x14ac:dyDescent="0.4">
      <c r="B67" s="139"/>
      <c r="C67" s="206" t="s">
        <v>278</v>
      </c>
      <c r="D67" s="207"/>
      <c r="E67" s="158" t="s">
        <v>456</v>
      </c>
      <c r="F67" s="149"/>
      <c r="G67" s="113">
        <v>1</v>
      </c>
      <c r="H67" s="113">
        <v>20</v>
      </c>
      <c r="I67" s="123">
        <f t="shared" si="4"/>
        <v>20</v>
      </c>
      <c r="J67">
        <f t="shared" si="2"/>
        <v>1</v>
      </c>
    </row>
    <row r="68" spans="2:10" x14ac:dyDescent="0.4">
      <c r="B68" s="139"/>
      <c r="C68" s="206" t="s">
        <v>279</v>
      </c>
      <c r="D68" s="207"/>
      <c r="E68" s="160" t="s">
        <v>454</v>
      </c>
      <c r="F68" s="149"/>
      <c r="G68" s="113">
        <v>1</v>
      </c>
      <c r="H68" s="113">
        <v>10</v>
      </c>
      <c r="I68" s="123">
        <f t="shared" si="4"/>
        <v>10</v>
      </c>
      <c r="J68">
        <f t="shared" si="2"/>
        <v>0.5</v>
      </c>
    </row>
    <row r="69" spans="2:10" x14ac:dyDescent="0.4">
      <c r="B69" s="139"/>
      <c r="C69" s="206" t="s">
        <v>280</v>
      </c>
      <c r="D69" s="207"/>
      <c r="E69" s="162" t="s">
        <v>454</v>
      </c>
      <c r="F69" s="149"/>
      <c r="G69" s="113">
        <v>1</v>
      </c>
      <c r="H69" s="113">
        <v>20</v>
      </c>
      <c r="I69" s="123">
        <f t="shared" si="4"/>
        <v>20</v>
      </c>
      <c r="J69">
        <f t="shared" si="2"/>
        <v>1</v>
      </c>
    </row>
    <row r="70" spans="2:10" x14ac:dyDescent="0.4">
      <c r="B70" s="139"/>
      <c r="C70" s="206" t="s">
        <v>281</v>
      </c>
      <c r="D70" s="207"/>
      <c r="E70" s="160" t="s">
        <v>456</v>
      </c>
      <c r="F70" s="149"/>
      <c r="G70" s="113">
        <v>1</v>
      </c>
      <c r="H70" s="113">
        <v>20</v>
      </c>
      <c r="I70" s="123">
        <f t="shared" si="4"/>
        <v>20</v>
      </c>
      <c r="J70">
        <f t="shared" si="2"/>
        <v>1</v>
      </c>
    </row>
    <row r="71" spans="2:10" x14ac:dyDescent="0.4">
      <c r="B71" s="139"/>
      <c r="C71" s="206" t="s">
        <v>282</v>
      </c>
      <c r="D71" s="207"/>
      <c r="E71" s="162" t="s">
        <v>454</v>
      </c>
      <c r="F71" s="149"/>
      <c r="G71" s="113">
        <v>1</v>
      </c>
      <c r="H71" s="113">
        <v>30</v>
      </c>
      <c r="I71" s="123">
        <f t="shared" si="4"/>
        <v>30</v>
      </c>
      <c r="J71">
        <f t="shared" si="2"/>
        <v>1.5</v>
      </c>
    </row>
    <row r="72" spans="2:10" x14ac:dyDescent="0.4">
      <c r="B72" s="139"/>
      <c r="C72" s="206" t="s">
        <v>283</v>
      </c>
      <c r="D72" s="207"/>
      <c r="E72" s="162" t="s">
        <v>456</v>
      </c>
      <c r="F72" s="149"/>
      <c r="G72" s="113">
        <v>1</v>
      </c>
      <c r="H72" s="113">
        <v>30</v>
      </c>
      <c r="I72" s="123">
        <f t="shared" si="4"/>
        <v>30</v>
      </c>
      <c r="J72">
        <f t="shared" si="2"/>
        <v>1.5</v>
      </c>
    </row>
    <row r="73" spans="2:10" x14ac:dyDescent="0.4">
      <c r="B73" s="139"/>
      <c r="C73" s="202" t="s">
        <v>544</v>
      </c>
      <c r="D73" s="203"/>
      <c r="E73" s="173"/>
      <c r="F73" s="172"/>
      <c r="G73" s="113">
        <v>1</v>
      </c>
      <c r="H73" s="113">
        <v>20</v>
      </c>
      <c r="I73" s="123">
        <f t="shared" si="4"/>
        <v>20</v>
      </c>
      <c r="J73">
        <f t="shared" si="2"/>
        <v>1</v>
      </c>
    </row>
    <row r="74" spans="2:10" x14ac:dyDescent="0.4">
      <c r="B74" s="139"/>
      <c r="C74" s="202" t="s">
        <v>543</v>
      </c>
      <c r="D74" s="203"/>
      <c r="E74" s="173"/>
      <c r="F74" s="172"/>
      <c r="G74" s="113">
        <v>1</v>
      </c>
      <c r="H74" s="113">
        <v>20</v>
      </c>
      <c r="I74" s="123">
        <f t="shared" si="4"/>
        <v>20</v>
      </c>
      <c r="J74">
        <f t="shared" si="2"/>
        <v>1</v>
      </c>
    </row>
    <row r="75" spans="2:10" x14ac:dyDescent="0.4">
      <c r="B75" s="139"/>
      <c r="C75" s="202" t="s">
        <v>545</v>
      </c>
      <c r="D75" s="203"/>
      <c r="E75" s="173"/>
      <c r="F75" s="172"/>
      <c r="G75" s="113">
        <v>1</v>
      </c>
      <c r="H75" s="113">
        <v>20</v>
      </c>
      <c r="I75" s="123">
        <f t="shared" si="4"/>
        <v>20</v>
      </c>
      <c r="J75">
        <f t="shared" si="2"/>
        <v>1</v>
      </c>
    </row>
    <row r="76" spans="2:10" x14ac:dyDescent="0.4">
      <c r="B76" s="139"/>
      <c r="C76" s="202" t="s">
        <v>547</v>
      </c>
      <c r="D76" s="203"/>
      <c r="E76" s="173"/>
      <c r="F76" s="172"/>
      <c r="G76" s="113">
        <v>1</v>
      </c>
      <c r="H76" s="113">
        <v>20</v>
      </c>
      <c r="I76" s="123">
        <f t="shared" si="4"/>
        <v>20</v>
      </c>
      <c r="J76">
        <f t="shared" si="2"/>
        <v>1</v>
      </c>
    </row>
    <row r="77" spans="2:10" x14ac:dyDescent="0.4">
      <c r="B77" s="139"/>
      <c r="C77" s="206" t="s">
        <v>284</v>
      </c>
      <c r="D77" s="207"/>
      <c r="E77" s="173" t="s">
        <v>454</v>
      </c>
      <c r="F77" s="149"/>
      <c r="G77" s="113">
        <v>1</v>
      </c>
      <c r="H77" s="113">
        <v>40</v>
      </c>
      <c r="I77" s="123">
        <f t="shared" si="4"/>
        <v>40</v>
      </c>
      <c r="J77">
        <f t="shared" si="2"/>
        <v>2</v>
      </c>
    </row>
    <row r="78" spans="2:10" x14ac:dyDescent="0.4">
      <c r="B78" s="139"/>
      <c r="C78" s="206" t="s">
        <v>285</v>
      </c>
      <c r="D78" s="207"/>
      <c r="E78" s="173" t="s">
        <v>454</v>
      </c>
      <c r="F78" s="149"/>
      <c r="G78" s="113">
        <v>1</v>
      </c>
      <c r="H78" s="113">
        <v>40</v>
      </c>
      <c r="I78" s="123">
        <f t="shared" si="4"/>
        <v>40</v>
      </c>
      <c r="J78">
        <f t="shared" si="2"/>
        <v>2</v>
      </c>
    </row>
    <row r="79" spans="2:10" x14ac:dyDescent="0.4">
      <c r="B79" s="139"/>
      <c r="C79" s="206" t="s">
        <v>286</v>
      </c>
      <c r="D79" s="207"/>
      <c r="E79" s="173" t="s">
        <v>454</v>
      </c>
      <c r="F79" s="149"/>
      <c r="G79" s="113">
        <v>1</v>
      </c>
      <c r="H79" s="113">
        <v>20</v>
      </c>
      <c r="I79" s="123">
        <f t="shared" si="4"/>
        <v>20</v>
      </c>
      <c r="J79">
        <f t="shared" si="2"/>
        <v>1</v>
      </c>
    </row>
    <row r="80" spans="2:10" x14ac:dyDescent="0.4">
      <c r="B80" s="139"/>
      <c r="C80" s="206" t="s">
        <v>287</v>
      </c>
      <c r="D80" s="207"/>
      <c r="E80" s="162" t="s">
        <v>456</v>
      </c>
      <c r="F80" s="149"/>
      <c r="G80" s="113">
        <v>1</v>
      </c>
      <c r="H80" s="113">
        <v>10</v>
      </c>
      <c r="I80" s="123">
        <f t="shared" si="4"/>
        <v>10</v>
      </c>
      <c r="J80">
        <f t="shared" ref="J80:J82" si="5">I80/20</f>
        <v>0.5</v>
      </c>
    </row>
    <row r="81" spans="2:10" x14ac:dyDescent="0.4">
      <c r="B81" s="139"/>
      <c r="C81" s="206" t="s">
        <v>319</v>
      </c>
      <c r="D81" s="207"/>
      <c r="E81" s="162" t="s">
        <v>454</v>
      </c>
      <c r="F81" s="113"/>
      <c r="G81" s="113">
        <v>1</v>
      </c>
      <c r="H81" s="113">
        <v>60</v>
      </c>
      <c r="I81" s="123">
        <f t="shared" si="4"/>
        <v>60</v>
      </c>
      <c r="J81">
        <f t="shared" si="5"/>
        <v>3</v>
      </c>
    </row>
    <row r="82" spans="2:10" ht="19.5" thickBot="1" x14ac:dyDescent="0.45">
      <c r="B82" s="139"/>
      <c r="C82" s="217" t="s">
        <v>320</v>
      </c>
      <c r="D82" s="218"/>
      <c r="E82" s="175" t="s">
        <v>454</v>
      </c>
      <c r="F82" s="115"/>
      <c r="G82" s="115">
        <v>3</v>
      </c>
      <c r="H82" s="115">
        <v>30</v>
      </c>
      <c r="I82" s="116">
        <f t="shared" si="4"/>
        <v>90</v>
      </c>
      <c r="J82">
        <f t="shared" si="5"/>
        <v>4.5</v>
      </c>
    </row>
  </sheetData>
  <autoFilter ref="C9:J82" xr:uid="{00000000-0009-0000-0000-000007000000}">
    <filterColumn colId="0" showButton="0"/>
  </autoFilter>
  <mergeCells count="52">
    <mergeCell ref="C81:D81"/>
    <mergeCell ref="C82:D82"/>
    <mergeCell ref="C9:D9"/>
    <mergeCell ref="C55:D55"/>
    <mergeCell ref="C53:D53"/>
    <mergeCell ref="C54:D54"/>
    <mergeCell ref="C37:D37"/>
    <mergeCell ref="C38:D38"/>
    <mergeCell ref="C39:D39"/>
    <mergeCell ref="C40:D40"/>
    <mergeCell ref="C47:D47"/>
    <mergeCell ref="C77:D77"/>
    <mergeCell ref="C78:D78"/>
    <mergeCell ref="C79:D79"/>
    <mergeCell ref="C80:D80"/>
    <mergeCell ref="C71:D71"/>
    <mergeCell ref="F2:G2"/>
    <mergeCell ref="F3:G3"/>
    <mergeCell ref="F4:G4"/>
    <mergeCell ref="F6:G6"/>
    <mergeCell ref="F7:G7"/>
    <mergeCell ref="F5:G5"/>
    <mergeCell ref="C10:D10"/>
    <mergeCell ref="C67:D67"/>
    <mergeCell ref="C68:D68"/>
    <mergeCell ref="C13:C15"/>
    <mergeCell ref="C16:C18"/>
    <mergeCell ref="C19:C20"/>
    <mergeCell ref="C21:C24"/>
    <mergeCell ref="C25:C29"/>
    <mergeCell ref="C11:D11"/>
    <mergeCell ref="C56:D56"/>
    <mergeCell ref="C35:C36"/>
    <mergeCell ref="C41:C43"/>
    <mergeCell ref="C44:C46"/>
    <mergeCell ref="C49:C52"/>
    <mergeCell ref="C48:D48"/>
    <mergeCell ref="C57:D57"/>
    <mergeCell ref="C73:D73"/>
    <mergeCell ref="C74:D74"/>
    <mergeCell ref="C75:D75"/>
    <mergeCell ref="C76:D76"/>
    <mergeCell ref="C12:D12"/>
    <mergeCell ref="C30:C34"/>
    <mergeCell ref="C72:D72"/>
    <mergeCell ref="C70:D70"/>
    <mergeCell ref="C58:D58"/>
    <mergeCell ref="C59:D59"/>
    <mergeCell ref="C60:D60"/>
    <mergeCell ref="C61:C65"/>
    <mergeCell ref="C66:D66"/>
    <mergeCell ref="C69:D69"/>
  </mergeCells>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22"/>
  <sheetViews>
    <sheetView tabSelected="1" workbookViewId="0">
      <selection activeCell="C16" sqref="C16"/>
    </sheetView>
  </sheetViews>
  <sheetFormatPr defaultRowHeight="18.75" x14ac:dyDescent="0.4"/>
  <cols>
    <col min="3" max="3" width="27.5" customWidth="1"/>
    <col min="4" max="4" width="9" customWidth="1"/>
    <col min="5" max="5" width="10.375" customWidth="1"/>
    <col min="6" max="6" width="13.125" customWidth="1"/>
    <col min="7" max="7" width="12.75" customWidth="1"/>
    <col min="8" max="8" width="6.875" customWidth="1"/>
    <col min="10" max="10" width="10.5" bestFit="1" customWidth="1"/>
  </cols>
  <sheetData>
    <row r="1" spans="2:8" ht="19.5" thickBot="1" x14ac:dyDescent="0.45"/>
    <row r="2" spans="2:8" x14ac:dyDescent="0.4">
      <c r="E2" s="210" t="s">
        <v>417</v>
      </c>
      <c r="F2" s="211"/>
      <c r="G2" s="105">
        <f>SUM(D10:D104)</f>
        <v>437</v>
      </c>
      <c r="H2" s="100" t="s">
        <v>215</v>
      </c>
    </row>
    <row r="3" spans="2:8" x14ac:dyDescent="0.4">
      <c r="E3" s="212" t="s">
        <v>211</v>
      </c>
      <c r="F3" s="213"/>
      <c r="G3" s="106">
        <f>SUM(F10:F206)</f>
        <v>4543</v>
      </c>
      <c r="H3" s="101" t="s">
        <v>216</v>
      </c>
    </row>
    <row r="4" spans="2:8" x14ac:dyDescent="0.4">
      <c r="E4" s="212" t="s">
        <v>212</v>
      </c>
      <c r="F4" s="213"/>
      <c r="G4" s="106">
        <f>ROUNDUP(G3/20, -1)</f>
        <v>230</v>
      </c>
      <c r="H4" s="101" t="s">
        <v>217</v>
      </c>
    </row>
    <row r="5" spans="2:8" x14ac:dyDescent="0.4">
      <c r="E5" s="212" t="s">
        <v>434</v>
      </c>
      <c r="F5" s="216"/>
      <c r="G5" s="106">
        <f>CEILING(G4/36, 1)</f>
        <v>7</v>
      </c>
      <c r="H5" s="101" t="s">
        <v>435</v>
      </c>
    </row>
    <row r="6" spans="2:8" x14ac:dyDescent="0.4">
      <c r="E6" s="212" t="s">
        <v>213</v>
      </c>
      <c r="F6" s="213"/>
      <c r="G6" s="107">
        <v>800000</v>
      </c>
      <c r="H6" s="101" t="s">
        <v>218</v>
      </c>
    </row>
    <row r="7" spans="2:8" ht="19.5" thickBot="1" x14ac:dyDescent="0.45">
      <c r="E7" s="214" t="s">
        <v>214</v>
      </c>
      <c r="F7" s="215"/>
      <c r="G7" s="108">
        <f>G4*G6</f>
        <v>184000000</v>
      </c>
      <c r="H7" s="102" t="s">
        <v>218</v>
      </c>
    </row>
    <row r="8" spans="2:8" ht="19.5" thickBot="1" x14ac:dyDescent="0.45"/>
    <row r="9" spans="2:8" ht="19.5" thickBot="1" x14ac:dyDescent="0.45">
      <c r="C9" s="120" t="s">
        <v>194</v>
      </c>
      <c r="D9" s="121" t="s">
        <v>172</v>
      </c>
      <c r="E9" s="121" t="s">
        <v>173</v>
      </c>
      <c r="F9" s="122" t="s">
        <v>209</v>
      </c>
    </row>
    <row r="10" spans="2:8" x14ac:dyDescent="0.4">
      <c r="B10" s="138"/>
      <c r="C10" s="178" t="s">
        <v>295</v>
      </c>
      <c r="D10" s="118">
        <v>1</v>
      </c>
      <c r="E10" s="118">
        <v>720</v>
      </c>
      <c r="F10" s="119">
        <f>D10*E10</f>
        <v>720</v>
      </c>
      <c r="G10">
        <f>F10/20</f>
        <v>36</v>
      </c>
    </row>
    <row r="11" spans="2:8" x14ac:dyDescent="0.4">
      <c r="B11" s="138"/>
      <c r="C11" s="117" t="s">
        <v>471</v>
      </c>
      <c r="D11" s="118">
        <v>1</v>
      </c>
      <c r="E11" s="118">
        <v>680</v>
      </c>
      <c r="F11" s="119">
        <f>D11*E11</f>
        <v>680</v>
      </c>
      <c r="G11">
        <f t="shared" ref="G11:G22" si="0">F11/20</f>
        <v>34</v>
      </c>
    </row>
    <row r="12" spans="2:8" x14ac:dyDescent="0.4">
      <c r="B12" s="138"/>
      <c r="C12" s="168" t="s">
        <v>132</v>
      </c>
      <c r="D12" s="111">
        <v>40</v>
      </c>
      <c r="E12" s="111">
        <v>10</v>
      </c>
      <c r="F12" s="112">
        <f>D12*E12</f>
        <v>400</v>
      </c>
      <c r="G12">
        <f t="shared" si="0"/>
        <v>20</v>
      </c>
    </row>
    <row r="13" spans="2:8" x14ac:dyDescent="0.4">
      <c r="B13" s="138"/>
      <c r="C13" s="168" t="s">
        <v>133</v>
      </c>
      <c r="D13" s="111">
        <f>物量試算!G6</f>
        <v>2</v>
      </c>
      <c r="E13" s="111">
        <v>40</v>
      </c>
      <c r="F13" s="112">
        <f t="shared" ref="F13:F22" si="1">D13*E13</f>
        <v>80</v>
      </c>
      <c r="G13">
        <f t="shared" si="0"/>
        <v>4</v>
      </c>
    </row>
    <row r="14" spans="2:8" x14ac:dyDescent="0.4">
      <c r="B14" s="138"/>
      <c r="C14" s="168" t="s">
        <v>134</v>
      </c>
      <c r="D14" s="111">
        <v>5</v>
      </c>
      <c r="E14" s="111">
        <v>40</v>
      </c>
      <c r="F14" s="112">
        <f t="shared" si="1"/>
        <v>200</v>
      </c>
      <c r="G14">
        <f t="shared" si="0"/>
        <v>10</v>
      </c>
    </row>
    <row r="15" spans="2:8" x14ac:dyDescent="0.4">
      <c r="B15" s="138"/>
      <c r="C15" s="168" t="s">
        <v>135</v>
      </c>
      <c r="D15" s="111">
        <f>物量試算!G9</f>
        <v>40</v>
      </c>
      <c r="E15" s="111">
        <v>10</v>
      </c>
      <c r="F15" s="112">
        <f t="shared" si="1"/>
        <v>400</v>
      </c>
      <c r="G15">
        <f t="shared" si="0"/>
        <v>20</v>
      </c>
    </row>
    <row r="16" spans="2:8" x14ac:dyDescent="0.4">
      <c r="B16" s="138"/>
      <c r="C16" s="168" t="s">
        <v>248</v>
      </c>
      <c r="D16" s="111">
        <v>1</v>
      </c>
      <c r="E16" s="113">
        <v>30</v>
      </c>
      <c r="F16" s="112">
        <f t="shared" si="1"/>
        <v>30</v>
      </c>
      <c r="G16">
        <f t="shared" si="0"/>
        <v>1.5</v>
      </c>
    </row>
    <row r="17" spans="2:8" x14ac:dyDescent="0.4">
      <c r="B17" s="138"/>
      <c r="C17" s="168" t="s">
        <v>136</v>
      </c>
      <c r="D17" s="111">
        <f>物量試算!G10</f>
        <v>30</v>
      </c>
      <c r="E17" s="111">
        <v>10</v>
      </c>
      <c r="F17" s="112">
        <f t="shared" si="1"/>
        <v>300</v>
      </c>
      <c r="G17">
        <f t="shared" si="0"/>
        <v>15</v>
      </c>
    </row>
    <row r="18" spans="2:8" x14ac:dyDescent="0.4">
      <c r="B18" s="138"/>
      <c r="C18" s="168" t="s">
        <v>137</v>
      </c>
      <c r="D18" s="111">
        <f>物量試算!G11</f>
        <v>30</v>
      </c>
      <c r="E18" s="111">
        <v>10</v>
      </c>
      <c r="F18" s="112">
        <f t="shared" si="1"/>
        <v>300</v>
      </c>
      <c r="G18">
        <f t="shared" si="0"/>
        <v>15</v>
      </c>
    </row>
    <row r="19" spans="2:8" x14ac:dyDescent="0.4">
      <c r="B19" s="138"/>
      <c r="C19" s="168" t="s">
        <v>138</v>
      </c>
      <c r="D19" s="111">
        <f>物量試算!G8</f>
        <v>30</v>
      </c>
      <c r="E19" s="111">
        <v>10</v>
      </c>
      <c r="F19" s="112">
        <f t="shared" si="1"/>
        <v>300</v>
      </c>
      <c r="G19">
        <f t="shared" si="0"/>
        <v>15</v>
      </c>
    </row>
    <row r="20" spans="2:8" x14ac:dyDescent="0.4">
      <c r="B20" s="138"/>
      <c r="C20" s="168" t="s">
        <v>139</v>
      </c>
      <c r="D20" s="111">
        <f>物量試算!G12</f>
        <v>20</v>
      </c>
      <c r="E20" s="111">
        <v>10</v>
      </c>
      <c r="F20" s="112">
        <f t="shared" si="1"/>
        <v>200</v>
      </c>
      <c r="G20">
        <f t="shared" si="0"/>
        <v>10</v>
      </c>
    </row>
    <row r="21" spans="2:8" x14ac:dyDescent="0.4">
      <c r="B21" s="138"/>
      <c r="C21" s="110" t="s">
        <v>140</v>
      </c>
      <c r="D21" s="111">
        <f>UI工数試算表!F2-1</f>
        <v>231</v>
      </c>
      <c r="E21" s="111">
        <v>3</v>
      </c>
      <c r="F21" s="112">
        <f t="shared" si="1"/>
        <v>693</v>
      </c>
      <c r="G21">
        <f t="shared" si="0"/>
        <v>34.65</v>
      </c>
      <c r="H21">
        <f>G21-2-1-1-2-2-1-1-4-1-1-2</f>
        <v>16.649999999999999</v>
      </c>
    </row>
    <row r="22" spans="2:8" ht="19.5" thickBot="1" x14ac:dyDescent="0.45">
      <c r="C22" s="242" t="s">
        <v>318</v>
      </c>
      <c r="D22" s="114">
        <f>物量試算!G16</f>
        <v>6</v>
      </c>
      <c r="E22" s="115">
        <v>40</v>
      </c>
      <c r="F22" s="116">
        <f t="shared" si="1"/>
        <v>240</v>
      </c>
      <c r="G22">
        <f t="shared" si="0"/>
        <v>12</v>
      </c>
    </row>
  </sheetData>
  <mergeCells count="6">
    <mergeCell ref="E2:F2"/>
    <mergeCell ref="E3:F3"/>
    <mergeCell ref="E4:F4"/>
    <mergeCell ref="E6:F6"/>
    <mergeCell ref="E7:F7"/>
    <mergeCell ref="E5:F5"/>
  </mergeCells>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I18"/>
  <sheetViews>
    <sheetView workbookViewId="0">
      <selection activeCell="F8" sqref="F8"/>
    </sheetView>
  </sheetViews>
  <sheetFormatPr defaultRowHeight="18.75" x14ac:dyDescent="0.4"/>
  <cols>
    <col min="3" max="3" width="18.125" customWidth="1"/>
    <col min="4" max="4" width="9.875" customWidth="1"/>
    <col min="5" max="5" width="50.75" customWidth="1"/>
    <col min="6" max="6" width="12.25" bestFit="1" customWidth="1"/>
    <col min="7" max="7" width="10.625" customWidth="1"/>
    <col min="8" max="8" width="15.875" customWidth="1"/>
  </cols>
  <sheetData>
    <row r="1" spans="3:9" ht="19.5" thickBot="1" x14ac:dyDescent="0.45"/>
    <row r="2" spans="3:9" x14ac:dyDescent="0.4">
      <c r="E2" s="129" t="s">
        <v>210</v>
      </c>
      <c r="F2" s="103">
        <f>SUM(F10:F90)</f>
        <v>160</v>
      </c>
      <c r="G2" s="100" t="s">
        <v>215</v>
      </c>
    </row>
    <row r="3" spans="3:9" x14ac:dyDescent="0.4">
      <c r="E3" s="130" t="s">
        <v>211</v>
      </c>
      <c r="F3" s="98">
        <f>SUM(H10:H90)</f>
        <v>5840</v>
      </c>
      <c r="G3" s="101" t="s">
        <v>216</v>
      </c>
    </row>
    <row r="4" spans="3:9" x14ac:dyDescent="0.4">
      <c r="E4" s="130" t="s">
        <v>212</v>
      </c>
      <c r="F4" s="98">
        <f>F3/20</f>
        <v>292</v>
      </c>
      <c r="G4" s="101" t="s">
        <v>217</v>
      </c>
      <c r="H4">
        <f>SUM(人月表!C39:C47)</f>
        <v>250</v>
      </c>
    </row>
    <row r="5" spans="3:9" x14ac:dyDescent="0.4">
      <c r="E5" s="128" t="s">
        <v>434</v>
      </c>
      <c r="F5" s="136">
        <f>CEILING(F4/36, 1)</f>
        <v>9</v>
      </c>
      <c r="G5" s="101" t="s">
        <v>435</v>
      </c>
      <c r="H5">
        <f>F4/36</f>
        <v>8.1111111111111107</v>
      </c>
    </row>
    <row r="6" spans="3:9" x14ac:dyDescent="0.4">
      <c r="E6" s="130" t="s">
        <v>213</v>
      </c>
      <c r="F6" s="99">
        <v>800000</v>
      </c>
      <c r="G6" s="101" t="s">
        <v>218</v>
      </c>
    </row>
    <row r="7" spans="3:9" ht="19.5" thickBot="1" x14ac:dyDescent="0.45">
      <c r="E7" s="131" t="s">
        <v>214</v>
      </c>
      <c r="F7" s="104">
        <f>F5*36*F6</f>
        <v>259200000</v>
      </c>
      <c r="G7" s="102" t="s">
        <v>218</v>
      </c>
    </row>
    <row r="8" spans="3:9" ht="19.5" thickBot="1" x14ac:dyDescent="0.45"/>
    <row r="9" spans="3:9" ht="19.5" thickBot="1" x14ac:dyDescent="0.45">
      <c r="C9" s="194" t="s">
        <v>314</v>
      </c>
      <c r="D9" s="195"/>
      <c r="E9" s="121" t="s">
        <v>194</v>
      </c>
      <c r="F9" s="121" t="s">
        <v>172</v>
      </c>
      <c r="G9" s="121" t="s">
        <v>173</v>
      </c>
      <c r="H9" s="127" t="s">
        <v>209</v>
      </c>
      <c r="I9" s="96"/>
    </row>
    <row r="10" spans="3:9" x14ac:dyDescent="0.4">
      <c r="C10" s="196" t="s">
        <v>321</v>
      </c>
      <c r="D10" s="197"/>
      <c r="E10" s="118" t="s">
        <v>322</v>
      </c>
      <c r="F10" s="118">
        <v>1</v>
      </c>
      <c r="G10" s="118">
        <v>720</v>
      </c>
      <c r="H10" s="119">
        <f>F10*G10</f>
        <v>720</v>
      </c>
      <c r="I10">
        <f>H10/20</f>
        <v>36</v>
      </c>
    </row>
    <row r="11" spans="3:9" x14ac:dyDescent="0.4">
      <c r="C11" s="198" t="s">
        <v>471</v>
      </c>
      <c r="D11" s="199"/>
      <c r="E11" s="118"/>
      <c r="F11" s="118">
        <v>1</v>
      </c>
      <c r="G11" s="118">
        <v>420</v>
      </c>
      <c r="H11" s="119">
        <f>F11*G11</f>
        <v>420</v>
      </c>
      <c r="I11">
        <f t="shared" ref="I11:I18" si="0">H11/20</f>
        <v>21</v>
      </c>
    </row>
    <row r="12" spans="3:9" x14ac:dyDescent="0.4">
      <c r="C12" s="206" t="s">
        <v>249</v>
      </c>
      <c r="D12" s="207"/>
      <c r="E12" s="111"/>
      <c r="F12" s="111">
        <f>物量試算!G6</f>
        <v>2</v>
      </c>
      <c r="G12" s="111">
        <v>120</v>
      </c>
      <c r="H12" s="112">
        <f>F12*G12</f>
        <v>240</v>
      </c>
      <c r="I12">
        <f t="shared" si="0"/>
        <v>12</v>
      </c>
    </row>
    <row r="13" spans="3:9" x14ac:dyDescent="0.4">
      <c r="C13" s="190" t="s">
        <v>252</v>
      </c>
      <c r="D13" s="191"/>
      <c r="E13" s="111"/>
      <c r="F13" s="111">
        <f>物量試算!G8</f>
        <v>30</v>
      </c>
      <c r="G13" s="111">
        <v>30</v>
      </c>
      <c r="H13" s="112">
        <f t="shared" ref="H13:H18" si="1">F13*G13</f>
        <v>900</v>
      </c>
      <c r="I13">
        <f t="shared" si="0"/>
        <v>45</v>
      </c>
    </row>
    <row r="14" spans="3:9" x14ac:dyDescent="0.4">
      <c r="C14" s="190" t="s">
        <v>266</v>
      </c>
      <c r="D14" s="191"/>
      <c r="E14" s="125"/>
      <c r="F14" s="111">
        <f>物量試算!G9</f>
        <v>40</v>
      </c>
      <c r="G14" s="111">
        <v>20</v>
      </c>
      <c r="H14" s="112">
        <f t="shared" si="1"/>
        <v>800</v>
      </c>
      <c r="I14">
        <f t="shared" si="0"/>
        <v>40</v>
      </c>
    </row>
    <row r="15" spans="3:9" x14ac:dyDescent="0.4">
      <c r="C15" s="190" t="s">
        <v>189</v>
      </c>
      <c r="D15" s="191"/>
      <c r="E15" s="125"/>
      <c r="F15" s="111">
        <f>物量試算!G10</f>
        <v>30</v>
      </c>
      <c r="G15" s="111">
        <v>30</v>
      </c>
      <c r="H15" s="112">
        <f t="shared" si="1"/>
        <v>900</v>
      </c>
      <c r="I15">
        <f t="shared" si="0"/>
        <v>45</v>
      </c>
    </row>
    <row r="16" spans="3:9" x14ac:dyDescent="0.4">
      <c r="C16" s="190" t="s">
        <v>190</v>
      </c>
      <c r="D16" s="191"/>
      <c r="E16" s="111"/>
      <c r="F16" s="111">
        <f>物量試算!G11</f>
        <v>30</v>
      </c>
      <c r="G16" s="111">
        <v>30</v>
      </c>
      <c r="H16" s="112">
        <f t="shared" si="1"/>
        <v>900</v>
      </c>
      <c r="I16">
        <f t="shared" si="0"/>
        <v>45</v>
      </c>
    </row>
    <row r="17" spans="3:9" x14ac:dyDescent="0.4">
      <c r="C17" s="190" t="s">
        <v>191</v>
      </c>
      <c r="D17" s="191"/>
      <c r="E17" s="111"/>
      <c r="F17" s="111">
        <f>物量試算!G12</f>
        <v>20</v>
      </c>
      <c r="G17" s="111">
        <v>30</v>
      </c>
      <c r="H17" s="112">
        <f t="shared" si="1"/>
        <v>600</v>
      </c>
      <c r="I17">
        <f t="shared" si="0"/>
        <v>30</v>
      </c>
    </row>
    <row r="18" spans="3:9" ht="19.5" thickBot="1" x14ac:dyDescent="0.45">
      <c r="C18" s="192" t="s">
        <v>323</v>
      </c>
      <c r="D18" s="193"/>
      <c r="E18" s="114"/>
      <c r="F18" s="114">
        <f>物量試算!G16</f>
        <v>6</v>
      </c>
      <c r="G18" s="114">
        <v>60</v>
      </c>
      <c r="H18" s="126">
        <f t="shared" si="1"/>
        <v>360</v>
      </c>
      <c r="I18">
        <f t="shared" si="0"/>
        <v>18</v>
      </c>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3415-9679-42F9-9C7A-D15AB831F7AA}">
  <dimension ref="B2:AO121"/>
  <sheetViews>
    <sheetView zoomScale="70" zoomScaleNormal="70" workbookViewId="0">
      <pane xSplit="3" ySplit="5" topLeftCell="D6" activePane="bottomRight" state="frozen"/>
      <selection pane="topRight" activeCell="D1" sqref="D1"/>
      <selection pane="bottomLeft" activeCell="A6" sqref="A6"/>
      <selection pane="bottomRight" activeCell="J21" sqref="J21"/>
    </sheetView>
  </sheetViews>
  <sheetFormatPr defaultRowHeight="20.100000000000001" customHeight="1" x14ac:dyDescent="0.4"/>
  <cols>
    <col min="1" max="1" width="2.875" style="6" customWidth="1"/>
    <col min="2" max="2" width="24" style="6" customWidth="1"/>
    <col min="3" max="3" width="8.875" style="1" customWidth="1"/>
    <col min="4" max="16384" width="9" style="6"/>
  </cols>
  <sheetData>
    <row r="2" spans="2:39" ht="20.100000000000001" customHeight="1" x14ac:dyDescent="0.4">
      <c r="B2" s="6" t="s">
        <v>112</v>
      </c>
      <c r="D2" s="6">
        <f>SUM(D6:F108)</f>
        <v>47</v>
      </c>
      <c r="G2" s="6">
        <f>D2*800000</f>
        <v>37600000</v>
      </c>
      <c r="O2" s="6">
        <f>SUM(C14:C27)+C11</f>
        <v>223</v>
      </c>
      <c r="P2" s="6">
        <f>SUM(C28:C35)+C13</f>
        <v>306</v>
      </c>
    </row>
    <row r="3" spans="2:39" ht="20.100000000000001" customHeight="1" thickBot="1" x14ac:dyDescent="0.45"/>
    <row r="4" spans="2:39" ht="20.100000000000001" customHeight="1" x14ac:dyDescent="0.4">
      <c r="B4" s="56"/>
      <c r="C4" s="59"/>
      <c r="D4" s="182" t="s">
        <v>37</v>
      </c>
      <c r="E4" s="182"/>
      <c r="F4" s="183"/>
      <c r="G4" s="144" t="s">
        <v>0</v>
      </c>
      <c r="H4" s="144" t="s">
        <v>1</v>
      </c>
      <c r="I4" s="144" t="s">
        <v>2</v>
      </c>
      <c r="J4" s="144" t="s">
        <v>3</v>
      </c>
      <c r="K4" s="144" t="s">
        <v>60</v>
      </c>
      <c r="L4" s="144" t="s">
        <v>61</v>
      </c>
      <c r="M4" s="144" t="s">
        <v>62</v>
      </c>
      <c r="N4" s="144" t="s">
        <v>63</v>
      </c>
      <c r="O4" s="144" t="s">
        <v>64</v>
      </c>
      <c r="P4" s="144" t="s">
        <v>65</v>
      </c>
      <c r="Q4" s="144" t="s">
        <v>66</v>
      </c>
      <c r="R4" s="144" t="s">
        <v>67</v>
      </c>
      <c r="S4" s="144" t="s">
        <v>68</v>
      </c>
      <c r="T4" s="144" t="s">
        <v>69</v>
      </c>
      <c r="U4" s="144" t="s">
        <v>70</v>
      </c>
      <c r="V4" s="144" t="s">
        <v>71</v>
      </c>
      <c r="W4" s="144" t="s">
        <v>72</v>
      </c>
      <c r="X4" s="144" t="s">
        <v>73</v>
      </c>
      <c r="Y4" s="144" t="s">
        <v>74</v>
      </c>
      <c r="Z4" s="144" t="s">
        <v>75</v>
      </c>
      <c r="AA4" s="144" t="s">
        <v>76</v>
      </c>
      <c r="AB4" s="144" t="s">
        <v>77</v>
      </c>
      <c r="AC4" s="144" t="s">
        <v>78</v>
      </c>
      <c r="AD4" s="144" t="s">
        <v>79</v>
      </c>
      <c r="AE4" s="144" t="s">
        <v>80</v>
      </c>
      <c r="AF4" s="144" t="s">
        <v>81</v>
      </c>
      <c r="AG4" s="144" t="s">
        <v>82</v>
      </c>
      <c r="AH4" s="144" t="s">
        <v>83</v>
      </c>
      <c r="AI4" s="144" t="s">
        <v>84</v>
      </c>
      <c r="AJ4" s="144" t="s">
        <v>85</v>
      </c>
      <c r="AK4" s="144" t="s">
        <v>86</v>
      </c>
      <c r="AL4" s="144" t="s">
        <v>87</v>
      </c>
      <c r="AM4" s="145" t="s">
        <v>88</v>
      </c>
    </row>
    <row r="5" spans="2:39" ht="20.100000000000001" customHeight="1" thickBot="1" x14ac:dyDescent="0.45">
      <c r="B5" s="57"/>
      <c r="C5" s="58" t="s">
        <v>113</v>
      </c>
      <c r="D5" s="54" t="s">
        <v>4</v>
      </c>
      <c r="E5" s="42" t="s">
        <v>5</v>
      </c>
      <c r="F5" s="42" t="s">
        <v>6</v>
      </c>
      <c r="G5" s="42" t="s">
        <v>7</v>
      </c>
      <c r="H5" s="42" t="s">
        <v>8</v>
      </c>
      <c r="I5" s="42" t="s">
        <v>9</v>
      </c>
      <c r="J5" s="42" t="s">
        <v>10</v>
      </c>
      <c r="K5" s="42" t="s">
        <v>11</v>
      </c>
      <c r="L5" s="42" t="s">
        <v>12</v>
      </c>
      <c r="M5" s="42" t="s">
        <v>13</v>
      </c>
      <c r="N5" s="42" t="s">
        <v>14</v>
      </c>
      <c r="O5" s="42" t="s">
        <v>15</v>
      </c>
      <c r="P5" s="42" t="s">
        <v>89</v>
      </c>
      <c r="Q5" s="42" t="s">
        <v>90</v>
      </c>
      <c r="R5" s="42" t="s">
        <v>91</v>
      </c>
      <c r="S5" s="42" t="s">
        <v>92</v>
      </c>
      <c r="T5" s="42" t="s">
        <v>93</v>
      </c>
      <c r="U5" s="42" t="s">
        <v>94</v>
      </c>
      <c r="V5" s="42" t="s">
        <v>95</v>
      </c>
      <c r="W5" s="42" t="s">
        <v>96</v>
      </c>
      <c r="X5" s="42" t="s">
        <v>97</v>
      </c>
      <c r="Y5" s="42" t="s">
        <v>98</v>
      </c>
      <c r="Z5" s="42" t="s">
        <v>99</v>
      </c>
      <c r="AA5" s="42" t="s">
        <v>100</v>
      </c>
      <c r="AB5" s="42" t="s">
        <v>101</v>
      </c>
      <c r="AC5" s="42" t="s">
        <v>102</v>
      </c>
      <c r="AD5" s="42" t="s">
        <v>103</v>
      </c>
      <c r="AE5" s="42" t="s">
        <v>104</v>
      </c>
      <c r="AF5" s="42" t="s">
        <v>105</v>
      </c>
      <c r="AG5" s="42" t="s">
        <v>106</v>
      </c>
      <c r="AH5" s="42" t="s">
        <v>107</v>
      </c>
      <c r="AI5" s="42" t="s">
        <v>108</v>
      </c>
      <c r="AJ5" s="42" t="s">
        <v>109</v>
      </c>
      <c r="AK5" s="42" t="s">
        <v>110</v>
      </c>
      <c r="AL5" s="42" t="s">
        <v>111</v>
      </c>
      <c r="AM5" s="46" t="s">
        <v>111</v>
      </c>
    </row>
    <row r="6" spans="2:39" ht="20.100000000000001" customHeight="1" x14ac:dyDescent="0.4">
      <c r="B6" s="55" t="s">
        <v>53</v>
      </c>
      <c r="C6" s="60">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8">
        <v>1</v>
      </c>
    </row>
    <row r="7" spans="2:39" ht="20.100000000000001" customHeight="1" x14ac:dyDescent="0.4">
      <c r="B7" s="47" t="s">
        <v>58</v>
      </c>
      <c r="C7" s="61">
        <f>SUM(D7:AM7)</f>
        <v>34</v>
      </c>
      <c r="D7" s="43"/>
      <c r="E7" s="43"/>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8">
        <v>1</v>
      </c>
    </row>
    <row r="8" spans="2:39" ht="20.100000000000001" customHeight="1" x14ac:dyDescent="0.4">
      <c r="B8" s="47" t="s">
        <v>59</v>
      </c>
      <c r="C8" s="61">
        <f>SUM(D8:AM8)</f>
        <v>33</v>
      </c>
      <c r="D8" s="43"/>
      <c r="E8" s="43"/>
      <c r="F8" s="43"/>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8">
        <v>1</v>
      </c>
    </row>
    <row r="9" spans="2:39" ht="20.100000000000001" customHeight="1" x14ac:dyDescent="0.4">
      <c r="B9" s="51"/>
      <c r="C9" s="6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3"/>
    </row>
    <row r="10" spans="2:39" ht="20.100000000000001" customHeight="1" x14ac:dyDescent="0.4">
      <c r="B10" s="47" t="s">
        <v>46</v>
      </c>
      <c r="C10" s="61">
        <f t="shared" ref="C10:C23"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8">
        <v>1</v>
      </c>
    </row>
    <row r="11" spans="2:39" ht="20.100000000000001" customHeight="1" x14ac:dyDescent="0.4">
      <c r="B11" s="47" t="s">
        <v>48</v>
      </c>
      <c r="C11" s="61">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8">
        <v>1</v>
      </c>
    </row>
    <row r="12" spans="2:39" ht="20.100000000000001" customHeight="1" x14ac:dyDescent="0.4">
      <c r="B12" s="47" t="s">
        <v>49</v>
      </c>
      <c r="C12" s="61">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8">
        <v>1</v>
      </c>
    </row>
    <row r="13" spans="2:39" ht="20.100000000000001" customHeight="1" x14ac:dyDescent="0.4">
      <c r="B13" s="47" t="s">
        <v>52</v>
      </c>
      <c r="C13" s="61">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8">
        <v>1</v>
      </c>
    </row>
    <row r="14" spans="2:39" ht="20.100000000000001" customHeight="1" x14ac:dyDescent="0.4">
      <c r="B14" s="47" t="s">
        <v>443</v>
      </c>
      <c r="C14" s="61">
        <f t="shared" si="0"/>
        <v>34</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v>1</v>
      </c>
      <c r="AC14" s="3">
        <v>1</v>
      </c>
      <c r="AD14" s="3">
        <v>1</v>
      </c>
      <c r="AE14" s="3">
        <v>1</v>
      </c>
      <c r="AF14" s="3">
        <v>1</v>
      </c>
      <c r="AG14" s="3">
        <v>1</v>
      </c>
      <c r="AH14" s="3">
        <v>1</v>
      </c>
      <c r="AI14" s="3">
        <v>1</v>
      </c>
      <c r="AJ14" s="3">
        <v>1</v>
      </c>
      <c r="AK14" s="3">
        <v>1</v>
      </c>
      <c r="AL14" s="3"/>
      <c r="AM14" s="48"/>
    </row>
    <row r="15" spans="2:39" ht="20.100000000000001" customHeight="1" x14ac:dyDescent="0.4">
      <c r="B15" s="47" t="s">
        <v>444</v>
      </c>
      <c r="C15" s="61">
        <f t="shared" si="0"/>
        <v>34</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v>1</v>
      </c>
      <c r="AC15" s="3">
        <v>1</v>
      </c>
      <c r="AD15" s="3">
        <v>1</v>
      </c>
      <c r="AE15" s="3">
        <v>1</v>
      </c>
      <c r="AF15" s="3">
        <v>1</v>
      </c>
      <c r="AG15" s="3">
        <v>1</v>
      </c>
      <c r="AH15" s="3">
        <v>1</v>
      </c>
      <c r="AI15" s="3">
        <v>1</v>
      </c>
      <c r="AJ15" s="3">
        <v>1</v>
      </c>
      <c r="AK15" s="3">
        <v>1</v>
      </c>
      <c r="AL15" s="3"/>
      <c r="AM15" s="48"/>
    </row>
    <row r="16" spans="2:39" ht="20.100000000000001" customHeight="1" x14ac:dyDescent="0.4">
      <c r="B16" s="47" t="s">
        <v>445</v>
      </c>
      <c r="C16" s="61">
        <f t="shared" si="0"/>
        <v>13</v>
      </c>
      <c r="D16" s="3"/>
      <c r="E16" s="3"/>
      <c r="F16" s="3"/>
      <c r="G16" s="3"/>
      <c r="H16" s="3"/>
      <c r="I16" s="3"/>
      <c r="J16" s="3">
        <v>1</v>
      </c>
      <c r="K16" s="3">
        <v>1</v>
      </c>
      <c r="L16" s="3">
        <v>1</v>
      </c>
      <c r="M16" s="3">
        <v>1</v>
      </c>
      <c r="N16" s="3">
        <v>1</v>
      </c>
      <c r="O16" s="3">
        <v>1</v>
      </c>
      <c r="P16" s="3">
        <v>1</v>
      </c>
      <c r="Q16" s="3">
        <v>1</v>
      </c>
      <c r="R16" s="3">
        <v>1</v>
      </c>
      <c r="S16" s="3">
        <v>1</v>
      </c>
      <c r="T16" s="3">
        <v>1</v>
      </c>
      <c r="U16" s="3">
        <v>1</v>
      </c>
      <c r="V16" s="3">
        <v>1</v>
      </c>
      <c r="W16" s="3"/>
      <c r="X16" s="3"/>
      <c r="Y16" s="3"/>
      <c r="Z16" s="3"/>
      <c r="AA16" s="3"/>
      <c r="AB16" s="3"/>
      <c r="AC16" s="3"/>
      <c r="AD16" s="3"/>
      <c r="AE16" s="3"/>
      <c r="AF16" s="3"/>
      <c r="AG16" s="3"/>
      <c r="AH16" s="3"/>
      <c r="AI16" s="3"/>
      <c r="AJ16" s="3"/>
      <c r="AK16" s="3"/>
      <c r="AL16" s="3"/>
      <c r="AM16" s="48"/>
    </row>
    <row r="17" spans="2:41" ht="20.100000000000001" customHeight="1" x14ac:dyDescent="0.4">
      <c r="B17" s="47" t="s">
        <v>446</v>
      </c>
      <c r="C17" s="61">
        <f t="shared" si="0"/>
        <v>28</v>
      </c>
      <c r="D17" s="3"/>
      <c r="E17" s="3"/>
      <c r="F17" s="3"/>
      <c r="G17" s="3"/>
      <c r="H17" s="3"/>
      <c r="I17" s="3"/>
      <c r="J17" s="3">
        <v>1</v>
      </c>
      <c r="K17" s="3">
        <v>1</v>
      </c>
      <c r="L17" s="3">
        <v>1</v>
      </c>
      <c r="M17" s="3">
        <v>1</v>
      </c>
      <c r="N17" s="3">
        <v>1</v>
      </c>
      <c r="O17" s="3">
        <v>1</v>
      </c>
      <c r="P17" s="3">
        <v>1</v>
      </c>
      <c r="Q17" s="3">
        <v>1</v>
      </c>
      <c r="R17" s="3">
        <v>1</v>
      </c>
      <c r="S17" s="3">
        <v>1</v>
      </c>
      <c r="T17" s="3">
        <v>1</v>
      </c>
      <c r="U17" s="3">
        <v>1</v>
      </c>
      <c r="V17" s="3">
        <v>1</v>
      </c>
      <c r="W17" s="3">
        <v>1</v>
      </c>
      <c r="X17" s="3">
        <v>1</v>
      </c>
      <c r="Y17" s="3">
        <v>1</v>
      </c>
      <c r="Z17" s="3">
        <v>1</v>
      </c>
      <c r="AA17" s="3">
        <v>1</v>
      </c>
      <c r="AB17" s="3">
        <v>1</v>
      </c>
      <c r="AC17" s="3">
        <v>1</v>
      </c>
      <c r="AD17" s="3">
        <v>1</v>
      </c>
      <c r="AE17" s="3">
        <v>1</v>
      </c>
      <c r="AF17" s="3">
        <v>1</v>
      </c>
      <c r="AG17" s="3">
        <v>1</v>
      </c>
      <c r="AH17" s="3">
        <v>1</v>
      </c>
      <c r="AI17" s="3">
        <v>1</v>
      </c>
      <c r="AJ17" s="3">
        <v>1</v>
      </c>
      <c r="AK17" s="3">
        <v>1</v>
      </c>
      <c r="AL17" s="3"/>
      <c r="AM17" s="48"/>
      <c r="AO17" s="6">
        <f>C13+SUM(C28:C35)</f>
        <v>306</v>
      </c>
    </row>
    <row r="18" spans="2:41" ht="20.100000000000001" customHeight="1" x14ac:dyDescent="0.4">
      <c r="B18" s="47" t="s">
        <v>438</v>
      </c>
      <c r="C18" s="61">
        <f t="shared" si="0"/>
        <v>28</v>
      </c>
      <c r="D18" s="3"/>
      <c r="E18" s="3"/>
      <c r="F18" s="3"/>
      <c r="G18" s="3"/>
      <c r="H18" s="3"/>
      <c r="I18" s="3"/>
      <c r="J18" s="3">
        <v>1</v>
      </c>
      <c r="K18" s="3">
        <v>1</v>
      </c>
      <c r="L18" s="3">
        <v>1</v>
      </c>
      <c r="M18" s="3">
        <v>1</v>
      </c>
      <c r="N18" s="3">
        <v>1</v>
      </c>
      <c r="O18" s="3">
        <v>1</v>
      </c>
      <c r="P18" s="3">
        <v>1</v>
      </c>
      <c r="Q18" s="3">
        <v>1</v>
      </c>
      <c r="R18" s="3">
        <v>1</v>
      </c>
      <c r="S18" s="3">
        <v>1</v>
      </c>
      <c r="T18" s="3">
        <v>1</v>
      </c>
      <c r="U18" s="3">
        <v>1</v>
      </c>
      <c r="V18" s="3">
        <v>1</v>
      </c>
      <c r="W18" s="3">
        <v>1</v>
      </c>
      <c r="X18" s="3">
        <v>1</v>
      </c>
      <c r="Y18" s="3">
        <v>1</v>
      </c>
      <c r="Z18" s="3">
        <v>1</v>
      </c>
      <c r="AA18" s="3">
        <v>1</v>
      </c>
      <c r="AB18" s="3">
        <v>1</v>
      </c>
      <c r="AC18" s="3">
        <v>1</v>
      </c>
      <c r="AD18" s="3">
        <v>1</v>
      </c>
      <c r="AE18" s="3">
        <v>1</v>
      </c>
      <c r="AF18" s="3">
        <v>1</v>
      </c>
      <c r="AG18" s="3">
        <v>1</v>
      </c>
      <c r="AH18" s="3">
        <v>1</v>
      </c>
      <c r="AI18" s="3">
        <v>1</v>
      </c>
      <c r="AJ18" s="3">
        <v>1</v>
      </c>
      <c r="AK18" s="3">
        <v>1</v>
      </c>
      <c r="AL18" s="3"/>
      <c r="AM18" s="48"/>
    </row>
    <row r="19" spans="2:41" ht="20.100000000000001" customHeight="1" x14ac:dyDescent="0.4">
      <c r="B19" s="47" t="s">
        <v>439</v>
      </c>
      <c r="C19" s="61">
        <f t="shared" si="0"/>
        <v>10</v>
      </c>
      <c r="D19" s="3"/>
      <c r="E19" s="3"/>
      <c r="F19" s="3"/>
      <c r="G19" s="3"/>
      <c r="H19" s="3">
        <v>1</v>
      </c>
      <c r="I19" s="3">
        <v>1</v>
      </c>
      <c r="J19" s="3">
        <v>1</v>
      </c>
      <c r="K19" s="3">
        <v>1</v>
      </c>
      <c r="L19" s="3">
        <v>1</v>
      </c>
      <c r="M19" s="3">
        <v>1</v>
      </c>
      <c r="N19" s="3">
        <v>1</v>
      </c>
      <c r="O19" s="3">
        <v>1</v>
      </c>
      <c r="P19" s="3">
        <v>1</v>
      </c>
      <c r="Q19" s="3">
        <v>1</v>
      </c>
      <c r="R19" s="3"/>
      <c r="S19" s="3"/>
      <c r="T19" s="3"/>
      <c r="U19" s="3"/>
      <c r="V19" s="3"/>
      <c r="W19" s="3"/>
      <c r="X19" s="3"/>
      <c r="Y19" s="3"/>
      <c r="Z19" s="3"/>
      <c r="AA19" s="3"/>
      <c r="AB19" s="3"/>
      <c r="AC19" s="3"/>
      <c r="AD19" s="3"/>
      <c r="AE19" s="3"/>
      <c r="AF19" s="3"/>
      <c r="AG19" s="3"/>
      <c r="AH19" s="3"/>
      <c r="AI19" s="3"/>
      <c r="AJ19" s="3"/>
      <c r="AK19" s="3"/>
      <c r="AL19" s="3"/>
      <c r="AM19" s="48"/>
    </row>
    <row r="20" spans="2:41" ht="20.100000000000001" customHeight="1" x14ac:dyDescent="0.4">
      <c r="B20" s="47" t="s">
        <v>440</v>
      </c>
      <c r="C20" s="61">
        <f t="shared" si="0"/>
        <v>15</v>
      </c>
      <c r="D20" s="3"/>
      <c r="E20" s="3"/>
      <c r="F20" s="3"/>
      <c r="H20" s="3"/>
      <c r="I20" s="3"/>
      <c r="J20" s="3"/>
      <c r="K20" s="3"/>
      <c r="L20" s="3">
        <v>1</v>
      </c>
      <c r="M20" s="3">
        <v>1</v>
      </c>
      <c r="N20" s="3">
        <v>1</v>
      </c>
      <c r="O20" s="3">
        <v>1</v>
      </c>
      <c r="P20" s="3">
        <v>1</v>
      </c>
      <c r="Q20" s="3">
        <v>1</v>
      </c>
      <c r="R20" s="3">
        <v>1</v>
      </c>
      <c r="S20" s="3">
        <v>1</v>
      </c>
      <c r="T20" s="3">
        <v>1</v>
      </c>
      <c r="U20" s="3">
        <v>1</v>
      </c>
      <c r="V20" s="3">
        <v>1</v>
      </c>
      <c r="W20" s="3">
        <v>1</v>
      </c>
      <c r="X20" s="3">
        <v>1</v>
      </c>
      <c r="Y20" s="3">
        <v>1</v>
      </c>
      <c r="Z20" s="3">
        <v>1</v>
      </c>
      <c r="AA20" s="3"/>
      <c r="AB20" s="3"/>
      <c r="AC20" s="3"/>
      <c r="AD20" s="3"/>
      <c r="AE20" s="3"/>
      <c r="AF20" s="3"/>
      <c r="AG20" s="3"/>
      <c r="AH20" s="3"/>
      <c r="AI20" s="3"/>
      <c r="AJ20" s="3"/>
      <c r="AK20" s="3"/>
      <c r="AL20" s="3"/>
      <c r="AM20" s="48"/>
    </row>
    <row r="21" spans="2:41" ht="20.100000000000001" customHeight="1" x14ac:dyDescent="0.4">
      <c r="B21" s="47" t="s">
        <v>441</v>
      </c>
      <c r="C21" s="61">
        <f t="shared" si="0"/>
        <v>13</v>
      </c>
      <c r="D21" s="3"/>
      <c r="E21" s="3"/>
      <c r="F21" s="3"/>
      <c r="G21" s="141"/>
      <c r="H21" s="3"/>
      <c r="I21" s="3"/>
      <c r="J21" s="3"/>
      <c r="K21" s="3"/>
      <c r="L21" s="3"/>
      <c r="M21" s="3"/>
      <c r="N21" s="3">
        <v>1</v>
      </c>
      <c r="O21" s="3">
        <v>1</v>
      </c>
      <c r="P21" s="3">
        <v>1</v>
      </c>
      <c r="Q21" s="3">
        <v>1</v>
      </c>
      <c r="R21" s="3">
        <v>1</v>
      </c>
      <c r="S21" s="3">
        <v>1</v>
      </c>
      <c r="T21" s="3">
        <v>1</v>
      </c>
      <c r="U21" s="3">
        <v>1</v>
      </c>
      <c r="V21" s="3">
        <v>1</v>
      </c>
      <c r="W21" s="3">
        <v>1</v>
      </c>
      <c r="X21" s="3">
        <v>1</v>
      </c>
      <c r="Y21" s="3">
        <v>1</v>
      </c>
      <c r="Z21" s="3">
        <v>1</v>
      </c>
      <c r="AA21" s="3"/>
      <c r="AB21" s="3"/>
      <c r="AC21" s="3"/>
      <c r="AD21" s="3"/>
      <c r="AE21" s="3"/>
      <c r="AF21" s="3"/>
      <c r="AG21" s="3"/>
      <c r="AH21" s="3"/>
      <c r="AI21" s="3"/>
      <c r="AJ21" s="3"/>
      <c r="AK21" s="3"/>
      <c r="AL21" s="3"/>
      <c r="AM21" s="48"/>
    </row>
    <row r="22" spans="2:41" ht="20.100000000000001" customHeight="1" x14ac:dyDescent="0.4">
      <c r="B22" s="47" t="s">
        <v>442</v>
      </c>
      <c r="C22" s="61">
        <f t="shared" si="0"/>
        <v>0</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48"/>
    </row>
    <row r="23" spans="2:41" ht="20.100000000000001" customHeight="1" x14ac:dyDescent="0.4">
      <c r="B23" s="47" t="s">
        <v>445</v>
      </c>
      <c r="C23" s="61">
        <f t="shared" si="0"/>
        <v>0</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48"/>
    </row>
    <row r="24" spans="2:41" ht="20.100000000000001" customHeight="1" x14ac:dyDescent="0.4">
      <c r="B24" s="47" t="s">
        <v>447</v>
      </c>
      <c r="C24" s="61">
        <f t="shared" ref="C24:C89" si="1">SUM(D24:AM24)</f>
        <v>0</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48"/>
    </row>
    <row r="25" spans="2:41" ht="20.100000000000001" customHeight="1" x14ac:dyDescent="0.4">
      <c r="B25" s="47" t="s">
        <v>448</v>
      </c>
      <c r="C25" s="61">
        <f t="shared" si="1"/>
        <v>0</v>
      </c>
      <c r="D25" s="3"/>
      <c r="E25" s="3"/>
      <c r="F25" s="3"/>
      <c r="G25" s="3"/>
      <c r="H25" s="3"/>
      <c r="I25" s="3"/>
      <c r="J25" s="3"/>
      <c r="K25" s="3"/>
      <c r="L25" s="3"/>
      <c r="M25" s="3"/>
      <c r="N25" s="3"/>
      <c r="O25" s="3"/>
      <c r="P25" s="3"/>
      <c r="Q25" s="3"/>
      <c r="R25" s="3"/>
      <c r="S25" s="3"/>
      <c r="T25" s="3"/>
      <c r="U25" s="3"/>
      <c r="V25" s="3"/>
      <c r="W25" s="3"/>
      <c r="X25" s="3"/>
      <c r="Y25" s="3"/>
      <c r="Z25" s="3"/>
      <c r="AA25" s="3"/>
      <c r="AB25" s="3"/>
      <c r="AC25" s="3"/>
      <c r="AD25" s="3"/>
      <c r="AF25" s="3"/>
      <c r="AG25" s="3"/>
      <c r="AH25" s="3"/>
      <c r="AI25" s="3"/>
      <c r="AJ25" s="3"/>
      <c r="AK25" s="3"/>
      <c r="AL25" s="3"/>
      <c r="AM25" s="48"/>
    </row>
    <row r="26" spans="2:41" ht="20.100000000000001" customHeight="1" x14ac:dyDescent="0.4">
      <c r="B26" s="47" t="s">
        <v>470</v>
      </c>
      <c r="C26" s="61">
        <f t="shared" si="1"/>
        <v>8</v>
      </c>
      <c r="D26" s="3"/>
      <c r="E26" s="3"/>
      <c r="F26" s="3"/>
      <c r="G26" s="3"/>
      <c r="H26" s="3"/>
      <c r="I26" s="3"/>
      <c r="J26" s="3"/>
      <c r="K26" s="3"/>
      <c r="L26" s="3"/>
      <c r="M26" s="3"/>
      <c r="N26" s="3"/>
      <c r="O26" s="3">
        <v>1</v>
      </c>
      <c r="P26" s="3">
        <v>1</v>
      </c>
      <c r="Q26" s="3">
        <v>1</v>
      </c>
      <c r="R26" s="3">
        <v>1</v>
      </c>
      <c r="S26" s="3">
        <v>1</v>
      </c>
      <c r="T26" s="3">
        <v>1</v>
      </c>
      <c r="U26" s="3">
        <v>1</v>
      </c>
      <c r="V26" s="3">
        <v>1</v>
      </c>
      <c r="W26" s="3"/>
      <c r="X26" s="3"/>
      <c r="Y26" s="3"/>
      <c r="Z26" s="3"/>
      <c r="AB26" s="3"/>
      <c r="AC26" s="3"/>
      <c r="AD26" s="3"/>
      <c r="AE26" s="3"/>
      <c r="AF26" s="3"/>
      <c r="AG26" s="3"/>
      <c r="AH26" s="3"/>
      <c r="AI26" s="3"/>
      <c r="AJ26" s="3"/>
      <c r="AK26" s="3"/>
      <c r="AL26" s="3"/>
      <c r="AM26" s="48"/>
    </row>
    <row r="27" spans="2:41" ht="20.100000000000001" customHeight="1" x14ac:dyDescent="0.4">
      <c r="B27" s="47" t="s">
        <v>470</v>
      </c>
      <c r="C27" s="61">
        <f t="shared" si="1"/>
        <v>4</v>
      </c>
      <c r="D27" s="3"/>
      <c r="E27" s="3"/>
      <c r="F27" s="3"/>
      <c r="G27" s="3"/>
      <c r="H27" s="3"/>
      <c r="I27" s="3"/>
      <c r="J27" s="3"/>
      <c r="K27" s="3"/>
      <c r="L27" s="3"/>
      <c r="M27" s="3"/>
      <c r="N27" s="3"/>
      <c r="O27" s="3"/>
      <c r="P27" s="3"/>
      <c r="Q27" s="3"/>
      <c r="R27" s="3"/>
      <c r="S27" s="3">
        <v>1</v>
      </c>
      <c r="T27" s="3">
        <v>1</v>
      </c>
      <c r="U27" s="3">
        <v>1</v>
      </c>
      <c r="V27" s="3">
        <v>1</v>
      </c>
      <c r="W27" s="3"/>
      <c r="X27" s="3"/>
      <c r="Y27" s="3"/>
      <c r="Z27" s="3"/>
      <c r="AA27" s="3"/>
      <c r="AB27" s="3"/>
      <c r="AC27" s="3"/>
      <c r="AD27" s="3"/>
      <c r="AE27" s="3"/>
      <c r="AF27" s="3"/>
      <c r="AG27" s="3"/>
      <c r="AH27" s="3"/>
      <c r="AI27" s="3"/>
      <c r="AJ27" s="3"/>
      <c r="AK27" s="3"/>
      <c r="AL27" s="3"/>
      <c r="AM27" s="48"/>
    </row>
    <row r="28" spans="2:41" ht="20.100000000000001" customHeight="1" x14ac:dyDescent="0.4">
      <c r="B28" s="47" t="s">
        <v>483</v>
      </c>
      <c r="C28" s="61">
        <f t="shared" si="1"/>
        <v>36</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c r="AH28" s="3">
        <v>1</v>
      </c>
      <c r="AI28" s="3">
        <v>1</v>
      </c>
      <c r="AJ28" s="3">
        <v>1</v>
      </c>
      <c r="AK28" s="3">
        <v>1</v>
      </c>
      <c r="AL28" s="3">
        <v>1</v>
      </c>
      <c r="AM28" s="48">
        <v>1</v>
      </c>
    </row>
    <row r="29" spans="2:41" ht="20.100000000000001" customHeight="1" x14ac:dyDescent="0.4">
      <c r="B29" s="140" t="s">
        <v>449</v>
      </c>
      <c r="C29" s="61">
        <f t="shared" si="1"/>
        <v>36</v>
      </c>
      <c r="D29" s="142">
        <v>1</v>
      </c>
      <c r="E29" s="142">
        <v>1</v>
      </c>
      <c r="F29" s="142">
        <v>1</v>
      </c>
      <c r="G29" s="142">
        <v>1</v>
      </c>
      <c r="H29" s="142">
        <v>1</v>
      </c>
      <c r="I29" s="142">
        <v>1</v>
      </c>
      <c r="J29" s="142">
        <v>1</v>
      </c>
      <c r="K29" s="142">
        <v>1</v>
      </c>
      <c r="L29" s="142">
        <v>1</v>
      </c>
      <c r="M29" s="142">
        <v>1</v>
      </c>
      <c r="N29" s="142">
        <v>1</v>
      </c>
      <c r="O29" s="142">
        <v>1</v>
      </c>
      <c r="P29" s="142">
        <v>1</v>
      </c>
      <c r="Q29" s="142">
        <v>1</v>
      </c>
      <c r="R29" s="142">
        <v>1</v>
      </c>
      <c r="S29" s="142">
        <v>1</v>
      </c>
      <c r="T29" s="142">
        <v>1</v>
      </c>
      <c r="U29" s="142">
        <v>1</v>
      </c>
      <c r="V29" s="142">
        <v>1</v>
      </c>
      <c r="W29" s="142">
        <v>1</v>
      </c>
      <c r="X29" s="142">
        <v>1</v>
      </c>
      <c r="Y29" s="142">
        <v>1</v>
      </c>
      <c r="Z29" s="142">
        <v>1</v>
      </c>
      <c r="AA29" s="142">
        <v>1</v>
      </c>
      <c r="AB29" s="142">
        <v>1</v>
      </c>
      <c r="AC29" s="142">
        <v>1</v>
      </c>
      <c r="AD29" s="142">
        <v>1</v>
      </c>
      <c r="AE29" s="142">
        <v>1</v>
      </c>
      <c r="AF29" s="142">
        <v>1</v>
      </c>
      <c r="AG29" s="142">
        <v>1</v>
      </c>
      <c r="AH29" s="142">
        <v>1</v>
      </c>
      <c r="AI29" s="142">
        <v>1</v>
      </c>
      <c r="AJ29" s="142">
        <v>1</v>
      </c>
      <c r="AK29" s="142">
        <v>1</v>
      </c>
      <c r="AL29" s="142">
        <v>1</v>
      </c>
      <c r="AM29" s="143">
        <v>1</v>
      </c>
    </row>
    <row r="30" spans="2:41" ht="20.100000000000001" customHeight="1" x14ac:dyDescent="0.4">
      <c r="B30" s="47" t="s">
        <v>450</v>
      </c>
      <c r="C30" s="61">
        <f t="shared" si="1"/>
        <v>36</v>
      </c>
      <c r="D30" s="142">
        <v>1</v>
      </c>
      <c r="E30" s="142">
        <v>1</v>
      </c>
      <c r="F30" s="142">
        <v>1</v>
      </c>
      <c r="G30" s="142">
        <v>1</v>
      </c>
      <c r="H30" s="142">
        <v>1</v>
      </c>
      <c r="I30" s="142">
        <v>1</v>
      </c>
      <c r="J30" s="142">
        <v>1</v>
      </c>
      <c r="K30" s="142">
        <v>1</v>
      </c>
      <c r="L30" s="142">
        <v>1</v>
      </c>
      <c r="M30" s="142">
        <v>1</v>
      </c>
      <c r="N30" s="142">
        <v>1</v>
      </c>
      <c r="O30" s="142">
        <v>1</v>
      </c>
      <c r="P30" s="142">
        <v>1</v>
      </c>
      <c r="Q30" s="142">
        <v>1</v>
      </c>
      <c r="R30" s="142">
        <v>1</v>
      </c>
      <c r="S30" s="142">
        <v>1</v>
      </c>
      <c r="T30" s="142">
        <v>1</v>
      </c>
      <c r="U30" s="142">
        <v>1</v>
      </c>
      <c r="V30" s="142">
        <v>1</v>
      </c>
      <c r="W30" s="142">
        <v>1</v>
      </c>
      <c r="X30" s="142">
        <v>1</v>
      </c>
      <c r="Y30" s="142">
        <v>1</v>
      </c>
      <c r="Z30" s="142">
        <v>1</v>
      </c>
      <c r="AA30" s="142">
        <v>1</v>
      </c>
      <c r="AB30" s="142">
        <v>1</v>
      </c>
      <c r="AC30" s="142">
        <v>1</v>
      </c>
      <c r="AD30" s="142">
        <v>1</v>
      </c>
      <c r="AE30" s="142">
        <v>1</v>
      </c>
      <c r="AF30" s="142">
        <v>1</v>
      </c>
      <c r="AG30" s="142">
        <v>1</v>
      </c>
      <c r="AH30" s="142">
        <v>1</v>
      </c>
      <c r="AI30" s="142">
        <v>1</v>
      </c>
      <c r="AJ30" s="142">
        <v>1</v>
      </c>
      <c r="AK30" s="142">
        <v>1</v>
      </c>
      <c r="AL30" s="142">
        <v>1</v>
      </c>
      <c r="AM30" s="143">
        <v>1</v>
      </c>
    </row>
    <row r="31" spans="2:41" ht="20.100000000000001" customHeight="1" x14ac:dyDescent="0.4">
      <c r="B31" s="47" t="s">
        <v>451</v>
      </c>
      <c r="C31" s="61">
        <f t="shared" si="1"/>
        <v>36</v>
      </c>
      <c r="D31" s="142">
        <v>1</v>
      </c>
      <c r="E31" s="142">
        <v>1</v>
      </c>
      <c r="F31" s="142">
        <v>1</v>
      </c>
      <c r="G31" s="142">
        <v>1</v>
      </c>
      <c r="H31" s="142">
        <v>1</v>
      </c>
      <c r="I31" s="142">
        <v>1</v>
      </c>
      <c r="J31" s="142">
        <v>1</v>
      </c>
      <c r="K31" s="142">
        <v>1</v>
      </c>
      <c r="L31" s="142">
        <v>1</v>
      </c>
      <c r="M31" s="142">
        <v>1</v>
      </c>
      <c r="N31" s="142">
        <v>1</v>
      </c>
      <c r="O31" s="142">
        <v>1</v>
      </c>
      <c r="P31" s="142">
        <v>1</v>
      </c>
      <c r="Q31" s="142">
        <v>1</v>
      </c>
      <c r="R31" s="142">
        <v>1</v>
      </c>
      <c r="S31" s="142">
        <v>1</v>
      </c>
      <c r="T31" s="142">
        <v>1</v>
      </c>
      <c r="U31" s="142">
        <v>1</v>
      </c>
      <c r="V31" s="142">
        <v>1</v>
      </c>
      <c r="W31" s="142">
        <v>1</v>
      </c>
      <c r="X31" s="142">
        <v>1</v>
      </c>
      <c r="Y31" s="142">
        <v>1</v>
      </c>
      <c r="Z31" s="146">
        <v>1</v>
      </c>
      <c r="AA31" s="142">
        <v>1</v>
      </c>
      <c r="AB31" s="142">
        <v>1</v>
      </c>
      <c r="AC31" s="142">
        <v>1</v>
      </c>
      <c r="AD31" s="142">
        <v>1</v>
      </c>
      <c r="AE31" s="142">
        <v>1</v>
      </c>
      <c r="AF31" s="142">
        <v>1</v>
      </c>
      <c r="AG31" s="142">
        <v>1</v>
      </c>
      <c r="AH31" s="142">
        <v>1</v>
      </c>
      <c r="AI31" s="142">
        <v>1</v>
      </c>
      <c r="AJ31" s="142">
        <v>1</v>
      </c>
      <c r="AK31" s="142">
        <v>1</v>
      </c>
      <c r="AL31" s="142">
        <v>1</v>
      </c>
      <c r="AM31" s="143">
        <v>1</v>
      </c>
    </row>
    <row r="32" spans="2:41" ht="20.100000000000001" customHeight="1" x14ac:dyDescent="0.4">
      <c r="B32" s="47" t="s">
        <v>452</v>
      </c>
      <c r="C32" s="61">
        <f t="shared" si="1"/>
        <v>33</v>
      </c>
      <c r="D32" s="3"/>
      <c r="E32" s="3"/>
      <c r="F32" s="3"/>
      <c r="G32" s="3">
        <v>1</v>
      </c>
      <c r="H32" s="3">
        <v>1</v>
      </c>
      <c r="I32" s="3">
        <v>1</v>
      </c>
      <c r="J32" s="3">
        <v>1</v>
      </c>
      <c r="K32" s="3">
        <v>1</v>
      </c>
      <c r="L32" s="3">
        <v>1</v>
      </c>
      <c r="M32" s="142">
        <v>1</v>
      </c>
      <c r="N32" s="142">
        <v>1</v>
      </c>
      <c r="O32" s="142">
        <v>1</v>
      </c>
      <c r="P32" s="142">
        <v>1</v>
      </c>
      <c r="Q32" s="142">
        <v>1</v>
      </c>
      <c r="R32" s="142">
        <v>1</v>
      </c>
      <c r="S32" s="146">
        <v>1</v>
      </c>
      <c r="T32" s="142">
        <v>1</v>
      </c>
      <c r="U32" s="142">
        <v>1</v>
      </c>
      <c r="V32" s="142">
        <v>1</v>
      </c>
      <c r="W32" s="142">
        <v>1</v>
      </c>
      <c r="X32" s="142">
        <v>1</v>
      </c>
      <c r="Y32" s="142">
        <v>1</v>
      </c>
      <c r="Z32" s="142">
        <v>1</v>
      </c>
      <c r="AA32" s="142">
        <v>1</v>
      </c>
      <c r="AB32" s="142">
        <v>1</v>
      </c>
      <c r="AC32" s="142">
        <v>1</v>
      </c>
      <c r="AD32" s="142">
        <v>1</v>
      </c>
      <c r="AE32" s="142">
        <v>1</v>
      </c>
      <c r="AF32" s="142">
        <v>1</v>
      </c>
      <c r="AG32" s="142">
        <v>1</v>
      </c>
      <c r="AH32" s="142">
        <v>1</v>
      </c>
      <c r="AI32" s="142">
        <v>1</v>
      </c>
      <c r="AJ32" s="142">
        <v>1</v>
      </c>
      <c r="AK32" s="142">
        <v>1</v>
      </c>
      <c r="AL32" s="142">
        <v>1</v>
      </c>
      <c r="AM32" s="143">
        <v>1</v>
      </c>
    </row>
    <row r="33" spans="2:39" ht="20.100000000000001" customHeight="1" x14ac:dyDescent="0.4">
      <c r="B33" s="47" t="s">
        <v>453</v>
      </c>
      <c r="C33" s="61">
        <f t="shared" si="1"/>
        <v>33</v>
      </c>
      <c r="D33" s="3"/>
      <c r="E33" s="3"/>
      <c r="F33" s="3"/>
      <c r="G33" s="142">
        <v>1</v>
      </c>
      <c r="H33" s="142">
        <v>1</v>
      </c>
      <c r="I33" s="142">
        <v>1</v>
      </c>
      <c r="J33" s="142">
        <v>1</v>
      </c>
      <c r="K33" s="142">
        <v>1</v>
      </c>
      <c r="L33" s="142">
        <v>1</v>
      </c>
      <c r="M33" s="142">
        <v>1</v>
      </c>
      <c r="N33" s="142">
        <v>1</v>
      </c>
      <c r="O33" s="142">
        <v>1</v>
      </c>
      <c r="P33" s="142">
        <v>1</v>
      </c>
      <c r="Q33" s="142">
        <v>1</v>
      </c>
      <c r="R33" s="142">
        <v>1</v>
      </c>
      <c r="S33" s="142">
        <v>1</v>
      </c>
      <c r="T33" s="142">
        <v>1</v>
      </c>
      <c r="U33" s="142">
        <v>1</v>
      </c>
      <c r="V33" s="142">
        <v>1</v>
      </c>
      <c r="W33" s="142">
        <v>1</v>
      </c>
      <c r="X33" s="142">
        <v>1</v>
      </c>
      <c r="Y33" s="142">
        <v>1</v>
      </c>
      <c r="Z33" s="142">
        <v>1</v>
      </c>
      <c r="AA33" s="142">
        <v>1</v>
      </c>
      <c r="AB33" s="142">
        <v>1</v>
      </c>
      <c r="AC33" s="142">
        <v>1</v>
      </c>
      <c r="AD33" s="142">
        <v>1</v>
      </c>
      <c r="AE33" s="142">
        <v>1</v>
      </c>
      <c r="AF33" s="142">
        <v>1</v>
      </c>
      <c r="AG33" s="142">
        <v>1</v>
      </c>
      <c r="AH33" s="142">
        <v>1</v>
      </c>
      <c r="AI33" s="142">
        <v>1</v>
      </c>
      <c r="AJ33" s="142">
        <v>1</v>
      </c>
      <c r="AK33" s="142">
        <v>1</v>
      </c>
      <c r="AL33" s="142">
        <v>1</v>
      </c>
      <c r="AM33" s="143">
        <v>1</v>
      </c>
    </row>
    <row r="34" spans="2:39" ht="20.100000000000001" customHeight="1" x14ac:dyDescent="0.4">
      <c r="B34" s="47" t="s">
        <v>464</v>
      </c>
      <c r="C34" s="61">
        <f t="shared" si="1"/>
        <v>32</v>
      </c>
      <c r="D34" s="3"/>
      <c r="E34" s="3"/>
      <c r="F34" s="3"/>
      <c r="G34" s="142">
        <v>1</v>
      </c>
      <c r="H34" s="142">
        <v>1</v>
      </c>
      <c r="I34" s="142">
        <v>1</v>
      </c>
      <c r="J34" s="142">
        <v>1</v>
      </c>
      <c r="K34" s="142">
        <v>1</v>
      </c>
      <c r="L34" s="142"/>
      <c r="M34" s="142">
        <v>1</v>
      </c>
      <c r="N34" s="142">
        <v>1</v>
      </c>
      <c r="O34" s="142">
        <v>1</v>
      </c>
      <c r="P34" s="142">
        <v>1</v>
      </c>
      <c r="Q34" s="142">
        <v>1</v>
      </c>
      <c r="R34" s="142">
        <v>1</v>
      </c>
      <c r="S34" s="142">
        <v>1</v>
      </c>
      <c r="T34" s="142">
        <v>1</v>
      </c>
      <c r="U34" s="142">
        <v>1</v>
      </c>
      <c r="V34" s="142">
        <v>1</v>
      </c>
      <c r="W34" s="142">
        <v>1</v>
      </c>
      <c r="X34" s="142">
        <v>1</v>
      </c>
      <c r="Y34" s="142">
        <v>1</v>
      </c>
      <c r="Z34" s="142">
        <v>1</v>
      </c>
      <c r="AA34" s="142">
        <v>1</v>
      </c>
      <c r="AB34" s="142">
        <v>1</v>
      </c>
      <c r="AC34" s="142">
        <v>1</v>
      </c>
      <c r="AD34" s="142">
        <v>1</v>
      </c>
      <c r="AE34" s="142">
        <v>1</v>
      </c>
      <c r="AF34" s="142">
        <v>1</v>
      </c>
      <c r="AG34" s="142">
        <v>1</v>
      </c>
      <c r="AH34" s="142">
        <v>1</v>
      </c>
      <c r="AI34" s="142">
        <v>1</v>
      </c>
      <c r="AJ34" s="142">
        <v>1</v>
      </c>
      <c r="AK34" s="142">
        <v>1</v>
      </c>
      <c r="AL34" s="142">
        <v>1</v>
      </c>
      <c r="AM34" s="143">
        <v>1</v>
      </c>
    </row>
    <row r="35" spans="2:39" ht="20.100000000000001" customHeight="1" x14ac:dyDescent="0.4">
      <c r="B35" s="47" t="s">
        <v>466</v>
      </c>
      <c r="C35" s="61">
        <f t="shared" si="1"/>
        <v>28</v>
      </c>
      <c r="D35" s="142"/>
      <c r="E35" s="142"/>
      <c r="F35" s="142"/>
      <c r="G35" s="142">
        <v>1</v>
      </c>
      <c r="H35" s="142">
        <v>1</v>
      </c>
      <c r="I35" s="142">
        <v>1</v>
      </c>
      <c r="J35" s="142">
        <v>1</v>
      </c>
      <c r="K35" s="142">
        <v>1</v>
      </c>
      <c r="L35" s="142">
        <v>1</v>
      </c>
      <c r="M35" s="142">
        <v>1</v>
      </c>
      <c r="N35" s="142">
        <v>1</v>
      </c>
      <c r="O35" s="142">
        <v>1</v>
      </c>
      <c r="P35" s="142">
        <v>1</v>
      </c>
      <c r="Q35" s="142">
        <v>1</v>
      </c>
      <c r="R35" s="142">
        <v>1</v>
      </c>
      <c r="S35" s="142">
        <v>1</v>
      </c>
      <c r="T35" s="142">
        <v>1</v>
      </c>
      <c r="U35" s="142">
        <v>1</v>
      </c>
      <c r="V35" s="142">
        <v>1</v>
      </c>
      <c r="W35" s="142"/>
      <c r="X35" s="142"/>
      <c r="Y35" s="142"/>
      <c r="Z35" s="142"/>
      <c r="AA35" s="142"/>
      <c r="AB35" s="142">
        <v>1</v>
      </c>
      <c r="AC35" s="142">
        <v>1</v>
      </c>
      <c r="AD35" s="142">
        <v>1</v>
      </c>
      <c r="AE35" s="142">
        <v>1</v>
      </c>
      <c r="AF35" s="142">
        <v>1</v>
      </c>
      <c r="AG35" s="142">
        <v>1</v>
      </c>
      <c r="AH35" s="142">
        <v>1</v>
      </c>
      <c r="AI35" s="142">
        <v>1</v>
      </c>
      <c r="AJ35" s="142">
        <v>1</v>
      </c>
      <c r="AK35" s="142">
        <v>1</v>
      </c>
      <c r="AL35" s="142">
        <v>1</v>
      </c>
      <c r="AM35" s="143">
        <v>1</v>
      </c>
    </row>
    <row r="36" spans="2:39" ht="20.100000000000001" customHeight="1" x14ac:dyDescent="0.4">
      <c r="B36" s="47" t="s">
        <v>575</v>
      </c>
      <c r="C36" s="61">
        <f t="shared" si="1"/>
        <v>12</v>
      </c>
      <c r="D36" s="142"/>
      <c r="E36" s="142"/>
      <c r="F36" s="142"/>
      <c r="G36" s="142">
        <v>1</v>
      </c>
      <c r="H36" s="142">
        <v>1</v>
      </c>
      <c r="I36" s="142">
        <v>1</v>
      </c>
      <c r="J36" s="142">
        <v>1</v>
      </c>
      <c r="K36" s="142">
        <v>1</v>
      </c>
      <c r="L36" s="142">
        <v>1</v>
      </c>
      <c r="M36" s="142">
        <v>1</v>
      </c>
      <c r="N36" s="142">
        <v>1</v>
      </c>
      <c r="O36" s="142">
        <v>1</v>
      </c>
      <c r="P36" s="142">
        <v>1</v>
      </c>
      <c r="Q36" s="142">
        <v>1</v>
      </c>
      <c r="R36" s="142">
        <v>1</v>
      </c>
      <c r="S36" s="142"/>
      <c r="T36" s="142"/>
      <c r="U36" s="142"/>
      <c r="V36" s="142"/>
      <c r="W36" s="142"/>
      <c r="X36" s="142"/>
      <c r="Y36" s="142"/>
      <c r="Z36" s="142"/>
      <c r="AA36" s="142"/>
      <c r="AB36" s="142"/>
      <c r="AC36" s="142"/>
      <c r="AD36" s="142"/>
      <c r="AE36" s="142"/>
      <c r="AF36" s="142"/>
      <c r="AG36" s="142"/>
      <c r="AH36" s="142"/>
      <c r="AI36" s="142"/>
      <c r="AJ36" s="142"/>
      <c r="AK36" s="142"/>
      <c r="AL36" s="142"/>
      <c r="AM36" s="143"/>
    </row>
    <row r="37" spans="2:39" ht="20.100000000000001" customHeight="1" x14ac:dyDescent="0.4">
      <c r="B37" s="47" t="s">
        <v>460</v>
      </c>
      <c r="C37" s="61">
        <f t="shared" si="1"/>
        <v>33</v>
      </c>
      <c r="D37" s="3"/>
      <c r="E37" s="3"/>
      <c r="F37" s="3"/>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48">
        <v>1</v>
      </c>
    </row>
    <row r="38" spans="2:39" ht="20.100000000000001" customHeight="1" x14ac:dyDescent="0.4">
      <c r="B38" s="47" t="s">
        <v>459</v>
      </c>
      <c r="C38" s="61">
        <f t="shared" si="1"/>
        <v>21</v>
      </c>
      <c r="D38" s="3"/>
      <c r="E38" s="3"/>
      <c r="F38" s="3"/>
      <c r="G38" s="3"/>
      <c r="H38" s="3"/>
      <c r="I38" s="3"/>
      <c r="J38" s="3"/>
      <c r="K38" s="3"/>
      <c r="L38" s="3"/>
      <c r="M38" s="3"/>
      <c r="N38" s="3"/>
      <c r="O38" s="3"/>
      <c r="P38" s="3"/>
      <c r="Q38" s="3"/>
      <c r="R38" s="3"/>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48">
        <v>1</v>
      </c>
    </row>
    <row r="39" spans="2:39" ht="20.100000000000001" customHeight="1" x14ac:dyDescent="0.4">
      <c r="B39" s="47" t="s">
        <v>461</v>
      </c>
      <c r="C39" s="61">
        <f t="shared" si="1"/>
        <v>21</v>
      </c>
      <c r="D39" s="3"/>
      <c r="E39" s="3"/>
      <c r="F39" s="3"/>
      <c r="G39" s="3"/>
      <c r="H39" s="3"/>
      <c r="I39" s="3"/>
      <c r="J39" s="3"/>
      <c r="K39" s="3"/>
      <c r="L39" s="3"/>
      <c r="M39" s="3"/>
      <c r="N39" s="3"/>
      <c r="O39" s="3"/>
      <c r="P39" s="3"/>
      <c r="Q39" s="3"/>
      <c r="R39" s="3"/>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48">
        <v>1</v>
      </c>
    </row>
    <row r="40" spans="2:39" ht="20.100000000000001" customHeight="1" x14ac:dyDescent="0.4">
      <c r="B40" s="47" t="s">
        <v>480</v>
      </c>
      <c r="C40" s="61">
        <f t="shared" si="1"/>
        <v>21</v>
      </c>
      <c r="D40" s="3"/>
      <c r="E40" s="3"/>
      <c r="F40" s="3"/>
      <c r="G40" s="3"/>
      <c r="H40" s="3"/>
      <c r="I40" s="3"/>
      <c r="J40" s="3"/>
      <c r="K40" s="3"/>
      <c r="L40" s="3"/>
      <c r="M40" s="3"/>
      <c r="N40" s="3"/>
      <c r="O40" s="3"/>
      <c r="P40" s="3"/>
      <c r="Q40" s="3"/>
      <c r="R40" s="3"/>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48">
        <v>1</v>
      </c>
    </row>
    <row r="41" spans="2:39" ht="20.100000000000001" customHeight="1" x14ac:dyDescent="0.4">
      <c r="B41" s="47" t="s">
        <v>482</v>
      </c>
      <c r="C41" s="61">
        <f t="shared" si="1"/>
        <v>35</v>
      </c>
      <c r="D41" s="3"/>
      <c r="E41" s="3">
        <v>1</v>
      </c>
      <c r="F41" s="3">
        <v>1</v>
      </c>
      <c r="G41" s="3">
        <v>1</v>
      </c>
      <c r="H41" s="3">
        <v>1</v>
      </c>
      <c r="I41" s="3">
        <v>1</v>
      </c>
      <c r="J41" s="3">
        <v>1</v>
      </c>
      <c r="K41" s="3">
        <v>1</v>
      </c>
      <c r="L41" s="3">
        <v>1</v>
      </c>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48">
        <v>1</v>
      </c>
    </row>
    <row r="42" spans="2:39" ht="20.100000000000001" customHeight="1" x14ac:dyDescent="0.4">
      <c r="B42" s="47" t="s">
        <v>472</v>
      </c>
      <c r="C42" s="61">
        <f t="shared" si="1"/>
        <v>30</v>
      </c>
      <c r="D42" s="3"/>
      <c r="E42" s="3"/>
      <c r="F42" s="3"/>
      <c r="G42" s="3"/>
      <c r="H42" s="3"/>
      <c r="I42" s="3"/>
      <c r="J42" s="3">
        <v>1</v>
      </c>
      <c r="K42" s="3">
        <v>1</v>
      </c>
      <c r="L42" s="3">
        <v>1</v>
      </c>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v>1</v>
      </c>
      <c r="AG42" s="3">
        <v>1</v>
      </c>
      <c r="AH42" s="3">
        <v>1</v>
      </c>
      <c r="AI42" s="3">
        <v>1</v>
      </c>
      <c r="AJ42" s="3">
        <v>1</v>
      </c>
      <c r="AK42" s="3">
        <v>1</v>
      </c>
      <c r="AL42" s="3">
        <v>1</v>
      </c>
      <c r="AM42" s="48">
        <v>1</v>
      </c>
    </row>
    <row r="43" spans="2:39" ht="20.100000000000001" customHeight="1" x14ac:dyDescent="0.4">
      <c r="B43" s="47" t="s">
        <v>473</v>
      </c>
      <c r="C43" s="61">
        <f t="shared" si="1"/>
        <v>30</v>
      </c>
      <c r="D43" s="3"/>
      <c r="E43" s="3"/>
      <c r="F43" s="3"/>
      <c r="G43" s="3"/>
      <c r="H43" s="3"/>
      <c r="I43" s="3"/>
      <c r="J43" s="3">
        <v>1</v>
      </c>
      <c r="K43" s="3">
        <v>1</v>
      </c>
      <c r="L43" s="3">
        <v>1</v>
      </c>
      <c r="M43" s="3">
        <v>1</v>
      </c>
      <c r="N43" s="3">
        <v>1</v>
      </c>
      <c r="O43" s="3">
        <v>1</v>
      </c>
      <c r="P43" s="3">
        <v>1</v>
      </c>
      <c r="Q43" s="3">
        <v>1</v>
      </c>
      <c r="R43" s="3">
        <v>1</v>
      </c>
      <c r="S43" s="3">
        <v>1</v>
      </c>
      <c r="T43" s="3">
        <v>1</v>
      </c>
      <c r="U43" s="3">
        <v>1</v>
      </c>
      <c r="V43" s="3">
        <v>1</v>
      </c>
      <c r="W43" s="3">
        <v>1</v>
      </c>
      <c r="X43" s="3">
        <v>1</v>
      </c>
      <c r="Y43" s="3">
        <v>1</v>
      </c>
      <c r="Z43" s="3">
        <v>1</v>
      </c>
      <c r="AA43" s="3">
        <v>1</v>
      </c>
      <c r="AB43" s="3">
        <v>1</v>
      </c>
      <c r="AC43" s="3">
        <v>1</v>
      </c>
      <c r="AD43" s="3">
        <v>1</v>
      </c>
      <c r="AE43" s="3">
        <v>1</v>
      </c>
      <c r="AF43" s="3">
        <v>1</v>
      </c>
      <c r="AG43" s="3">
        <v>1</v>
      </c>
      <c r="AH43" s="3">
        <v>1</v>
      </c>
      <c r="AI43" s="3">
        <v>1</v>
      </c>
      <c r="AJ43" s="3">
        <v>1</v>
      </c>
      <c r="AK43" s="3">
        <v>1</v>
      </c>
      <c r="AL43" s="3">
        <v>1</v>
      </c>
      <c r="AM43" s="48">
        <v>1</v>
      </c>
    </row>
    <row r="44" spans="2:39" ht="20.100000000000001" customHeight="1" x14ac:dyDescent="0.4">
      <c r="B44" s="47" t="s">
        <v>474</v>
      </c>
      <c r="C44" s="61">
        <f t="shared" si="1"/>
        <v>30</v>
      </c>
      <c r="D44" s="3"/>
      <c r="E44" s="3"/>
      <c r="F44" s="3"/>
      <c r="G44" s="3"/>
      <c r="H44" s="3"/>
      <c r="I44" s="3"/>
      <c r="J44" s="3">
        <v>1</v>
      </c>
      <c r="K44" s="3">
        <v>1</v>
      </c>
      <c r="L44" s="3">
        <v>1</v>
      </c>
      <c r="M44" s="3">
        <v>1</v>
      </c>
      <c r="N44" s="3">
        <v>1</v>
      </c>
      <c r="O44" s="3">
        <v>1</v>
      </c>
      <c r="P44" s="3">
        <v>1</v>
      </c>
      <c r="Q44" s="3">
        <v>1</v>
      </c>
      <c r="R44" s="3">
        <v>1</v>
      </c>
      <c r="S44" s="3">
        <v>1</v>
      </c>
      <c r="T44" s="3">
        <v>1</v>
      </c>
      <c r="U44" s="3">
        <v>1</v>
      </c>
      <c r="V44" s="3">
        <v>1</v>
      </c>
      <c r="W44" s="3">
        <v>1</v>
      </c>
      <c r="X44" s="3">
        <v>1</v>
      </c>
      <c r="Y44" s="3">
        <v>1</v>
      </c>
      <c r="Z44" s="3">
        <v>1</v>
      </c>
      <c r="AA44" s="3">
        <v>1</v>
      </c>
      <c r="AB44" s="3">
        <v>1</v>
      </c>
      <c r="AC44" s="3">
        <v>1</v>
      </c>
      <c r="AD44" s="3">
        <v>1</v>
      </c>
      <c r="AE44" s="3">
        <v>1</v>
      </c>
      <c r="AF44" s="3">
        <v>1</v>
      </c>
      <c r="AG44" s="3">
        <v>1</v>
      </c>
      <c r="AH44" s="3">
        <v>1</v>
      </c>
      <c r="AI44" s="3">
        <v>1</v>
      </c>
      <c r="AJ44" s="3">
        <v>1</v>
      </c>
      <c r="AK44" s="3">
        <v>1</v>
      </c>
      <c r="AL44" s="3">
        <v>1</v>
      </c>
      <c r="AM44" s="48">
        <v>1</v>
      </c>
    </row>
    <row r="45" spans="2:39" ht="20.100000000000001" customHeight="1" x14ac:dyDescent="0.4">
      <c r="B45" s="47" t="s">
        <v>475</v>
      </c>
      <c r="C45" s="61">
        <f t="shared" si="1"/>
        <v>27</v>
      </c>
      <c r="D45" s="3"/>
      <c r="E45" s="3"/>
      <c r="F45" s="3"/>
      <c r="G45" s="3"/>
      <c r="H45" s="3"/>
      <c r="I45" s="3"/>
      <c r="J45" s="3"/>
      <c r="K45" s="3"/>
      <c r="L45" s="3"/>
      <c r="M45" s="3">
        <v>1</v>
      </c>
      <c r="N45" s="3">
        <v>1</v>
      </c>
      <c r="O45" s="3">
        <v>1</v>
      </c>
      <c r="P45" s="3">
        <v>1</v>
      </c>
      <c r="Q45" s="3">
        <v>1</v>
      </c>
      <c r="R45" s="3">
        <v>1</v>
      </c>
      <c r="S45" s="3">
        <v>1</v>
      </c>
      <c r="T45" s="3">
        <v>1</v>
      </c>
      <c r="U45" s="3">
        <v>1</v>
      </c>
      <c r="V45" s="3">
        <v>1</v>
      </c>
      <c r="W45" s="3">
        <v>1</v>
      </c>
      <c r="X45" s="3">
        <v>1</v>
      </c>
      <c r="Y45" s="3">
        <v>1</v>
      </c>
      <c r="Z45" s="3">
        <v>1</v>
      </c>
      <c r="AA45" s="3">
        <v>1</v>
      </c>
      <c r="AB45" s="3">
        <v>1</v>
      </c>
      <c r="AC45" s="3">
        <v>1</v>
      </c>
      <c r="AD45" s="3">
        <v>1</v>
      </c>
      <c r="AE45" s="3">
        <v>1</v>
      </c>
      <c r="AF45" s="3">
        <v>1</v>
      </c>
      <c r="AG45" s="3">
        <v>1</v>
      </c>
      <c r="AH45" s="3">
        <v>1</v>
      </c>
      <c r="AI45" s="3">
        <v>1</v>
      </c>
      <c r="AJ45" s="3">
        <v>1</v>
      </c>
      <c r="AK45" s="3">
        <v>1</v>
      </c>
      <c r="AL45" s="3">
        <v>1</v>
      </c>
      <c r="AM45" s="48">
        <v>1</v>
      </c>
    </row>
    <row r="46" spans="2:39" ht="20.100000000000001" customHeight="1" x14ac:dyDescent="0.4">
      <c r="B46" s="47" t="s">
        <v>476</v>
      </c>
      <c r="C46" s="61">
        <f t="shared" si="1"/>
        <v>27</v>
      </c>
      <c r="D46" s="3"/>
      <c r="E46" s="3"/>
      <c r="F46" s="3"/>
      <c r="G46" s="3"/>
      <c r="H46" s="3"/>
      <c r="I46" s="3"/>
      <c r="J46" s="3"/>
      <c r="K46" s="3"/>
      <c r="L46" s="3"/>
      <c r="M46" s="3">
        <v>1</v>
      </c>
      <c r="N46" s="3">
        <v>1</v>
      </c>
      <c r="O46" s="3">
        <v>1</v>
      </c>
      <c r="P46" s="3">
        <v>1</v>
      </c>
      <c r="Q46" s="3">
        <v>1</v>
      </c>
      <c r="R46" s="3">
        <v>1</v>
      </c>
      <c r="S46" s="3">
        <v>1</v>
      </c>
      <c r="T46" s="3">
        <v>1</v>
      </c>
      <c r="U46" s="3">
        <v>1</v>
      </c>
      <c r="V46" s="3">
        <v>1</v>
      </c>
      <c r="W46" s="3">
        <v>1</v>
      </c>
      <c r="X46" s="3">
        <v>1</v>
      </c>
      <c r="Y46" s="3">
        <v>1</v>
      </c>
      <c r="Z46" s="3">
        <v>1</v>
      </c>
      <c r="AA46" s="3">
        <v>1</v>
      </c>
      <c r="AB46" s="3">
        <v>1</v>
      </c>
      <c r="AC46" s="3">
        <v>1</v>
      </c>
      <c r="AD46" s="3">
        <v>1</v>
      </c>
      <c r="AE46" s="3">
        <v>1</v>
      </c>
      <c r="AF46" s="3">
        <v>1</v>
      </c>
      <c r="AG46" s="3">
        <v>1</v>
      </c>
      <c r="AH46" s="3">
        <v>1</v>
      </c>
      <c r="AI46" s="3">
        <v>1</v>
      </c>
      <c r="AJ46" s="3">
        <v>1</v>
      </c>
      <c r="AK46" s="3">
        <v>1</v>
      </c>
      <c r="AL46" s="3">
        <v>1</v>
      </c>
      <c r="AM46" s="48">
        <v>1</v>
      </c>
    </row>
    <row r="47" spans="2:39" ht="20.100000000000001" customHeight="1" x14ac:dyDescent="0.4">
      <c r="B47" s="47" t="s">
        <v>477</v>
      </c>
      <c r="C47" s="61">
        <f t="shared" si="1"/>
        <v>27</v>
      </c>
      <c r="D47" s="3"/>
      <c r="E47" s="3"/>
      <c r="F47" s="3"/>
      <c r="G47" s="3"/>
      <c r="H47" s="3"/>
      <c r="I47" s="3"/>
      <c r="J47" s="3"/>
      <c r="K47" s="3"/>
      <c r="L47" s="3"/>
      <c r="M47" s="3">
        <v>1</v>
      </c>
      <c r="N47" s="3">
        <v>1</v>
      </c>
      <c r="O47" s="3">
        <v>1</v>
      </c>
      <c r="P47" s="3">
        <v>1</v>
      </c>
      <c r="Q47" s="3">
        <v>1</v>
      </c>
      <c r="R47" s="3">
        <v>1</v>
      </c>
      <c r="S47" s="3">
        <v>1</v>
      </c>
      <c r="T47" s="3">
        <v>1</v>
      </c>
      <c r="U47" s="3">
        <v>1</v>
      </c>
      <c r="V47" s="3">
        <v>1</v>
      </c>
      <c r="W47" s="3">
        <v>1</v>
      </c>
      <c r="X47" s="3">
        <v>1</v>
      </c>
      <c r="Y47" s="3">
        <v>1</v>
      </c>
      <c r="Z47" s="3">
        <v>1</v>
      </c>
      <c r="AA47" s="3">
        <v>1</v>
      </c>
      <c r="AB47" s="3">
        <v>1</v>
      </c>
      <c r="AC47" s="3">
        <v>1</v>
      </c>
      <c r="AD47" s="3">
        <v>1</v>
      </c>
      <c r="AE47" s="3">
        <v>1</v>
      </c>
      <c r="AF47" s="3">
        <v>1</v>
      </c>
      <c r="AG47" s="3">
        <v>1</v>
      </c>
      <c r="AH47" s="3">
        <v>1</v>
      </c>
      <c r="AI47" s="3">
        <v>1</v>
      </c>
      <c r="AJ47" s="3">
        <v>1</v>
      </c>
      <c r="AK47" s="3">
        <v>1</v>
      </c>
      <c r="AL47" s="3">
        <v>1</v>
      </c>
      <c r="AM47" s="48">
        <v>1</v>
      </c>
    </row>
    <row r="48" spans="2:39" ht="20.100000000000001" customHeight="1" x14ac:dyDescent="0.4">
      <c r="B48" s="47" t="s">
        <v>478</v>
      </c>
      <c r="C48" s="61">
        <f t="shared" si="1"/>
        <v>27</v>
      </c>
      <c r="D48" s="3"/>
      <c r="E48" s="3"/>
      <c r="F48" s="3"/>
      <c r="G48" s="3"/>
      <c r="H48" s="3"/>
      <c r="I48" s="3"/>
      <c r="J48" s="3"/>
      <c r="K48" s="3"/>
      <c r="L48" s="3"/>
      <c r="M48" s="3">
        <v>1</v>
      </c>
      <c r="N48" s="3">
        <v>1</v>
      </c>
      <c r="O48" s="3">
        <v>1</v>
      </c>
      <c r="P48" s="3">
        <v>1</v>
      </c>
      <c r="Q48" s="3">
        <v>1</v>
      </c>
      <c r="R48" s="3">
        <v>1</v>
      </c>
      <c r="S48" s="3">
        <v>1</v>
      </c>
      <c r="T48" s="3">
        <v>1</v>
      </c>
      <c r="U48" s="3">
        <v>1</v>
      </c>
      <c r="V48" s="3">
        <v>1</v>
      </c>
      <c r="W48" s="3">
        <v>1</v>
      </c>
      <c r="X48" s="3">
        <v>1</v>
      </c>
      <c r="Y48" s="3">
        <v>1</v>
      </c>
      <c r="Z48" s="3">
        <v>1</v>
      </c>
      <c r="AA48" s="3">
        <v>1</v>
      </c>
      <c r="AB48" s="3">
        <v>1</v>
      </c>
      <c r="AC48" s="3">
        <v>1</v>
      </c>
      <c r="AD48" s="3">
        <v>1</v>
      </c>
      <c r="AE48" s="3">
        <v>1</v>
      </c>
      <c r="AF48" s="3">
        <v>1</v>
      </c>
      <c r="AG48" s="3">
        <v>1</v>
      </c>
      <c r="AH48" s="3">
        <v>1</v>
      </c>
      <c r="AI48" s="3">
        <v>1</v>
      </c>
      <c r="AJ48" s="3">
        <v>1</v>
      </c>
      <c r="AK48" s="3">
        <v>1</v>
      </c>
      <c r="AL48" s="3">
        <v>1</v>
      </c>
      <c r="AM48" s="48">
        <v>1</v>
      </c>
    </row>
    <row r="49" spans="2:39" ht="20.100000000000001" customHeight="1" x14ac:dyDescent="0.4">
      <c r="B49" s="47" t="s">
        <v>479</v>
      </c>
      <c r="C49" s="61">
        <f t="shared" si="1"/>
        <v>14</v>
      </c>
      <c r="D49" s="3"/>
      <c r="E49" s="3"/>
      <c r="F49" s="3"/>
      <c r="G49" s="3"/>
      <c r="H49" s="3"/>
      <c r="I49" s="3"/>
      <c r="J49" s="3"/>
      <c r="K49" s="3"/>
      <c r="L49" s="3"/>
      <c r="M49" s="3">
        <v>1</v>
      </c>
      <c r="N49" s="3">
        <v>1</v>
      </c>
      <c r="O49" s="3">
        <v>1</v>
      </c>
      <c r="P49" s="3">
        <v>1</v>
      </c>
      <c r="Q49" s="3">
        <v>1</v>
      </c>
      <c r="R49" s="3">
        <v>1</v>
      </c>
      <c r="S49" s="3">
        <v>1</v>
      </c>
      <c r="T49" s="3">
        <v>1</v>
      </c>
      <c r="U49" s="3">
        <v>1</v>
      </c>
      <c r="V49" s="3">
        <v>1</v>
      </c>
      <c r="W49" s="3">
        <v>1</v>
      </c>
      <c r="X49" s="3">
        <v>1</v>
      </c>
      <c r="Y49" s="3">
        <v>1</v>
      </c>
      <c r="Z49" s="3">
        <v>1</v>
      </c>
      <c r="AA49" s="3"/>
      <c r="AB49" s="3"/>
      <c r="AC49" s="3"/>
      <c r="AD49" s="3"/>
      <c r="AE49" s="3"/>
      <c r="AF49" s="3"/>
      <c r="AG49" s="3"/>
      <c r="AH49" s="3"/>
      <c r="AI49" s="3"/>
      <c r="AJ49" s="3"/>
      <c r="AK49" s="3"/>
      <c r="AL49" s="3"/>
      <c r="AM49" s="48"/>
    </row>
    <row r="50" spans="2:39" ht="20.100000000000001" customHeight="1" x14ac:dyDescent="0.4">
      <c r="B50" s="47" t="s">
        <v>576</v>
      </c>
      <c r="C50" s="61">
        <f t="shared" si="1"/>
        <v>6</v>
      </c>
      <c r="D50" s="71"/>
      <c r="E50" s="71"/>
      <c r="F50" s="71"/>
      <c r="G50" s="71"/>
      <c r="H50" s="71"/>
      <c r="I50" s="71"/>
      <c r="J50" s="71"/>
      <c r="K50" s="71"/>
      <c r="L50" s="71"/>
      <c r="M50" s="71"/>
      <c r="N50" s="71"/>
      <c r="O50" s="71"/>
      <c r="P50" s="71"/>
      <c r="Q50" s="71">
        <v>1</v>
      </c>
      <c r="R50" s="71">
        <v>1</v>
      </c>
      <c r="S50" s="71">
        <v>1</v>
      </c>
      <c r="T50" s="71">
        <v>1</v>
      </c>
      <c r="U50" s="71">
        <v>1</v>
      </c>
      <c r="V50" s="71">
        <v>1</v>
      </c>
      <c r="W50" s="71"/>
      <c r="X50" s="71"/>
      <c r="Y50" s="71"/>
      <c r="Z50" s="71"/>
      <c r="AA50" s="71"/>
      <c r="AB50" s="71"/>
      <c r="AC50" s="71"/>
      <c r="AD50" s="71"/>
      <c r="AE50" s="71"/>
      <c r="AF50" s="71"/>
      <c r="AG50" s="71"/>
      <c r="AH50" s="71"/>
      <c r="AI50" s="71"/>
      <c r="AJ50" s="71"/>
      <c r="AK50" s="71"/>
      <c r="AL50" s="71"/>
      <c r="AM50" s="148"/>
    </row>
    <row r="51" spans="2:39" ht="20.100000000000001" customHeight="1" x14ac:dyDescent="0.4">
      <c r="B51" s="63" t="s">
        <v>481</v>
      </c>
      <c r="C51" s="61">
        <f t="shared" si="1"/>
        <v>35</v>
      </c>
      <c r="D51" s="71"/>
      <c r="E51" s="71">
        <v>1</v>
      </c>
      <c r="F51" s="71">
        <v>1</v>
      </c>
      <c r="G51" s="71">
        <v>1</v>
      </c>
      <c r="H51" s="71">
        <v>1</v>
      </c>
      <c r="I51" s="71">
        <v>1</v>
      </c>
      <c r="J51" s="71">
        <v>1</v>
      </c>
      <c r="K51" s="71">
        <v>1</v>
      </c>
      <c r="L51" s="71">
        <v>1</v>
      </c>
      <c r="M51" s="71">
        <v>1</v>
      </c>
      <c r="N51" s="71">
        <v>1</v>
      </c>
      <c r="O51" s="71">
        <v>1</v>
      </c>
      <c r="P51" s="71">
        <v>1</v>
      </c>
      <c r="Q51" s="71">
        <v>1</v>
      </c>
      <c r="R51" s="71">
        <v>1</v>
      </c>
      <c r="S51" s="71">
        <v>1</v>
      </c>
      <c r="T51" s="71">
        <v>1</v>
      </c>
      <c r="U51" s="71">
        <v>1</v>
      </c>
      <c r="V51" s="71">
        <v>1</v>
      </c>
      <c r="W51" s="71">
        <v>1</v>
      </c>
      <c r="X51" s="71">
        <v>1</v>
      </c>
      <c r="Y51" s="71">
        <v>1</v>
      </c>
      <c r="Z51" s="71">
        <v>1</v>
      </c>
      <c r="AA51" s="71">
        <v>1</v>
      </c>
      <c r="AB51" s="71">
        <v>1</v>
      </c>
      <c r="AC51" s="71">
        <v>1</v>
      </c>
      <c r="AD51" s="71">
        <v>1</v>
      </c>
      <c r="AE51" s="71">
        <v>1</v>
      </c>
      <c r="AF51" s="71">
        <v>1</v>
      </c>
      <c r="AG51" s="71">
        <v>1</v>
      </c>
      <c r="AH51" s="71">
        <v>1</v>
      </c>
      <c r="AI51" s="71">
        <v>1</v>
      </c>
      <c r="AJ51" s="71">
        <v>1</v>
      </c>
      <c r="AK51" s="71">
        <v>1</v>
      </c>
      <c r="AL51" s="71">
        <v>1</v>
      </c>
      <c r="AM51" s="148">
        <v>1</v>
      </c>
    </row>
    <row r="52" spans="2:39" ht="20.100000000000001" customHeight="1" x14ac:dyDescent="0.4">
      <c r="B52" s="63" t="s">
        <v>484</v>
      </c>
      <c r="C52" s="61">
        <f t="shared" si="1"/>
        <v>33</v>
      </c>
      <c r="D52" s="71"/>
      <c r="E52" s="71"/>
      <c r="F52" s="71"/>
      <c r="G52" s="71">
        <v>1</v>
      </c>
      <c r="H52" s="71">
        <v>1</v>
      </c>
      <c r="I52" s="71">
        <v>1</v>
      </c>
      <c r="J52" s="71">
        <v>1</v>
      </c>
      <c r="K52" s="71">
        <v>1</v>
      </c>
      <c r="L52" s="71">
        <v>1</v>
      </c>
      <c r="M52" s="71">
        <v>1</v>
      </c>
      <c r="N52" s="71">
        <v>1</v>
      </c>
      <c r="O52" s="71">
        <v>1</v>
      </c>
      <c r="P52" s="71">
        <v>1</v>
      </c>
      <c r="Q52" s="71">
        <v>1</v>
      </c>
      <c r="R52" s="71">
        <v>1</v>
      </c>
      <c r="S52" s="71">
        <v>1</v>
      </c>
      <c r="T52" s="71">
        <v>1</v>
      </c>
      <c r="U52" s="71">
        <v>1</v>
      </c>
      <c r="V52" s="71">
        <v>1</v>
      </c>
      <c r="W52" s="71">
        <v>1</v>
      </c>
      <c r="X52" s="71">
        <v>1</v>
      </c>
      <c r="Y52" s="71">
        <v>1</v>
      </c>
      <c r="Z52" s="71">
        <v>1</v>
      </c>
      <c r="AA52" s="71">
        <v>1</v>
      </c>
      <c r="AB52" s="71">
        <v>1</v>
      </c>
      <c r="AC52" s="71">
        <v>1</v>
      </c>
      <c r="AD52" s="71">
        <v>1</v>
      </c>
      <c r="AE52" s="71">
        <v>1</v>
      </c>
      <c r="AF52" s="71">
        <v>1</v>
      </c>
      <c r="AG52" s="71">
        <v>1</v>
      </c>
      <c r="AH52" s="71">
        <v>1</v>
      </c>
      <c r="AI52" s="71">
        <v>1</v>
      </c>
      <c r="AJ52" s="71">
        <v>1</v>
      </c>
      <c r="AK52" s="71">
        <v>1</v>
      </c>
      <c r="AL52" s="71">
        <v>1</v>
      </c>
      <c r="AM52" s="148">
        <v>1</v>
      </c>
    </row>
    <row r="53" spans="2:39" ht="20.100000000000001" customHeight="1" x14ac:dyDescent="0.4">
      <c r="B53" s="63" t="s">
        <v>485</v>
      </c>
      <c r="C53" s="61">
        <f t="shared" si="1"/>
        <v>33</v>
      </c>
      <c r="D53" s="71"/>
      <c r="E53" s="71"/>
      <c r="F53" s="71"/>
      <c r="G53" s="71">
        <v>1</v>
      </c>
      <c r="H53" s="71">
        <v>1</v>
      </c>
      <c r="I53" s="71">
        <v>1</v>
      </c>
      <c r="J53" s="71">
        <v>1</v>
      </c>
      <c r="K53" s="71">
        <v>1</v>
      </c>
      <c r="L53" s="71">
        <v>1</v>
      </c>
      <c r="M53" s="71">
        <v>1</v>
      </c>
      <c r="N53" s="71">
        <v>1</v>
      </c>
      <c r="O53" s="71">
        <v>1</v>
      </c>
      <c r="P53" s="71">
        <v>1</v>
      </c>
      <c r="Q53" s="71">
        <v>1</v>
      </c>
      <c r="R53" s="71">
        <v>1</v>
      </c>
      <c r="S53" s="71">
        <v>1</v>
      </c>
      <c r="T53" s="71">
        <v>1</v>
      </c>
      <c r="U53" s="71">
        <v>1</v>
      </c>
      <c r="V53" s="71">
        <v>1</v>
      </c>
      <c r="W53" s="71">
        <v>1</v>
      </c>
      <c r="X53" s="71">
        <v>1</v>
      </c>
      <c r="Y53" s="71">
        <v>1</v>
      </c>
      <c r="Z53" s="71">
        <v>1</v>
      </c>
      <c r="AA53" s="71">
        <v>1</v>
      </c>
      <c r="AB53" s="71">
        <v>1</v>
      </c>
      <c r="AC53" s="71">
        <v>1</v>
      </c>
      <c r="AD53" s="71">
        <v>1</v>
      </c>
      <c r="AE53" s="71">
        <v>1</v>
      </c>
      <c r="AF53" s="71">
        <v>1</v>
      </c>
      <c r="AG53" s="71">
        <v>1</v>
      </c>
      <c r="AH53" s="71">
        <v>1</v>
      </c>
      <c r="AI53" s="71">
        <v>1</v>
      </c>
      <c r="AJ53" s="71">
        <v>1</v>
      </c>
      <c r="AK53" s="71">
        <v>1</v>
      </c>
      <c r="AL53" s="71">
        <v>1</v>
      </c>
      <c r="AM53" s="148">
        <v>1</v>
      </c>
    </row>
    <row r="54" spans="2:39" ht="20.100000000000001" customHeight="1" x14ac:dyDescent="0.4">
      <c r="B54" s="63" t="s">
        <v>486</v>
      </c>
      <c r="C54" s="61">
        <f t="shared" si="1"/>
        <v>33</v>
      </c>
      <c r="D54" s="71"/>
      <c r="E54" s="71"/>
      <c r="F54" s="71"/>
      <c r="G54" s="71">
        <v>1</v>
      </c>
      <c r="H54" s="71">
        <v>1</v>
      </c>
      <c r="I54" s="71">
        <v>1</v>
      </c>
      <c r="J54" s="71">
        <v>1</v>
      </c>
      <c r="K54" s="71">
        <v>1</v>
      </c>
      <c r="L54" s="71">
        <v>1</v>
      </c>
      <c r="M54" s="71">
        <v>1</v>
      </c>
      <c r="N54" s="71">
        <v>1</v>
      </c>
      <c r="O54" s="71">
        <v>1</v>
      </c>
      <c r="P54" s="71">
        <v>1</v>
      </c>
      <c r="Q54" s="71">
        <v>1</v>
      </c>
      <c r="R54" s="71">
        <v>1</v>
      </c>
      <c r="S54" s="71">
        <v>1</v>
      </c>
      <c r="T54" s="71">
        <v>1</v>
      </c>
      <c r="U54" s="71">
        <v>1</v>
      </c>
      <c r="V54" s="71">
        <v>1</v>
      </c>
      <c r="W54" s="71">
        <v>1</v>
      </c>
      <c r="X54" s="71">
        <v>1</v>
      </c>
      <c r="Y54" s="71">
        <v>1</v>
      </c>
      <c r="Z54" s="71">
        <v>1</v>
      </c>
      <c r="AA54" s="71">
        <v>1</v>
      </c>
      <c r="AB54" s="71">
        <v>1</v>
      </c>
      <c r="AC54" s="71">
        <v>1</v>
      </c>
      <c r="AD54" s="71">
        <v>1</v>
      </c>
      <c r="AE54" s="71">
        <v>1</v>
      </c>
      <c r="AF54" s="71">
        <v>1</v>
      </c>
      <c r="AG54" s="71">
        <v>1</v>
      </c>
      <c r="AH54" s="71">
        <v>1</v>
      </c>
      <c r="AI54" s="71">
        <v>1</v>
      </c>
      <c r="AJ54" s="71">
        <v>1</v>
      </c>
      <c r="AK54" s="71">
        <v>1</v>
      </c>
      <c r="AL54" s="71">
        <v>1</v>
      </c>
      <c r="AM54" s="148">
        <v>1</v>
      </c>
    </row>
    <row r="55" spans="2:39" ht="20.100000000000001" customHeight="1" x14ac:dyDescent="0.4">
      <c r="B55" s="63" t="s">
        <v>487</v>
      </c>
      <c r="C55" s="61">
        <f t="shared" si="1"/>
        <v>33</v>
      </c>
      <c r="D55" s="71"/>
      <c r="E55" s="71"/>
      <c r="F55" s="71"/>
      <c r="G55" s="71">
        <v>1</v>
      </c>
      <c r="H55" s="71">
        <v>1</v>
      </c>
      <c r="I55" s="71">
        <v>1</v>
      </c>
      <c r="J55" s="71">
        <v>1</v>
      </c>
      <c r="K55" s="71">
        <v>1</v>
      </c>
      <c r="L55" s="71">
        <v>1</v>
      </c>
      <c r="M55" s="71">
        <v>1</v>
      </c>
      <c r="N55" s="71">
        <v>1</v>
      </c>
      <c r="O55" s="71">
        <v>1</v>
      </c>
      <c r="P55" s="71">
        <v>1</v>
      </c>
      <c r="Q55" s="71">
        <v>1</v>
      </c>
      <c r="R55" s="71">
        <v>1</v>
      </c>
      <c r="S55" s="71">
        <v>1</v>
      </c>
      <c r="T55" s="71">
        <v>1</v>
      </c>
      <c r="U55" s="71">
        <v>1</v>
      </c>
      <c r="V55" s="71">
        <v>1</v>
      </c>
      <c r="W55" s="71">
        <v>1</v>
      </c>
      <c r="X55" s="71">
        <v>1</v>
      </c>
      <c r="Y55" s="71">
        <v>1</v>
      </c>
      <c r="Z55" s="71">
        <v>1</v>
      </c>
      <c r="AA55" s="71">
        <v>1</v>
      </c>
      <c r="AB55" s="71">
        <v>1</v>
      </c>
      <c r="AC55" s="71">
        <v>1</v>
      </c>
      <c r="AD55" s="71">
        <v>1</v>
      </c>
      <c r="AE55" s="71">
        <v>1</v>
      </c>
      <c r="AF55" s="71">
        <v>1</v>
      </c>
      <c r="AG55" s="71">
        <v>1</v>
      </c>
      <c r="AH55" s="71">
        <v>1</v>
      </c>
      <c r="AI55" s="71">
        <v>1</v>
      </c>
      <c r="AJ55" s="71">
        <v>1</v>
      </c>
      <c r="AK55" s="71">
        <v>1</v>
      </c>
      <c r="AL55" s="71">
        <v>1</v>
      </c>
      <c r="AM55" s="148">
        <v>1</v>
      </c>
    </row>
    <row r="56" spans="2:39" ht="20.100000000000001" customHeight="1" x14ac:dyDescent="0.4">
      <c r="B56" s="63" t="s">
        <v>488</v>
      </c>
      <c r="C56" s="61">
        <f t="shared" si="1"/>
        <v>27</v>
      </c>
      <c r="D56" s="71"/>
      <c r="E56" s="71"/>
      <c r="F56" s="71"/>
      <c r="G56" s="71"/>
      <c r="H56" s="71"/>
      <c r="I56" s="71"/>
      <c r="J56" s="71"/>
      <c r="K56" s="71"/>
      <c r="L56" s="71"/>
      <c r="M56" s="71">
        <v>1</v>
      </c>
      <c r="N56" s="71">
        <v>1</v>
      </c>
      <c r="O56" s="71">
        <v>1</v>
      </c>
      <c r="P56" s="71">
        <v>1</v>
      </c>
      <c r="Q56" s="71">
        <v>1</v>
      </c>
      <c r="R56" s="71">
        <v>1</v>
      </c>
      <c r="S56" s="71">
        <v>1</v>
      </c>
      <c r="T56" s="71">
        <v>1</v>
      </c>
      <c r="U56" s="71">
        <v>1</v>
      </c>
      <c r="V56" s="71">
        <v>1</v>
      </c>
      <c r="W56" s="71">
        <v>1</v>
      </c>
      <c r="X56" s="71">
        <v>1</v>
      </c>
      <c r="Y56" s="71">
        <v>1</v>
      </c>
      <c r="Z56" s="71">
        <v>1</v>
      </c>
      <c r="AA56" s="71">
        <v>1</v>
      </c>
      <c r="AB56" s="71">
        <v>1</v>
      </c>
      <c r="AC56" s="71">
        <v>1</v>
      </c>
      <c r="AD56" s="71">
        <v>1</v>
      </c>
      <c r="AE56" s="71">
        <v>1</v>
      </c>
      <c r="AF56" s="71">
        <v>1</v>
      </c>
      <c r="AG56" s="71">
        <v>1</v>
      </c>
      <c r="AH56" s="71">
        <v>1</v>
      </c>
      <c r="AI56" s="71">
        <v>1</v>
      </c>
      <c r="AJ56" s="71">
        <v>1</v>
      </c>
      <c r="AK56" s="71">
        <v>1</v>
      </c>
      <c r="AL56" s="71">
        <v>1</v>
      </c>
      <c r="AM56" s="148">
        <v>1</v>
      </c>
    </row>
    <row r="57" spans="2:39" ht="20.100000000000001" customHeight="1" x14ac:dyDescent="0.4">
      <c r="B57" s="63" t="s">
        <v>489</v>
      </c>
      <c r="C57" s="61">
        <f t="shared" si="1"/>
        <v>27</v>
      </c>
      <c r="D57" s="71"/>
      <c r="E57" s="71"/>
      <c r="F57" s="71"/>
      <c r="G57" s="71"/>
      <c r="H57" s="71"/>
      <c r="I57" s="71"/>
      <c r="J57" s="71"/>
      <c r="K57" s="71"/>
      <c r="L57" s="71"/>
      <c r="M57" s="71">
        <v>1</v>
      </c>
      <c r="N57" s="71">
        <v>1</v>
      </c>
      <c r="O57" s="71">
        <v>1</v>
      </c>
      <c r="P57" s="71">
        <v>1</v>
      </c>
      <c r="Q57" s="71">
        <v>1</v>
      </c>
      <c r="R57" s="71">
        <v>1</v>
      </c>
      <c r="S57" s="71">
        <v>1</v>
      </c>
      <c r="T57" s="71">
        <v>1</v>
      </c>
      <c r="U57" s="71">
        <v>1</v>
      </c>
      <c r="V57" s="71">
        <v>1</v>
      </c>
      <c r="W57" s="71">
        <v>1</v>
      </c>
      <c r="X57" s="71">
        <v>1</v>
      </c>
      <c r="Y57" s="71">
        <v>1</v>
      </c>
      <c r="Z57" s="71">
        <v>1</v>
      </c>
      <c r="AA57" s="71">
        <v>1</v>
      </c>
      <c r="AB57" s="71">
        <v>1</v>
      </c>
      <c r="AC57" s="71">
        <v>1</v>
      </c>
      <c r="AD57" s="71">
        <v>1</v>
      </c>
      <c r="AE57" s="71">
        <v>1</v>
      </c>
      <c r="AF57" s="71">
        <v>1</v>
      </c>
      <c r="AG57" s="71">
        <v>1</v>
      </c>
      <c r="AH57" s="71">
        <v>1</v>
      </c>
      <c r="AI57" s="71">
        <v>1</v>
      </c>
      <c r="AJ57" s="71">
        <v>1</v>
      </c>
      <c r="AK57" s="71">
        <v>1</v>
      </c>
      <c r="AL57" s="71">
        <v>1</v>
      </c>
      <c r="AM57" s="148">
        <v>1</v>
      </c>
    </row>
    <row r="58" spans="2:39" ht="20.100000000000001" customHeight="1" x14ac:dyDescent="0.4">
      <c r="B58" s="63" t="s">
        <v>490</v>
      </c>
      <c r="C58" s="61">
        <f t="shared" si="1"/>
        <v>27</v>
      </c>
      <c r="D58" s="71"/>
      <c r="E58" s="71"/>
      <c r="F58" s="71"/>
      <c r="G58" s="71"/>
      <c r="H58" s="71"/>
      <c r="I58" s="71"/>
      <c r="J58" s="71"/>
      <c r="K58" s="71"/>
      <c r="L58" s="71"/>
      <c r="M58" s="71">
        <v>1</v>
      </c>
      <c r="N58" s="71">
        <v>1</v>
      </c>
      <c r="O58" s="71">
        <v>1</v>
      </c>
      <c r="P58" s="71">
        <v>1</v>
      </c>
      <c r="Q58" s="71">
        <v>1</v>
      </c>
      <c r="R58" s="71">
        <v>1</v>
      </c>
      <c r="S58" s="71">
        <v>1</v>
      </c>
      <c r="T58" s="71">
        <v>1</v>
      </c>
      <c r="U58" s="71">
        <v>1</v>
      </c>
      <c r="V58" s="71">
        <v>1</v>
      </c>
      <c r="W58" s="71">
        <v>1</v>
      </c>
      <c r="X58" s="71">
        <v>1</v>
      </c>
      <c r="Y58" s="71">
        <v>1</v>
      </c>
      <c r="Z58" s="71">
        <v>1</v>
      </c>
      <c r="AA58" s="71">
        <v>1</v>
      </c>
      <c r="AB58" s="71">
        <v>1</v>
      </c>
      <c r="AC58" s="71">
        <v>1</v>
      </c>
      <c r="AD58" s="71">
        <v>1</v>
      </c>
      <c r="AE58" s="71">
        <v>1</v>
      </c>
      <c r="AF58" s="71">
        <v>1</v>
      </c>
      <c r="AG58" s="71">
        <v>1</v>
      </c>
      <c r="AH58" s="71">
        <v>1</v>
      </c>
      <c r="AI58" s="71">
        <v>1</v>
      </c>
      <c r="AJ58" s="71">
        <v>1</v>
      </c>
      <c r="AK58" s="71">
        <v>1</v>
      </c>
      <c r="AL58" s="71">
        <v>1</v>
      </c>
      <c r="AM58" s="148">
        <v>1</v>
      </c>
    </row>
    <row r="59" spans="2:39" ht="20.100000000000001" customHeight="1" x14ac:dyDescent="0.4">
      <c r="B59" s="63" t="s">
        <v>491</v>
      </c>
      <c r="C59" s="61">
        <f t="shared" si="1"/>
        <v>27</v>
      </c>
      <c r="D59" s="71"/>
      <c r="E59" s="71"/>
      <c r="F59" s="71"/>
      <c r="G59" s="71"/>
      <c r="H59" s="71"/>
      <c r="I59" s="71"/>
      <c r="J59" s="71"/>
      <c r="K59" s="71"/>
      <c r="L59" s="71"/>
      <c r="M59" s="71">
        <v>1</v>
      </c>
      <c r="N59" s="71">
        <v>1</v>
      </c>
      <c r="O59" s="71">
        <v>1</v>
      </c>
      <c r="P59" s="71">
        <v>1</v>
      </c>
      <c r="Q59" s="71">
        <v>1</v>
      </c>
      <c r="R59" s="71">
        <v>1</v>
      </c>
      <c r="S59" s="71">
        <v>1</v>
      </c>
      <c r="T59" s="71">
        <v>1</v>
      </c>
      <c r="U59" s="71">
        <v>1</v>
      </c>
      <c r="V59" s="71">
        <v>1</v>
      </c>
      <c r="W59" s="71">
        <v>1</v>
      </c>
      <c r="X59" s="71">
        <v>1</v>
      </c>
      <c r="Y59" s="71">
        <v>1</v>
      </c>
      <c r="Z59" s="71">
        <v>1</v>
      </c>
      <c r="AA59" s="71">
        <v>1</v>
      </c>
      <c r="AB59" s="71">
        <v>1</v>
      </c>
      <c r="AC59" s="71">
        <v>1</v>
      </c>
      <c r="AD59" s="71">
        <v>1</v>
      </c>
      <c r="AE59" s="71">
        <v>1</v>
      </c>
      <c r="AF59" s="71">
        <v>1</v>
      </c>
      <c r="AG59" s="71">
        <v>1</v>
      </c>
      <c r="AH59" s="71">
        <v>1</v>
      </c>
      <c r="AI59" s="71">
        <v>1</v>
      </c>
      <c r="AJ59" s="71">
        <v>1</v>
      </c>
      <c r="AK59" s="71">
        <v>1</v>
      </c>
      <c r="AL59" s="71">
        <v>1</v>
      </c>
      <c r="AM59" s="148">
        <v>1</v>
      </c>
    </row>
    <row r="60" spans="2:39" ht="20.100000000000001" customHeight="1" x14ac:dyDescent="0.4">
      <c r="B60" s="63" t="s">
        <v>492</v>
      </c>
      <c r="C60" s="61">
        <f t="shared" si="1"/>
        <v>27</v>
      </c>
      <c r="D60" s="71"/>
      <c r="E60" s="71"/>
      <c r="F60" s="71"/>
      <c r="G60" s="71"/>
      <c r="H60" s="71"/>
      <c r="I60" s="71"/>
      <c r="J60" s="71"/>
      <c r="K60" s="71"/>
      <c r="L60" s="71"/>
      <c r="M60" s="71">
        <v>1</v>
      </c>
      <c r="N60" s="71">
        <v>1</v>
      </c>
      <c r="O60" s="71">
        <v>1</v>
      </c>
      <c r="P60" s="71">
        <v>1</v>
      </c>
      <c r="Q60" s="71">
        <v>1</v>
      </c>
      <c r="R60" s="71">
        <v>1</v>
      </c>
      <c r="S60" s="71">
        <v>1</v>
      </c>
      <c r="T60" s="71">
        <v>1</v>
      </c>
      <c r="U60" s="71">
        <v>1</v>
      </c>
      <c r="V60" s="71">
        <v>1</v>
      </c>
      <c r="W60" s="71">
        <v>1</v>
      </c>
      <c r="X60" s="71">
        <v>1</v>
      </c>
      <c r="Y60" s="71">
        <v>1</v>
      </c>
      <c r="Z60" s="71">
        <v>1</v>
      </c>
      <c r="AA60" s="71">
        <v>1</v>
      </c>
      <c r="AB60" s="71">
        <v>1</v>
      </c>
      <c r="AC60" s="71">
        <v>1</v>
      </c>
      <c r="AD60" s="71">
        <v>1</v>
      </c>
      <c r="AE60" s="71">
        <v>1</v>
      </c>
      <c r="AF60" s="71">
        <v>1</v>
      </c>
      <c r="AG60" s="71">
        <v>1</v>
      </c>
      <c r="AH60" s="71">
        <v>1</v>
      </c>
      <c r="AI60" s="71">
        <v>1</v>
      </c>
      <c r="AJ60" s="71">
        <v>1</v>
      </c>
      <c r="AK60" s="71">
        <v>1</v>
      </c>
      <c r="AL60" s="71">
        <v>1</v>
      </c>
      <c r="AM60" s="148">
        <v>1</v>
      </c>
    </row>
    <row r="61" spans="2:39" ht="20.100000000000001" customHeight="1" x14ac:dyDescent="0.4">
      <c r="B61" s="63" t="s">
        <v>493</v>
      </c>
      <c r="C61" s="61">
        <f t="shared" si="1"/>
        <v>24</v>
      </c>
      <c r="D61" s="71"/>
      <c r="E61" s="71"/>
      <c r="F61" s="71"/>
      <c r="G61" s="71"/>
      <c r="H61" s="71"/>
      <c r="I61" s="71"/>
      <c r="J61" s="71"/>
      <c r="K61" s="71"/>
      <c r="L61" s="71"/>
      <c r="M61" s="71"/>
      <c r="N61" s="71"/>
      <c r="O61" s="71"/>
      <c r="P61" s="71">
        <v>1</v>
      </c>
      <c r="Q61" s="71">
        <v>1</v>
      </c>
      <c r="R61" s="71">
        <v>1</v>
      </c>
      <c r="S61" s="71">
        <v>1</v>
      </c>
      <c r="T61" s="71">
        <v>1</v>
      </c>
      <c r="U61" s="71">
        <v>1</v>
      </c>
      <c r="V61" s="71">
        <v>1</v>
      </c>
      <c r="W61" s="71">
        <v>1</v>
      </c>
      <c r="X61" s="71">
        <v>1</v>
      </c>
      <c r="Y61" s="71">
        <v>1</v>
      </c>
      <c r="Z61" s="71">
        <v>1</v>
      </c>
      <c r="AA61" s="71">
        <v>1</v>
      </c>
      <c r="AB61" s="71">
        <v>1</v>
      </c>
      <c r="AC61" s="71">
        <v>1</v>
      </c>
      <c r="AD61" s="71">
        <v>1</v>
      </c>
      <c r="AE61" s="71">
        <v>1</v>
      </c>
      <c r="AF61" s="71">
        <v>1</v>
      </c>
      <c r="AG61" s="71">
        <v>1</v>
      </c>
      <c r="AH61" s="71">
        <v>1</v>
      </c>
      <c r="AI61" s="71">
        <v>1</v>
      </c>
      <c r="AJ61" s="71">
        <v>1</v>
      </c>
      <c r="AK61" s="71">
        <v>1</v>
      </c>
      <c r="AL61" s="71">
        <v>1</v>
      </c>
      <c r="AM61" s="148">
        <v>1</v>
      </c>
    </row>
    <row r="62" spans="2:39" ht="20.100000000000001" customHeight="1" x14ac:dyDescent="0.4">
      <c r="B62" s="63" t="s">
        <v>494</v>
      </c>
      <c r="C62" s="61">
        <f t="shared" si="1"/>
        <v>24</v>
      </c>
      <c r="D62" s="71"/>
      <c r="E62" s="71"/>
      <c r="F62" s="71"/>
      <c r="G62" s="71"/>
      <c r="H62" s="71"/>
      <c r="I62" s="71"/>
      <c r="J62" s="71"/>
      <c r="K62" s="71"/>
      <c r="L62" s="71"/>
      <c r="M62" s="71"/>
      <c r="N62" s="71"/>
      <c r="O62" s="71"/>
      <c r="P62" s="71">
        <v>1</v>
      </c>
      <c r="Q62" s="71">
        <v>1</v>
      </c>
      <c r="R62" s="71">
        <v>1</v>
      </c>
      <c r="S62" s="71">
        <v>1</v>
      </c>
      <c r="T62" s="71">
        <v>1</v>
      </c>
      <c r="U62" s="71">
        <v>1</v>
      </c>
      <c r="V62" s="71">
        <v>1</v>
      </c>
      <c r="W62" s="71">
        <v>1</v>
      </c>
      <c r="X62" s="71">
        <v>1</v>
      </c>
      <c r="Y62" s="71">
        <v>1</v>
      </c>
      <c r="Z62" s="71">
        <v>1</v>
      </c>
      <c r="AA62" s="71">
        <v>1</v>
      </c>
      <c r="AB62" s="71">
        <v>1</v>
      </c>
      <c r="AC62" s="71">
        <v>1</v>
      </c>
      <c r="AD62" s="71">
        <v>1</v>
      </c>
      <c r="AE62" s="71">
        <v>1</v>
      </c>
      <c r="AF62" s="71">
        <v>1</v>
      </c>
      <c r="AG62" s="71">
        <v>1</v>
      </c>
      <c r="AH62" s="71">
        <v>1</v>
      </c>
      <c r="AI62" s="71">
        <v>1</v>
      </c>
      <c r="AJ62" s="71">
        <v>1</v>
      </c>
      <c r="AK62" s="71">
        <v>1</v>
      </c>
      <c r="AL62" s="71">
        <v>1</v>
      </c>
      <c r="AM62" s="148">
        <v>1</v>
      </c>
    </row>
    <row r="63" spans="2:39" ht="20.100000000000001" customHeight="1" x14ac:dyDescent="0.4">
      <c r="B63" s="63" t="s">
        <v>495</v>
      </c>
      <c r="C63" s="61">
        <f t="shared" si="1"/>
        <v>24</v>
      </c>
      <c r="D63" s="71"/>
      <c r="E63" s="71"/>
      <c r="F63" s="71"/>
      <c r="G63" s="71"/>
      <c r="H63" s="71"/>
      <c r="I63" s="71"/>
      <c r="J63" s="71"/>
      <c r="K63" s="71"/>
      <c r="L63" s="71"/>
      <c r="M63" s="71"/>
      <c r="N63" s="71"/>
      <c r="O63" s="71"/>
      <c r="P63" s="71">
        <v>1</v>
      </c>
      <c r="Q63" s="71">
        <v>1</v>
      </c>
      <c r="R63" s="71">
        <v>1</v>
      </c>
      <c r="S63" s="71">
        <v>1</v>
      </c>
      <c r="T63" s="71">
        <v>1</v>
      </c>
      <c r="U63" s="71">
        <v>1</v>
      </c>
      <c r="V63" s="71">
        <v>1</v>
      </c>
      <c r="W63" s="71">
        <v>1</v>
      </c>
      <c r="X63" s="71">
        <v>1</v>
      </c>
      <c r="Y63" s="71">
        <v>1</v>
      </c>
      <c r="Z63" s="71">
        <v>1</v>
      </c>
      <c r="AA63" s="71">
        <v>1</v>
      </c>
      <c r="AB63" s="71">
        <v>1</v>
      </c>
      <c r="AC63" s="71">
        <v>1</v>
      </c>
      <c r="AD63" s="71">
        <v>1</v>
      </c>
      <c r="AE63" s="71">
        <v>1</v>
      </c>
      <c r="AF63" s="71">
        <v>1</v>
      </c>
      <c r="AG63" s="71">
        <v>1</v>
      </c>
      <c r="AH63" s="71">
        <v>1</v>
      </c>
      <c r="AI63" s="71">
        <v>1</v>
      </c>
      <c r="AJ63" s="71">
        <v>1</v>
      </c>
      <c r="AK63" s="71">
        <v>1</v>
      </c>
      <c r="AL63" s="71">
        <v>1</v>
      </c>
      <c r="AM63" s="148">
        <v>1</v>
      </c>
    </row>
    <row r="64" spans="2:39" ht="20.100000000000001" customHeight="1" x14ac:dyDescent="0.4">
      <c r="B64" s="63" t="s">
        <v>496</v>
      </c>
      <c r="C64" s="61">
        <f t="shared" si="1"/>
        <v>24</v>
      </c>
      <c r="D64" s="71"/>
      <c r="E64" s="71"/>
      <c r="F64" s="71"/>
      <c r="G64" s="71"/>
      <c r="H64" s="71"/>
      <c r="I64" s="71"/>
      <c r="J64" s="71"/>
      <c r="K64" s="71"/>
      <c r="L64" s="71"/>
      <c r="M64" s="71"/>
      <c r="N64" s="71"/>
      <c r="O64" s="71"/>
      <c r="P64" s="71">
        <v>1</v>
      </c>
      <c r="Q64" s="71">
        <v>1</v>
      </c>
      <c r="R64" s="71">
        <v>1</v>
      </c>
      <c r="S64" s="71">
        <v>1</v>
      </c>
      <c r="T64" s="71">
        <v>1</v>
      </c>
      <c r="U64" s="71">
        <v>1</v>
      </c>
      <c r="V64" s="71">
        <v>1</v>
      </c>
      <c r="W64" s="71">
        <v>1</v>
      </c>
      <c r="X64" s="71">
        <v>1</v>
      </c>
      <c r="Y64" s="71">
        <v>1</v>
      </c>
      <c r="Z64" s="71">
        <v>1</v>
      </c>
      <c r="AA64" s="71">
        <v>1</v>
      </c>
      <c r="AB64" s="71">
        <v>1</v>
      </c>
      <c r="AC64" s="71">
        <v>1</v>
      </c>
      <c r="AD64" s="71">
        <v>1</v>
      </c>
      <c r="AE64" s="71">
        <v>1</v>
      </c>
      <c r="AF64" s="71">
        <v>1</v>
      </c>
      <c r="AG64" s="71">
        <v>1</v>
      </c>
      <c r="AH64" s="71">
        <v>1</v>
      </c>
      <c r="AI64" s="71">
        <v>1</v>
      </c>
      <c r="AJ64" s="71">
        <v>1</v>
      </c>
      <c r="AK64" s="71">
        <v>1</v>
      </c>
      <c r="AL64" s="71">
        <v>1</v>
      </c>
      <c r="AM64" s="148">
        <v>1</v>
      </c>
    </row>
    <row r="65" spans="2:39" ht="20.100000000000001" customHeight="1" x14ac:dyDescent="0.4">
      <c r="B65" s="63" t="s">
        <v>497</v>
      </c>
      <c r="C65" s="61">
        <f t="shared" si="1"/>
        <v>24</v>
      </c>
      <c r="D65" s="71"/>
      <c r="E65" s="71"/>
      <c r="F65" s="71"/>
      <c r="G65" s="71"/>
      <c r="H65" s="71"/>
      <c r="I65" s="71"/>
      <c r="J65" s="71"/>
      <c r="K65" s="71"/>
      <c r="L65" s="71"/>
      <c r="M65" s="71"/>
      <c r="N65" s="71"/>
      <c r="O65" s="71"/>
      <c r="P65" s="71">
        <v>1</v>
      </c>
      <c r="Q65" s="71">
        <v>1</v>
      </c>
      <c r="R65" s="71">
        <v>1</v>
      </c>
      <c r="S65" s="71">
        <v>1</v>
      </c>
      <c r="T65" s="71">
        <v>1</v>
      </c>
      <c r="U65" s="71">
        <v>1</v>
      </c>
      <c r="V65" s="71">
        <v>1</v>
      </c>
      <c r="W65" s="71">
        <v>1</v>
      </c>
      <c r="X65" s="71">
        <v>1</v>
      </c>
      <c r="Y65" s="71">
        <v>1</v>
      </c>
      <c r="Z65" s="71">
        <v>1</v>
      </c>
      <c r="AA65" s="71">
        <v>1</v>
      </c>
      <c r="AB65" s="71">
        <v>1</v>
      </c>
      <c r="AC65" s="71">
        <v>1</v>
      </c>
      <c r="AD65" s="71">
        <v>1</v>
      </c>
      <c r="AE65" s="71">
        <v>1</v>
      </c>
      <c r="AF65" s="71">
        <v>1</v>
      </c>
      <c r="AG65" s="71">
        <v>1</v>
      </c>
      <c r="AH65" s="71">
        <v>1</v>
      </c>
      <c r="AI65" s="71">
        <v>1</v>
      </c>
      <c r="AJ65" s="71">
        <v>1</v>
      </c>
      <c r="AK65" s="71">
        <v>1</v>
      </c>
      <c r="AL65" s="71">
        <v>1</v>
      </c>
      <c r="AM65" s="148">
        <v>1</v>
      </c>
    </row>
    <row r="66" spans="2:39" ht="20.100000000000001" customHeight="1" x14ac:dyDescent="0.4">
      <c r="B66" s="63" t="s">
        <v>498</v>
      </c>
      <c r="C66" s="61">
        <f t="shared" si="1"/>
        <v>24</v>
      </c>
      <c r="D66" s="71"/>
      <c r="E66" s="71"/>
      <c r="F66" s="71"/>
      <c r="G66" s="71"/>
      <c r="H66" s="71"/>
      <c r="I66" s="71"/>
      <c r="J66" s="71"/>
      <c r="K66" s="71"/>
      <c r="L66" s="71"/>
      <c r="M66" s="71"/>
      <c r="N66" s="71"/>
      <c r="O66" s="71"/>
      <c r="P66" s="71">
        <v>1</v>
      </c>
      <c r="Q66" s="71">
        <v>1</v>
      </c>
      <c r="R66" s="71">
        <v>1</v>
      </c>
      <c r="S66" s="71">
        <v>1</v>
      </c>
      <c r="T66" s="71">
        <v>1</v>
      </c>
      <c r="U66" s="71">
        <v>1</v>
      </c>
      <c r="V66" s="71">
        <v>1</v>
      </c>
      <c r="W66" s="71">
        <v>1</v>
      </c>
      <c r="X66" s="71">
        <v>1</v>
      </c>
      <c r="Y66" s="71">
        <v>1</v>
      </c>
      <c r="Z66" s="71">
        <v>1</v>
      </c>
      <c r="AA66" s="71">
        <v>1</v>
      </c>
      <c r="AB66" s="71">
        <v>1</v>
      </c>
      <c r="AC66" s="71">
        <v>1</v>
      </c>
      <c r="AD66" s="71">
        <v>1</v>
      </c>
      <c r="AE66" s="71">
        <v>1</v>
      </c>
      <c r="AF66" s="71">
        <v>1</v>
      </c>
      <c r="AG66" s="71">
        <v>1</v>
      </c>
      <c r="AH66" s="71">
        <v>1</v>
      </c>
      <c r="AI66" s="71">
        <v>1</v>
      </c>
      <c r="AJ66" s="71">
        <v>1</v>
      </c>
      <c r="AK66" s="71">
        <v>1</v>
      </c>
      <c r="AL66" s="71">
        <v>1</v>
      </c>
      <c r="AM66" s="148">
        <v>1</v>
      </c>
    </row>
    <row r="67" spans="2:39" ht="20.100000000000001" customHeight="1" x14ac:dyDescent="0.4">
      <c r="B67" s="63" t="s">
        <v>499</v>
      </c>
      <c r="C67" s="61">
        <f t="shared" si="1"/>
        <v>24</v>
      </c>
      <c r="D67" s="71"/>
      <c r="E67" s="71"/>
      <c r="F67" s="71"/>
      <c r="G67" s="71"/>
      <c r="H67" s="71"/>
      <c r="I67" s="71"/>
      <c r="J67" s="71"/>
      <c r="K67" s="71"/>
      <c r="L67" s="71"/>
      <c r="M67" s="71"/>
      <c r="N67" s="71"/>
      <c r="O67" s="71"/>
      <c r="P67" s="71">
        <v>1</v>
      </c>
      <c r="Q67" s="71">
        <v>1</v>
      </c>
      <c r="R67" s="71">
        <v>1</v>
      </c>
      <c r="S67" s="71">
        <v>1</v>
      </c>
      <c r="T67" s="71">
        <v>1</v>
      </c>
      <c r="U67" s="71">
        <v>1</v>
      </c>
      <c r="V67" s="71">
        <v>1</v>
      </c>
      <c r="W67" s="71">
        <v>1</v>
      </c>
      <c r="X67" s="71">
        <v>1</v>
      </c>
      <c r="Y67" s="71">
        <v>1</v>
      </c>
      <c r="Z67" s="71">
        <v>1</v>
      </c>
      <c r="AA67" s="71">
        <v>1</v>
      </c>
      <c r="AB67" s="71">
        <v>1</v>
      </c>
      <c r="AC67" s="71">
        <v>1</v>
      </c>
      <c r="AD67" s="71">
        <v>1</v>
      </c>
      <c r="AE67" s="71">
        <v>1</v>
      </c>
      <c r="AF67" s="71">
        <v>1</v>
      </c>
      <c r="AG67" s="71">
        <v>1</v>
      </c>
      <c r="AH67" s="71">
        <v>1</v>
      </c>
      <c r="AI67" s="71">
        <v>1</v>
      </c>
      <c r="AJ67" s="71">
        <v>1</v>
      </c>
      <c r="AK67" s="71">
        <v>1</v>
      </c>
      <c r="AL67" s="71">
        <v>1</v>
      </c>
      <c r="AM67" s="148">
        <v>1</v>
      </c>
    </row>
    <row r="68" spans="2:39" ht="20.100000000000001" customHeight="1" x14ac:dyDescent="0.4">
      <c r="B68" s="63" t="s">
        <v>500</v>
      </c>
      <c r="C68" s="61">
        <f t="shared" si="1"/>
        <v>36</v>
      </c>
      <c r="D68" s="71">
        <v>1</v>
      </c>
      <c r="E68" s="71">
        <v>1</v>
      </c>
      <c r="F68" s="71">
        <v>1</v>
      </c>
      <c r="G68" s="71">
        <v>1</v>
      </c>
      <c r="H68" s="71">
        <v>1</v>
      </c>
      <c r="I68" s="71">
        <v>1</v>
      </c>
      <c r="J68" s="71">
        <v>1</v>
      </c>
      <c r="K68" s="71">
        <v>1</v>
      </c>
      <c r="L68" s="71">
        <v>1</v>
      </c>
      <c r="M68" s="71">
        <v>1</v>
      </c>
      <c r="N68" s="71">
        <v>1</v>
      </c>
      <c r="O68" s="71">
        <v>1</v>
      </c>
      <c r="P68" s="71">
        <v>1</v>
      </c>
      <c r="Q68" s="71">
        <v>1</v>
      </c>
      <c r="R68" s="71">
        <v>1</v>
      </c>
      <c r="S68" s="71">
        <v>1</v>
      </c>
      <c r="T68" s="71">
        <v>1</v>
      </c>
      <c r="U68" s="71">
        <v>1</v>
      </c>
      <c r="V68" s="71">
        <v>1</v>
      </c>
      <c r="W68" s="71">
        <v>1</v>
      </c>
      <c r="X68" s="71">
        <v>1</v>
      </c>
      <c r="Y68" s="71">
        <v>1</v>
      </c>
      <c r="Z68" s="71">
        <v>1</v>
      </c>
      <c r="AA68" s="71">
        <v>1</v>
      </c>
      <c r="AB68" s="71">
        <v>1</v>
      </c>
      <c r="AC68" s="71">
        <v>1</v>
      </c>
      <c r="AD68" s="71">
        <v>1</v>
      </c>
      <c r="AE68" s="71">
        <v>1</v>
      </c>
      <c r="AF68" s="71">
        <v>1</v>
      </c>
      <c r="AG68" s="71">
        <v>1</v>
      </c>
      <c r="AH68" s="71">
        <v>1</v>
      </c>
      <c r="AI68" s="71">
        <v>1</v>
      </c>
      <c r="AJ68" s="71">
        <v>1</v>
      </c>
      <c r="AK68" s="71">
        <v>1</v>
      </c>
      <c r="AL68" s="71">
        <v>1</v>
      </c>
      <c r="AM68" s="148">
        <v>1</v>
      </c>
    </row>
    <row r="69" spans="2:39" ht="20.100000000000001" customHeight="1" x14ac:dyDescent="0.4">
      <c r="B69" s="63" t="s">
        <v>501</v>
      </c>
      <c r="C69" s="61">
        <f t="shared" si="1"/>
        <v>36</v>
      </c>
      <c r="D69" s="71">
        <v>1</v>
      </c>
      <c r="E69" s="71">
        <v>1</v>
      </c>
      <c r="F69" s="71">
        <v>1</v>
      </c>
      <c r="G69" s="71">
        <v>1</v>
      </c>
      <c r="H69" s="71">
        <v>1</v>
      </c>
      <c r="I69" s="71">
        <v>1</v>
      </c>
      <c r="J69" s="71">
        <v>1</v>
      </c>
      <c r="K69" s="71">
        <v>1</v>
      </c>
      <c r="L69" s="71">
        <v>1</v>
      </c>
      <c r="M69" s="71">
        <v>1</v>
      </c>
      <c r="N69" s="71">
        <v>1</v>
      </c>
      <c r="O69" s="71">
        <v>1</v>
      </c>
      <c r="P69" s="71">
        <v>1</v>
      </c>
      <c r="Q69" s="71">
        <v>1</v>
      </c>
      <c r="R69" s="71">
        <v>1</v>
      </c>
      <c r="S69" s="71">
        <v>1</v>
      </c>
      <c r="T69" s="71">
        <v>1</v>
      </c>
      <c r="U69" s="71">
        <v>1</v>
      </c>
      <c r="V69" s="71">
        <v>1</v>
      </c>
      <c r="W69" s="71">
        <v>1</v>
      </c>
      <c r="X69" s="71">
        <v>1</v>
      </c>
      <c r="Y69" s="71">
        <v>1</v>
      </c>
      <c r="Z69" s="71">
        <v>1</v>
      </c>
      <c r="AA69" s="71">
        <v>1</v>
      </c>
      <c r="AB69" s="71">
        <v>1</v>
      </c>
      <c r="AC69" s="71">
        <v>1</v>
      </c>
      <c r="AD69" s="71">
        <v>1</v>
      </c>
      <c r="AE69" s="71">
        <v>1</v>
      </c>
      <c r="AF69" s="71">
        <v>1</v>
      </c>
      <c r="AG69" s="71">
        <v>1</v>
      </c>
      <c r="AH69" s="71">
        <v>1</v>
      </c>
      <c r="AI69" s="71">
        <v>1</v>
      </c>
      <c r="AJ69" s="71">
        <v>1</v>
      </c>
      <c r="AK69" s="71">
        <v>1</v>
      </c>
      <c r="AL69" s="71">
        <v>1</v>
      </c>
      <c r="AM69" s="148">
        <v>1</v>
      </c>
    </row>
    <row r="70" spans="2:39" ht="20.100000000000001" customHeight="1" x14ac:dyDescent="0.4">
      <c r="B70" s="63" t="s">
        <v>502</v>
      </c>
      <c r="C70" s="61">
        <f t="shared" si="1"/>
        <v>36</v>
      </c>
      <c r="D70" s="71">
        <v>1</v>
      </c>
      <c r="E70" s="71">
        <v>1</v>
      </c>
      <c r="F70" s="71">
        <v>1</v>
      </c>
      <c r="G70" s="71">
        <v>1</v>
      </c>
      <c r="H70" s="71">
        <v>1</v>
      </c>
      <c r="I70" s="71">
        <v>1</v>
      </c>
      <c r="J70" s="71">
        <v>1</v>
      </c>
      <c r="K70" s="71">
        <v>1</v>
      </c>
      <c r="L70" s="71">
        <v>1</v>
      </c>
      <c r="M70" s="71">
        <v>1</v>
      </c>
      <c r="N70" s="71">
        <v>1</v>
      </c>
      <c r="O70" s="71">
        <v>1</v>
      </c>
      <c r="P70" s="71">
        <v>1</v>
      </c>
      <c r="Q70" s="71">
        <v>1</v>
      </c>
      <c r="R70" s="71">
        <v>1</v>
      </c>
      <c r="S70" s="71">
        <v>1</v>
      </c>
      <c r="T70" s="71">
        <v>1</v>
      </c>
      <c r="U70" s="71">
        <v>1</v>
      </c>
      <c r="V70" s="71">
        <v>1</v>
      </c>
      <c r="W70" s="71">
        <v>1</v>
      </c>
      <c r="X70" s="71">
        <v>1</v>
      </c>
      <c r="Y70" s="71">
        <v>1</v>
      </c>
      <c r="Z70" s="71">
        <v>1</v>
      </c>
      <c r="AA70" s="71">
        <v>1</v>
      </c>
      <c r="AB70" s="71">
        <v>1</v>
      </c>
      <c r="AC70" s="71">
        <v>1</v>
      </c>
      <c r="AD70" s="71">
        <v>1</v>
      </c>
      <c r="AE70" s="71">
        <v>1</v>
      </c>
      <c r="AF70" s="71">
        <v>1</v>
      </c>
      <c r="AG70" s="71">
        <v>1</v>
      </c>
      <c r="AH70" s="71">
        <v>1</v>
      </c>
      <c r="AI70" s="71">
        <v>1</v>
      </c>
      <c r="AJ70" s="71">
        <v>1</v>
      </c>
      <c r="AK70" s="71">
        <v>1</v>
      </c>
      <c r="AL70" s="71">
        <v>1</v>
      </c>
      <c r="AM70" s="148">
        <v>1</v>
      </c>
    </row>
    <row r="71" spans="2:39" ht="20.100000000000001" customHeight="1" x14ac:dyDescent="0.4">
      <c r="B71" s="63" t="s">
        <v>503</v>
      </c>
      <c r="C71" s="61">
        <f t="shared" si="1"/>
        <v>33</v>
      </c>
      <c r="D71" s="71"/>
      <c r="E71" s="71"/>
      <c r="F71" s="71"/>
      <c r="G71" s="71">
        <v>1</v>
      </c>
      <c r="H71" s="71">
        <v>1</v>
      </c>
      <c r="I71" s="71">
        <v>1</v>
      </c>
      <c r="J71" s="71">
        <v>1</v>
      </c>
      <c r="K71" s="71">
        <v>1</v>
      </c>
      <c r="L71" s="71">
        <v>1</v>
      </c>
      <c r="M71" s="71">
        <v>1</v>
      </c>
      <c r="N71" s="71">
        <v>1</v>
      </c>
      <c r="O71" s="71">
        <v>1</v>
      </c>
      <c r="P71" s="71">
        <v>1</v>
      </c>
      <c r="Q71" s="71">
        <v>1</v>
      </c>
      <c r="R71" s="71">
        <v>1</v>
      </c>
      <c r="S71" s="71">
        <v>1</v>
      </c>
      <c r="T71" s="71">
        <v>1</v>
      </c>
      <c r="U71" s="71">
        <v>1</v>
      </c>
      <c r="V71" s="71">
        <v>1</v>
      </c>
      <c r="W71" s="71">
        <v>1</v>
      </c>
      <c r="X71" s="71">
        <v>1</v>
      </c>
      <c r="Y71" s="71">
        <v>1</v>
      </c>
      <c r="Z71" s="71">
        <v>1</v>
      </c>
      <c r="AA71" s="71">
        <v>1</v>
      </c>
      <c r="AB71" s="71">
        <v>1</v>
      </c>
      <c r="AC71" s="71">
        <v>1</v>
      </c>
      <c r="AD71" s="71">
        <v>1</v>
      </c>
      <c r="AE71" s="71">
        <v>1</v>
      </c>
      <c r="AF71" s="71">
        <v>1</v>
      </c>
      <c r="AG71" s="71">
        <v>1</v>
      </c>
      <c r="AH71" s="71">
        <v>1</v>
      </c>
      <c r="AI71" s="71">
        <v>1</v>
      </c>
      <c r="AJ71" s="71">
        <v>1</v>
      </c>
      <c r="AK71" s="71">
        <v>1</v>
      </c>
      <c r="AL71" s="71">
        <v>1</v>
      </c>
      <c r="AM71" s="148">
        <v>1</v>
      </c>
    </row>
    <row r="72" spans="2:39" ht="20.100000000000001" customHeight="1" x14ac:dyDescent="0.4">
      <c r="B72" s="63" t="s">
        <v>504</v>
      </c>
      <c r="C72" s="61">
        <f t="shared" si="1"/>
        <v>33</v>
      </c>
      <c r="D72" s="71"/>
      <c r="E72" s="71"/>
      <c r="F72" s="71"/>
      <c r="G72" s="71">
        <v>1</v>
      </c>
      <c r="H72" s="71">
        <v>1</v>
      </c>
      <c r="I72" s="71">
        <v>1</v>
      </c>
      <c r="J72" s="71">
        <v>1</v>
      </c>
      <c r="K72" s="71">
        <v>1</v>
      </c>
      <c r="L72" s="71">
        <v>1</v>
      </c>
      <c r="M72" s="71">
        <v>1</v>
      </c>
      <c r="N72" s="71">
        <v>1</v>
      </c>
      <c r="O72" s="71">
        <v>1</v>
      </c>
      <c r="P72" s="71">
        <v>1</v>
      </c>
      <c r="Q72" s="71">
        <v>1</v>
      </c>
      <c r="R72" s="71">
        <v>1</v>
      </c>
      <c r="S72" s="71">
        <v>1</v>
      </c>
      <c r="T72" s="71">
        <v>1</v>
      </c>
      <c r="U72" s="71">
        <v>1</v>
      </c>
      <c r="V72" s="71">
        <v>1</v>
      </c>
      <c r="W72" s="71">
        <v>1</v>
      </c>
      <c r="X72" s="71">
        <v>1</v>
      </c>
      <c r="Y72" s="71">
        <v>1</v>
      </c>
      <c r="Z72" s="71">
        <v>1</v>
      </c>
      <c r="AA72" s="71">
        <v>1</v>
      </c>
      <c r="AB72" s="71">
        <v>1</v>
      </c>
      <c r="AC72" s="71">
        <v>1</v>
      </c>
      <c r="AD72" s="71">
        <v>1</v>
      </c>
      <c r="AE72" s="71">
        <v>1</v>
      </c>
      <c r="AF72" s="71">
        <v>1</v>
      </c>
      <c r="AG72" s="71">
        <v>1</v>
      </c>
      <c r="AH72" s="71">
        <v>1</v>
      </c>
      <c r="AI72" s="71">
        <v>1</v>
      </c>
      <c r="AJ72" s="71">
        <v>1</v>
      </c>
      <c r="AK72" s="71">
        <v>1</v>
      </c>
      <c r="AL72" s="71">
        <v>1</v>
      </c>
      <c r="AM72" s="148">
        <v>1</v>
      </c>
    </row>
    <row r="73" spans="2:39" ht="20.100000000000001" customHeight="1" x14ac:dyDescent="0.4">
      <c r="B73" s="63" t="s">
        <v>505</v>
      </c>
      <c r="C73" s="61">
        <f t="shared" si="1"/>
        <v>33</v>
      </c>
      <c r="D73" s="71"/>
      <c r="E73" s="71"/>
      <c r="F73" s="71"/>
      <c r="G73" s="71">
        <v>1</v>
      </c>
      <c r="H73" s="71">
        <v>1</v>
      </c>
      <c r="I73" s="71">
        <v>1</v>
      </c>
      <c r="J73" s="71">
        <v>1</v>
      </c>
      <c r="K73" s="71">
        <v>1</v>
      </c>
      <c r="L73" s="71">
        <v>1</v>
      </c>
      <c r="M73" s="71">
        <v>1</v>
      </c>
      <c r="N73" s="71">
        <v>1</v>
      </c>
      <c r="O73" s="71">
        <v>1</v>
      </c>
      <c r="P73" s="71">
        <v>1</v>
      </c>
      <c r="Q73" s="71">
        <v>1</v>
      </c>
      <c r="R73" s="71">
        <v>1</v>
      </c>
      <c r="S73" s="71">
        <v>1</v>
      </c>
      <c r="T73" s="71">
        <v>1</v>
      </c>
      <c r="U73" s="71">
        <v>1</v>
      </c>
      <c r="V73" s="71">
        <v>1</v>
      </c>
      <c r="W73" s="71">
        <v>1</v>
      </c>
      <c r="X73" s="71">
        <v>1</v>
      </c>
      <c r="Y73" s="71">
        <v>1</v>
      </c>
      <c r="Z73" s="71">
        <v>1</v>
      </c>
      <c r="AA73" s="71">
        <v>1</v>
      </c>
      <c r="AB73" s="71">
        <v>1</v>
      </c>
      <c r="AC73" s="71">
        <v>1</v>
      </c>
      <c r="AD73" s="71">
        <v>1</v>
      </c>
      <c r="AE73" s="71">
        <v>1</v>
      </c>
      <c r="AF73" s="71">
        <v>1</v>
      </c>
      <c r="AG73" s="71">
        <v>1</v>
      </c>
      <c r="AH73" s="71">
        <v>1</v>
      </c>
      <c r="AI73" s="71">
        <v>1</v>
      </c>
      <c r="AJ73" s="71">
        <v>1</v>
      </c>
      <c r="AK73" s="71">
        <v>1</v>
      </c>
      <c r="AL73" s="71">
        <v>1</v>
      </c>
      <c r="AM73" s="148">
        <v>1</v>
      </c>
    </row>
    <row r="74" spans="2:39" ht="20.100000000000001" customHeight="1" x14ac:dyDescent="0.4">
      <c r="B74" s="63" t="s">
        <v>506</v>
      </c>
      <c r="C74" s="61">
        <f t="shared" si="1"/>
        <v>30</v>
      </c>
      <c r="D74" s="71"/>
      <c r="E74" s="71"/>
      <c r="F74" s="71"/>
      <c r="G74" s="71"/>
      <c r="H74" s="71"/>
      <c r="I74" s="71"/>
      <c r="J74" s="71">
        <v>1</v>
      </c>
      <c r="K74" s="71">
        <v>1</v>
      </c>
      <c r="L74" s="71">
        <v>1</v>
      </c>
      <c r="M74" s="71">
        <v>1</v>
      </c>
      <c r="N74" s="71">
        <v>1</v>
      </c>
      <c r="O74" s="71">
        <v>1</v>
      </c>
      <c r="P74" s="71">
        <v>1</v>
      </c>
      <c r="Q74" s="71">
        <v>1</v>
      </c>
      <c r="R74" s="71">
        <v>1</v>
      </c>
      <c r="S74" s="71">
        <v>1</v>
      </c>
      <c r="T74" s="71">
        <v>1</v>
      </c>
      <c r="U74" s="71">
        <v>1</v>
      </c>
      <c r="V74" s="71">
        <v>1</v>
      </c>
      <c r="W74" s="71">
        <v>1</v>
      </c>
      <c r="X74" s="71">
        <v>1</v>
      </c>
      <c r="Y74" s="71">
        <v>1</v>
      </c>
      <c r="Z74" s="71">
        <v>1</v>
      </c>
      <c r="AA74" s="71">
        <v>1</v>
      </c>
      <c r="AB74" s="71">
        <v>1</v>
      </c>
      <c r="AC74" s="71">
        <v>1</v>
      </c>
      <c r="AD74" s="71">
        <v>1</v>
      </c>
      <c r="AE74" s="71">
        <v>1</v>
      </c>
      <c r="AF74" s="71">
        <v>1</v>
      </c>
      <c r="AG74" s="71">
        <v>1</v>
      </c>
      <c r="AH74" s="71">
        <v>1</v>
      </c>
      <c r="AI74" s="71">
        <v>1</v>
      </c>
      <c r="AJ74" s="71">
        <v>1</v>
      </c>
      <c r="AK74" s="71">
        <v>1</v>
      </c>
      <c r="AL74" s="71">
        <v>1</v>
      </c>
      <c r="AM74" s="148">
        <v>1</v>
      </c>
    </row>
    <row r="75" spans="2:39" ht="20.100000000000001" customHeight="1" x14ac:dyDescent="0.4">
      <c r="B75" s="63" t="s">
        <v>507</v>
      </c>
      <c r="C75" s="61">
        <f t="shared" si="1"/>
        <v>30</v>
      </c>
      <c r="D75" s="71"/>
      <c r="E75" s="71"/>
      <c r="F75" s="71"/>
      <c r="G75" s="71"/>
      <c r="H75" s="71"/>
      <c r="I75" s="71"/>
      <c r="J75" s="71">
        <v>1</v>
      </c>
      <c r="K75" s="71">
        <v>1</v>
      </c>
      <c r="L75" s="71">
        <v>1</v>
      </c>
      <c r="M75" s="71">
        <v>1</v>
      </c>
      <c r="N75" s="71">
        <v>1</v>
      </c>
      <c r="O75" s="71">
        <v>1</v>
      </c>
      <c r="P75" s="71">
        <v>1</v>
      </c>
      <c r="Q75" s="71">
        <v>1</v>
      </c>
      <c r="R75" s="71">
        <v>1</v>
      </c>
      <c r="S75" s="71">
        <v>1</v>
      </c>
      <c r="T75" s="71">
        <v>1</v>
      </c>
      <c r="U75" s="71">
        <v>1</v>
      </c>
      <c r="V75" s="71">
        <v>1</v>
      </c>
      <c r="W75" s="71">
        <v>1</v>
      </c>
      <c r="X75" s="71">
        <v>1</v>
      </c>
      <c r="Y75" s="71">
        <v>1</v>
      </c>
      <c r="Z75" s="71">
        <v>1</v>
      </c>
      <c r="AA75" s="71">
        <v>1</v>
      </c>
      <c r="AB75" s="71">
        <v>1</v>
      </c>
      <c r="AC75" s="71">
        <v>1</v>
      </c>
      <c r="AD75" s="71">
        <v>1</v>
      </c>
      <c r="AE75" s="71">
        <v>1</v>
      </c>
      <c r="AF75" s="71">
        <v>1</v>
      </c>
      <c r="AG75" s="71">
        <v>1</v>
      </c>
      <c r="AH75" s="71">
        <v>1</v>
      </c>
      <c r="AI75" s="71">
        <v>1</v>
      </c>
      <c r="AJ75" s="71">
        <v>1</v>
      </c>
      <c r="AK75" s="71">
        <v>1</v>
      </c>
      <c r="AL75" s="71">
        <v>1</v>
      </c>
      <c r="AM75" s="148">
        <v>1</v>
      </c>
    </row>
    <row r="76" spans="2:39" ht="20.100000000000001" customHeight="1" x14ac:dyDescent="0.4">
      <c r="B76" s="63" t="s">
        <v>508</v>
      </c>
      <c r="C76" s="61">
        <f t="shared" si="1"/>
        <v>30</v>
      </c>
      <c r="D76" s="71"/>
      <c r="E76" s="71"/>
      <c r="F76" s="71"/>
      <c r="G76" s="71"/>
      <c r="H76" s="71"/>
      <c r="I76" s="71"/>
      <c r="J76" s="71">
        <v>1</v>
      </c>
      <c r="K76" s="71">
        <v>1</v>
      </c>
      <c r="L76" s="71">
        <v>1</v>
      </c>
      <c r="M76" s="71">
        <v>1</v>
      </c>
      <c r="N76" s="71">
        <v>1</v>
      </c>
      <c r="O76" s="71">
        <v>1</v>
      </c>
      <c r="P76" s="71">
        <v>1</v>
      </c>
      <c r="Q76" s="71">
        <v>1</v>
      </c>
      <c r="R76" s="71">
        <v>1</v>
      </c>
      <c r="S76" s="71">
        <v>1</v>
      </c>
      <c r="T76" s="71">
        <v>1</v>
      </c>
      <c r="U76" s="71">
        <v>1</v>
      </c>
      <c r="V76" s="71">
        <v>1</v>
      </c>
      <c r="W76" s="71">
        <v>1</v>
      </c>
      <c r="X76" s="71">
        <v>1</v>
      </c>
      <c r="Y76" s="71">
        <v>1</v>
      </c>
      <c r="Z76" s="71">
        <v>1</v>
      </c>
      <c r="AA76" s="71">
        <v>1</v>
      </c>
      <c r="AB76" s="71">
        <v>1</v>
      </c>
      <c r="AC76" s="71">
        <v>1</v>
      </c>
      <c r="AD76" s="71">
        <v>1</v>
      </c>
      <c r="AE76" s="71">
        <v>1</v>
      </c>
      <c r="AF76" s="71">
        <v>1</v>
      </c>
      <c r="AG76" s="71">
        <v>1</v>
      </c>
      <c r="AH76" s="71">
        <v>1</v>
      </c>
      <c r="AI76" s="71">
        <v>1</v>
      </c>
      <c r="AJ76" s="71">
        <v>1</v>
      </c>
      <c r="AK76" s="71">
        <v>1</v>
      </c>
      <c r="AL76" s="71">
        <v>1</v>
      </c>
      <c r="AM76" s="148">
        <v>1</v>
      </c>
    </row>
    <row r="77" spans="2:39" ht="20.100000000000001" customHeight="1" x14ac:dyDescent="0.4">
      <c r="B77" s="63" t="s">
        <v>509</v>
      </c>
      <c r="C77" s="61">
        <f t="shared" si="1"/>
        <v>27</v>
      </c>
      <c r="D77" s="71"/>
      <c r="E77" s="71"/>
      <c r="F77" s="71"/>
      <c r="G77" s="71"/>
      <c r="H77" s="71"/>
      <c r="I77" s="71"/>
      <c r="J77" s="71"/>
      <c r="K77" s="71"/>
      <c r="L77" s="71"/>
      <c r="M77" s="71">
        <v>1</v>
      </c>
      <c r="N77" s="71">
        <v>1</v>
      </c>
      <c r="O77" s="71">
        <v>1</v>
      </c>
      <c r="P77" s="71">
        <v>1</v>
      </c>
      <c r="Q77" s="71">
        <v>1</v>
      </c>
      <c r="R77" s="71">
        <v>1</v>
      </c>
      <c r="S77" s="71">
        <v>1</v>
      </c>
      <c r="T77" s="71">
        <v>1</v>
      </c>
      <c r="U77" s="71">
        <v>1</v>
      </c>
      <c r="V77" s="71">
        <v>1</v>
      </c>
      <c r="W77" s="71">
        <v>1</v>
      </c>
      <c r="X77" s="71">
        <v>1</v>
      </c>
      <c r="Y77" s="71">
        <v>1</v>
      </c>
      <c r="Z77" s="71">
        <v>1</v>
      </c>
      <c r="AA77" s="71">
        <v>1</v>
      </c>
      <c r="AB77" s="71">
        <v>1</v>
      </c>
      <c r="AC77" s="71">
        <v>1</v>
      </c>
      <c r="AD77" s="71">
        <v>1</v>
      </c>
      <c r="AE77" s="71">
        <v>1</v>
      </c>
      <c r="AF77" s="71">
        <v>1</v>
      </c>
      <c r="AG77" s="71">
        <v>1</v>
      </c>
      <c r="AH77" s="71">
        <v>1</v>
      </c>
      <c r="AI77" s="71">
        <v>1</v>
      </c>
      <c r="AJ77" s="71">
        <v>1</v>
      </c>
      <c r="AK77" s="71">
        <v>1</v>
      </c>
      <c r="AL77" s="71">
        <v>1</v>
      </c>
      <c r="AM77" s="148">
        <v>1</v>
      </c>
    </row>
    <row r="78" spans="2:39" ht="20.100000000000001" customHeight="1" x14ac:dyDescent="0.4">
      <c r="B78" s="63" t="s">
        <v>510</v>
      </c>
      <c r="C78" s="61">
        <f t="shared" si="1"/>
        <v>27</v>
      </c>
      <c r="D78" s="71"/>
      <c r="E78" s="71"/>
      <c r="F78" s="71"/>
      <c r="G78" s="71"/>
      <c r="H78" s="71"/>
      <c r="I78" s="71"/>
      <c r="J78" s="71"/>
      <c r="K78" s="71"/>
      <c r="L78" s="71"/>
      <c r="M78" s="71">
        <v>1</v>
      </c>
      <c r="N78" s="71">
        <v>1</v>
      </c>
      <c r="O78" s="71">
        <v>1</v>
      </c>
      <c r="P78" s="71">
        <v>1</v>
      </c>
      <c r="Q78" s="71">
        <v>1</v>
      </c>
      <c r="R78" s="71">
        <v>1</v>
      </c>
      <c r="S78" s="71">
        <v>1</v>
      </c>
      <c r="T78" s="71">
        <v>1</v>
      </c>
      <c r="U78" s="71">
        <v>1</v>
      </c>
      <c r="V78" s="71">
        <v>1</v>
      </c>
      <c r="W78" s="71">
        <v>1</v>
      </c>
      <c r="X78" s="71">
        <v>1</v>
      </c>
      <c r="Y78" s="71">
        <v>1</v>
      </c>
      <c r="Z78" s="71">
        <v>1</v>
      </c>
      <c r="AA78" s="71">
        <v>1</v>
      </c>
      <c r="AB78" s="71">
        <v>1</v>
      </c>
      <c r="AC78" s="71">
        <v>1</v>
      </c>
      <c r="AD78" s="71">
        <v>1</v>
      </c>
      <c r="AE78" s="71">
        <v>1</v>
      </c>
      <c r="AF78" s="71">
        <v>1</v>
      </c>
      <c r="AG78" s="71">
        <v>1</v>
      </c>
      <c r="AH78" s="71">
        <v>1</v>
      </c>
      <c r="AI78" s="71">
        <v>1</v>
      </c>
      <c r="AJ78" s="71">
        <v>1</v>
      </c>
      <c r="AK78" s="71">
        <v>1</v>
      </c>
      <c r="AL78" s="71">
        <v>1</v>
      </c>
      <c r="AM78" s="148">
        <v>1</v>
      </c>
    </row>
    <row r="79" spans="2:39" ht="20.100000000000001" customHeight="1" x14ac:dyDescent="0.4">
      <c r="B79" s="63" t="s">
        <v>511</v>
      </c>
      <c r="C79" s="61">
        <f t="shared" si="1"/>
        <v>27</v>
      </c>
      <c r="D79" s="71"/>
      <c r="E79" s="71"/>
      <c r="F79" s="71"/>
      <c r="G79" s="71"/>
      <c r="H79" s="71"/>
      <c r="I79" s="71"/>
      <c r="J79" s="71"/>
      <c r="K79" s="71"/>
      <c r="L79" s="71"/>
      <c r="M79" s="71">
        <v>1</v>
      </c>
      <c r="N79" s="71">
        <v>1</v>
      </c>
      <c r="O79" s="71">
        <v>1</v>
      </c>
      <c r="P79" s="71">
        <v>1</v>
      </c>
      <c r="Q79" s="71">
        <v>1</v>
      </c>
      <c r="R79" s="71">
        <v>1</v>
      </c>
      <c r="S79" s="71">
        <v>1</v>
      </c>
      <c r="T79" s="71">
        <v>1</v>
      </c>
      <c r="U79" s="71">
        <v>1</v>
      </c>
      <c r="V79" s="71">
        <v>1</v>
      </c>
      <c r="W79" s="71">
        <v>1</v>
      </c>
      <c r="X79" s="71">
        <v>1</v>
      </c>
      <c r="Y79" s="71">
        <v>1</v>
      </c>
      <c r="Z79" s="71">
        <v>1</v>
      </c>
      <c r="AA79" s="71">
        <v>1</v>
      </c>
      <c r="AB79" s="71">
        <v>1</v>
      </c>
      <c r="AC79" s="71">
        <v>1</v>
      </c>
      <c r="AD79" s="71">
        <v>1</v>
      </c>
      <c r="AE79" s="71">
        <v>1</v>
      </c>
      <c r="AF79" s="71">
        <v>1</v>
      </c>
      <c r="AG79" s="71">
        <v>1</v>
      </c>
      <c r="AH79" s="71">
        <v>1</v>
      </c>
      <c r="AI79" s="71">
        <v>1</v>
      </c>
      <c r="AJ79" s="71">
        <v>1</v>
      </c>
      <c r="AK79" s="71">
        <v>1</v>
      </c>
      <c r="AL79" s="71">
        <v>1</v>
      </c>
      <c r="AM79" s="148">
        <v>1</v>
      </c>
    </row>
    <row r="80" spans="2:39" ht="20.100000000000001" customHeight="1" x14ac:dyDescent="0.4">
      <c r="B80" s="63" t="s">
        <v>512</v>
      </c>
      <c r="C80" s="61">
        <f t="shared" si="1"/>
        <v>27</v>
      </c>
      <c r="D80" s="71"/>
      <c r="E80" s="71"/>
      <c r="F80" s="71"/>
      <c r="G80" s="71"/>
      <c r="H80" s="71"/>
      <c r="I80" s="71"/>
      <c r="J80" s="71"/>
      <c r="K80" s="71"/>
      <c r="L80" s="71"/>
      <c r="M80" s="71">
        <v>1</v>
      </c>
      <c r="N80" s="71">
        <v>1</v>
      </c>
      <c r="O80" s="71">
        <v>1</v>
      </c>
      <c r="P80" s="71">
        <v>1</v>
      </c>
      <c r="Q80" s="71">
        <v>1</v>
      </c>
      <c r="R80" s="71">
        <v>1</v>
      </c>
      <c r="S80" s="71">
        <v>1</v>
      </c>
      <c r="T80" s="71">
        <v>1</v>
      </c>
      <c r="U80" s="71">
        <v>1</v>
      </c>
      <c r="V80" s="71">
        <v>1</v>
      </c>
      <c r="W80" s="71">
        <v>1</v>
      </c>
      <c r="X80" s="71">
        <v>1</v>
      </c>
      <c r="Y80" s="71">
        <v>1</v>
      </c>
      <c r="Z80" s="71">
        <v>1</v>
      </c>
      <c r="AA80" s="71">
        <v>1</v>
      </c>
      <c r="AB80" s="71">
        <v>1</v>
      </c>
      <c r="AC80" s="71">
        <v>1</v>
      </c>
      <c r="AD80" s="71">
        <v>1</v>
      </c>
      <c r="AE80" s="71">
        <v>1</v>
      </c>
      <c r="AF80" s="71">
        <v>1</v>
      </c>
      <c r="AG80" s="71">
        <v>1</v>
      </c>
      <c r="AH80" s="71">
        <v>1</v>
      </c>
      <c r="AI80" s="71">
        <v>1</v>
      </c>
      <c r="AJ80" s="71">
        <v>1</v>
      </c>
      <c r="AK80" s="71">
        <v>1</v>
      </c>
      <c r="AL80" s="71">
        <v>1</v>
      </c>
      <c r="AM80" s="148">
        <v>1</v>
      </c>
    </row>
    <row r="81" spans="2:39" ht="20.100000000000001" customHeight="1" x14ac:dyDescent="0.4">
      <c r="B81" s="63" t="s">
        <v>513</v>
      </c>
      <c r="C81" s="61">
        <f t="shared" si="1"/>
        <v>33</v>
      </c>
      <c r="D81" s="71"/>
      <c r="E81" s="71"/>
      <c r="F81" s="71"/>
      <c r="G81" s="71">
        <v>1</v>
      </c>
      <c r="H81" s="71">
        <v>1</v>
      </c>
      <c r="I81" s="71">
        <v>1</v>
      </c>
      <c r="J81" s="71">
        <v>1</v>
      </c>
      <c r="K81" s="71">
        <v>1</v>
      </c>
      <c r="L81" s="71">
        <v>1</v>
      </c>
      <c r="M81" s="71">
        <v>1</v>
      </c>
      <c r="N81" s="71">
        <v>1</v>
      </c>
      <c r="O81" s="71">
        <v>1</v>
      </c>
      <c r="P81" s="71">
        <v>1</v>
      </c>
      <c r="Q81" s="71">
        <v>1</v>
      </c>
      <c r="R81" s="71">
        <v>1</v>
      </c>
      <c r="S81" s="71">
        <v>1</v>
      </c>
      <c r="T81" s="71">
        <v>1</v>
      </c>
      <c r="U81" s="71">
        <v>1</v>
      </c>
      <c r="V81" s="71">
        <v>1</v>
      </c>
      <c r="W81" s="71">
        <v>1</v>
      </c>
      <c r="X81" s="71">
        <v>1</v>
      </c>
      <c r="Y81" s="71">
        <v>1</v>
      </c>
      <c r="Z81" s="71">
        <v>1</v>
      </c>
      <c r="AA81" s="71">
        <v>1</v>
      </c>
      <c r="AB81" s="71">
        <v>1</v>
      </c>
      <c r="AC81" s="71">
        <v>1</v>
      </c>
      <c r="AD81" s="71">
        <v>1</v>
      </c>
      <c r="AE81" s="71">
        <v>1</v>
      </c>
      <c r="AF81" s="71">
        <v>1</v>
      </c>
      <c r="AG81" s="71">
        <v>1</v>
      </c>
      <c r="AH81" s="71">
        <v>1</v>
      </c>
      <c r="AI81" s="71">
        <v>1</v>
      </c>
      <c r="AJ81" s="71">
        <v>1</v>
      </c>
      <c r="AK81" s="71">
        <v>1</v>
      </c>
      <c r="AL81" s="71">
        <v>1</v>
      </c>
      <c r="AM81" s="148">
        <v>1</v>
      </c>
    </row>
    <row r="82" spans="2:39" ht="20.100000000000001" customHeight="1" x14ac:dyDescent="0.4">
      <c r="B82" s="63" t="s">
        <v>514</v>
      </c>
      <c r="C82" s="61">
        <f t="shared" si="1"/>
        <v>33</v>
      </c>
      <c r="D82" s="71"/>
      <c r="E82" s="71"/>
      <c r="F82" s="71"/>
      <c r="G82" s="71">
        <v>1</v>
      </c>
      <c r="H82" s="71">
        <v>1</v>
      </c>
      <c r="I82" s="71">
        <v>1</v>
      </c>
      <c r="J82" s="71">
        <v>1</v>
      </c>
      <c r="K82" s="71">
        <v>1</v>
      </c>
      <c r="L82" s="71">
        <v>1</v>
      </c>
      <c r="M82" s="71">
        <v>1</v>
      </c>
      <c r="N82" s="71">
        <v>1</v>
      </c>
      <c r="O82" s="71">
        <v>1</v>
      </c>
      <c r="P82" s="71">
        <v>1</v>
      </c>
      <c r="Q82" s="71">
        <v>1</v>
      </c>
      <c r="R82" s="71">
        <v>1</v>
      </c>
      <c r="S82" s="71">
        <v>1</v>
      </c>
      <c r="T82" s="71">
        <v>1</v>
      </c>
      <c r="U82" s="71">
        <v>1</v>
      </c>
      <c r="V82" s="71">
        <v>1</v>
      </c>
      <c r="W82" s="71">
        <v>1</v>
      </c>
      <c r="X82" s="71">
        <v>1</v>
      </c>
      <c r="Y82" s="71">
        <v>1</v>
      </c>
      <c r="Z82" s="71">
        <v>1</v>
      </c>
      <c r="AA82" s="71">
        <v>1</v>
      </c>
      <c r="AB82" s="71">
        <v>1</v>
      </c>
      <c r="AC82" s="71">
        <v>1</v>
      </c>
      <c r="AD82" s="71">
        <v>1</v>
      </c>
      <c r="AE82" s="71">
        <v>1</v>
      </c>
      <c r="AF82" s="71">
        <v>1</v>
      </c>
      <c r="AG82" s="71">
        <v>1</v>
      </c>
      <c r="AH82" s="71">
        <v>1</v>
      </c>
      <c r="AI82" s="71">
        <v>1</v>
      </c>
      <c r="AJ82" s="71">
        <v>1</v>
      </c>
      <c r="AK82" s="71">
        <v>1</v>
      </c>
      <c r="AL82" s="71">
        <v>1</v>
      </c>
      <c r="AM82" s="148">
        <v>1</v>
      </c>
    </row>
    <row r="83" spans="2:39" ht="20.100000000000001" customHeight="1" x14ac:dyDescent="0.4">
      <c r="B83" s="63" t="s">
        <v>515</v>
      </c>
      <c r="C83" s="61">
        <f t="shared" si="1"/>
        <v>33</v>
      </c>
      <c r="D83" s="71"/>
      <c r="E83" s="71"/>
      <c r="F83" s="71"/>
      <c r="G83" s="71">
        <v>1</v>
      </c>
      <c r="H83" s="71">
        <v>1</v>
      </c>
      <c r="I83" s="71">
        <v>1</v>
      </c>
      <c r="J83" s="71">
        <v>1</v>
      </c>
      <c r="K83" s="71">
        <v>1</v>
      </c>
      <c r="L83" s="71">
        <v>1</v>
      </c>
      <c r="M83" s="71">
        <v>1</v>
      </c>
      <c r="N83" s="71">
        <v>1</v>
      </c>
      <c r="O83" s="71">
        <v>1</v>
      </c>
      <c r="P83" s="71">
        <v>1</v>
      </c>
      <c r="Q83" s="71">
        <v>1</v>
      </c>
      <c r="R83" s="71">
        <v>1</v>
      </c>
      <c r="S83" s="71">
        <v>1</v>
      </c>
      <c r="T83" s="71">
        <v>1</v>
      </c>
      <c r="U83" s="71">
        <v>1</v>
      </c>
      <c r="V83" s="71">
        <v>1</v>
      </c>
      <c r="W83" s="71">
        <v>1</v>
      </c>
      <c r="X83" s="71">
        <v>1</v>
      </c>
      <c r="Y83" s="71">
        <v>1</v>
      </c>
      <c r="Z83" s="71">
        <v>1</v>
      </c>
      <c r="AA83" s="71">
        <v>1</v>
      </c>
      <c r="AB83" s="71">
        <v>1</v>
      </c>
      <c r="AC83" s="71">
        <v>1</v>
      </c>
      <c r="AD83" s="71">
        <v>1</v>
      </c>
      <c r="AE83" s="71">
        <v>1</v>
      </c>
      <c r="AF83" s="71">
        <v>1</v>
      </c>
      <c r="AG83" s="71">
        <v>1</v>
      </c>
      <c r="AH83" s="71">
        <v>1</v>
      </c>
      <c r="AI83" s="71">
        <v>1</v>
      </c>
      <c r="AJ83" s="71">
        <v>1</v>
      </c>
      <c r="AK83" s="71">
        <v>1</v>
      </c>
      <c r="AL83" s="71">
        <v>1</v>
      </c>
      <c r="AM83" s="148">
        <v>1</v>
      </c>
    </row>
    <row r="84" spans="2:39" ht="20.100000000000001" customHeight="1" x14ac:dyDescent="0.4">
      <c r="B84" s="63" t="s">
        <v>516</v>
      </c>
      <c r="C84" s="61">
        <f t="shared" si="1"/>
        <v>30</v>
      </c>
      <c r="D84" s="71"/>
      <c r="E84" s="71"/>
      <c r="F84" s="71"/>
      <c r="G84" s="71"/>
      <c r="H84" s="71"/>
      <c r="I84" s="71"/>
      <c r="J84" s="71">
        <v>1</v>
      </c>
      <c r="K84" s="71">
        <v>1</v>
      </c>
      <c r="L84" s="71">
        <v>1</v>
      </c>
      <c r="M84" s="71">
        <v>1</v>
      </c>
      <c r="N84" s="71">
        <v>1</v>
      </c>
      <c r="O84" s="71">
        <v>1</v>
      </c>
      <c r="P84" s="71">
        <v>1</v>
      </c>
      <c r="Q84" s="71">
        <v>1</v>
      </c>
      <c r="R84" s="71">
        <v>1</v>
      </c>
      <c r="S84" s="71">
        <v>1</v>
      </c>
      <c r="T84" s="71">
        <v>1</v>
      </c>
      <c r="U84" s="71">
        <v>1</v>
      </c>
      <c r="V84" s="71">
        <v>1</v>
      </c>
      <c r="W84" s="71">
        <v>1</v>
      </c>
      <c r="X84" s="71">
        <v>1</v>
      </c>
      <c r="Y84" s="71">
        <v>1</v>
      </c>
      <c r="Z84" s="71">
        <v>1</v>
      </c>
      <c r="AA84" s="71">
        <v>1</v>
      </c>
      <c r="AB84" s="71">
        <v>1</v>
      </c>
      <c r="AC84" s="71">
        <v>1</v>
      </c>
      <c r="AD84" s="71">
        <v>1</v>
      </c>
      <c r="AE84" s="71">
        <v>1</v>
      </c>
      <c r="AF84" s="71">
        <v>1</v>
      </c>
      <c r="AG84" s="71">
        <v>1</v>
      </c>
      <c r="AH84" s="71">
        <v>1</v>
      </c>
      <c r="AI84" s="71">
        <v>1</v>
      </c>
      <c r="AJ84" s="71">
        <v>1</v>
      </c>
      <c r="AK84" s="71">
        <v>1</v>
      </c>
      <c r="AL84" s="71">
        <v>1</v>
      </c>
      <c r="AM84" s="148">
        <v>1</v>
      </c>
    </row>
    <row r="85" spans="2:39" ht="20.100000000000001" customHeight="1" x14ac:dyDescent="0.4">
      <c r="B85" s="63" t="s">
        <v>517</v>
      </c>
      <c r="C85" s="61">
        <f t="shared" si="1"/>
        <v>30</v>
      </c>
      <c r="D85" s="71"/>
      <c r="E85" s="71"/>
      <c r="F85" s="71"/>
      <c r="G85" s="71"/>
      <c r="H85" s="71"/>
      <c r="I85" s="71"/>
      <c r="J85" s="71">
        <v>1</v>
      </c>
      <c r="K85" s="71">
        <v>1</v>
      </c>
      <c r="L85" s="71">
        <v>1</v>
      </c>
      <c r="M85" s="71">
        <v>1</v>
      </c>
      <c r="N85" s="71">
        <v>1</v>
      </c>
      <c r="O85" s="71">
        <v>1</v>
      </c>
      <c r="P85" s="71">
        <v>1</v>
      </c>
      <c r="Q85" s="71">
        <v>1</v>
      </c>
      <c r="R85" s="71">
        <v>1</v>
      </c>
      <c r="S85" s="71">
        <v>1</v>
      </c>
      <c r="T85" s="71">
        <v>1</v>
      </c>
      <c r="U85" s="71">
        <v>1</v>
      </c>
      <c r="V85" s="71">
        <v>1</v>
      </c>
      <c r="W85" s="71">
        <v>1</v>
      </c>
      <c r="X85" s="71">
        <v>1</v>
      </c>
      <c r="Y85" s="71">
        <v>1</v>
      </c>
      <c r="Z85" s="71">
        <v>1</v>
      </c>
      <c r="AA85" s="71">
        <v>1</v>
      </c>
      <c r="AB85" s="71">
        <v>1</v>
      </c>
      <c r="AC85" s="71">
        <v>1</v>
      </c>
      <c r="AD85" s="71">
        <v>1</v>
      </c>
      <c r="AE85" s="71">
        <v>1</v>
      </c>
      <c r="AF85" s="71">
        <v>1</v>
      </c>
      <c r="AG85" s="71">
        <v>1</v>
      </c>
      <c r="AH85" s="71">
        <v>1</v>
      </c>
      <c r="AI85" s="71">
        <v>1</v>
      </c>
      <c r="AJ85" s="71">
        <v>1</v>
      </c>
      <c r="AK85" s="71">
        <v>1</v>
      </c>
      <c r="AL85" s="71">
        <v>1</v>
      </c>
      <c r="AM85" s="148">
        <v>1</v>
      </c>
    </row>
    <row r="86" spans="2:39" ht="20.100000000000001" customHeight="1" x14ac:dyDescent="0.4">
      <c r="B86" s="63" t="s">
        <v>518</v>
      </c>
      <c r="C86" s="61">
        <f t="shared" si="1"/>
        <v>30</v>
      </c>
      <c r="D86" s="71"/>
      <c r="E86" s="71"/>
      <c r="F86" s="71"/>
      <c r="G86" s="71"/>
      <c r="H86" s="71"/>
      <c r="I86" s="71"/>
      <c r="J86" s="71">
        <v>1</v>
      </c>
      <c r="K86" s="71">
        <v>1</v>
      </c>
      <c r="L86" s="71">
        <v>1</v>
      </c>
      <c r="M86" s="71">
        <v>1</v>
      </c>
      <c r="N86" s="71">
        <v>1</v>
      </c>
      <c r="O86" s="71">
        <v>1</v>
      </c>
      <c r="P86" s="71">
        <v>1</v>
      </c>
      <c r="Q86" s="71">
        <v>1</v>
      </c>
      <c r="R86" s="71">
        <v>1</v>
      </c>
      <c r="S86" s="71">
        <v>1</v>
      </c>
      <c r="T86" s="71">
        <v>1</v>
      </c>
      <c r="U86" s="71">
        <v>1</v>
      </c>
      <c r="V86" s="71">
        <v>1</v>
      </c>
      <c r="W86" s="71">
        <v>1</v>
      </c>
      <c r="X86" s="71">
        <v>1</v>
      </c>
      <c r="Y86" s="71">
        <v>1</v>
      </c>
      <c r="Z86" s="71">
        <v>1</v>
      </c>
      <c r="AA86" s="71">
        <v>1</v>
      </c>
      <c r="AB86" s="71">
        <v>1</v>
      </c>
      <c r="AC86" s="71">
        <v>1</v>
      </c>
      <c r="AD86" s="71">
        <v>1</v>
      </c>
      <c r="AE86" s="71">
        <v>1</v>
      </c>
      <c r="AF86" s="71">
        <v>1</v>
      </c>
      <c r="AG86" s="71">
        <v>1</v>
      </c>
      <c r="AH86" s="71">
        <v>1</v>
      </c>
      <c r="AI86" s="71">
        <v>1</v>
      </c>
      <c r="AJ86" s="71">
        <v>1</v>
      </c>
      <c r="AK86" s="71">
        <v>1</v>
      </c>
      <c r="AL86" s="71">
        <v>1</v>
      </c>
      <c r="AM86" s="148">
        <v>1</v>
      </c>
    </row>
    <row r="87" spans="2:39" ht="20.100000000000001" customHeight="1" x14ac:dyDescent="0.4">
      <c r="B87" s="63" t="s">
        <v>519</v>
      </c>
      <c r="C87" s="61">
        <f t="shared" si="1"/>
        <v>25</v>
      </c>
      <c r="D87" s="71"/>
      <c r="E87" s="71"/>
      <c r="F87" s="71"/>
      <c r="G87" s="71"/>
      <c r="H87" s="71"/>
      <c r="I87" s="71"/>
      <c r="J87" s="71"/>
      <c r="K87" s="71"/>
      <c r="L87" s="71"/>
      <c r="M87" s="71"/>
      <c r="N87" s="71"/>
      <c r="O87" s="71">
        <v>1</v>
      </c>
      <c r="P87" s="71">
        <v>1</v>
      </c>
      <c r="Q87" s="71">
        <v>1</v>
      </c>
      <c r="R87" s="71">
        <v>1</v>
      </c>
      <c r="S87" s="71">
        <v>1</v>
      </c>
      <c r="T87" s="71">
        <v>1</v>
      </c>
      <c r="U87" s="71">
        <v>1</v>
      </c>
      <c r="V87" s="71">
        <v>1</v>
      </c>
      <c r="W87" s="71">
        <v>1</v>
      </c>
      <c r="X87" s="71">
        <v>1</v>
      </c>
      <c r="Y87" s="71">
        <v>1</v>
      </c>
      <c r="Z87" s="71">
        <v>1</v>
      </c>
      <c r="AA87" s="71">
        <v>1</v>
      </c>
      <c r="AB87" s="71">
        <v>1</v>
      </c>
      <c r="AC87" s="71">
        <v>1</v>
      </c>
      <c r="AD87" s="71">
        <v>1</v>
      </c>
      <c r="AE87" s="71">
        <v>1</v>
      </c>
      <c r="AF87" s="71">
        <v>1</v>
      </c>
      <c r="AG87" s="71">
        <v>1</v>
      </c>
      <c r="AH87" s="71">
        <v>1</v>
      </c>
      <c r="AI87" s="71">
        <v>1</v>
      </c>
      <c r="AJ87" s="71">
        <v>1</v>
      </c>
      <c r="AK87" s="71">
        <v>1</v>
      </c>
      <c r="AL87" s="71">
        <v>1</v>
      </c>
      <c r="AM87" s="148">
        <v>1</v>
      </c>
    </row>
    <row r="88" spans="2:39" ht="20.100000000000001" customHeight="1" x14ac:dyDescent="0.4">
      <c r="B88" s="63" t="s">
        <v>520</v>
      </c>
      <c r="C88" s="61">
        <f t="shared" si="1"/>
        <v>25</v>
      </c>
      <c r="D88" s="71"/>
      <c r="E88" s="71"/>
      <c r="F88" s="71"/>
      <c r="G88" s="71"/>
      <c r="H88" s="71"/>
      <c r="I88" s="71"/>
      <c r="J88" s="71"/>
      <c r="K88" s="71"/>
      <c r="L88" s="71"/>
      <c r="M88" s="71"/>
      <c r="N88" s="71"/>
      <c r="O88" s="71">
        <v>1</v>
      </c>
      <c r="P88" s="71">
        <v>1</v>
      </c>
      <c r="Q88" s="71">
        <v>1</v>
      </c>
      <c r="R88" s="71">
        <v>1</v>
      </c>
      <c r="S88" s="71">
        <v>1</v>
      </c>
      <c r="T88" s="71">
        <v>1</v>
      </c>
      <c r="U88" s="71">
        <v>1</v>
      </c>
      <c r="V88" s="71">
        <v>1</v>
      </c>
      <c r="W88" s="71">
        <v>1</v>
      </c>
      <c r="X88" s="71">
        <v>1</v>
      </c>
      <c r="Y88" s="71">
        <v>1</v>
      </c>
      <c r="Z88" s="71">
        <v>1</v>
      </c>
      <c r="AA88" s="71">
        <v>1</v>
      </c>
      <c r="AB88" s="71">
        <v>1</v>
      </c>
      <c r="AC88" s="71">
        <v>1</v>
      </c>
      <c r="AD88" s="71">
        <v>1</v>
      </c>
      <c r="AE88" s="71">
        <v>1</v>
      </c>
      <c r="AF88" s="71">
        <v>1</v>
      </c>
      <c r="AG88" s="71">
        <v>1</v>
      </c>
      <c r="AH88" s="71">
        <v>1</v>
      </c>
      <c r="AI88" s="71">
        <v>1</v>
      </c>
      <c r="AJ88" s="71">
        <v>1</v>
      </c>
      <c r="AK88" s="71">
        <v>1</v>
      </c>
      <c r="AL88" s="71">
        <v>1</v>
      </c>
      <c r="AM88" s="148">
        <v>1</v>
      </c>
    </row>
    <row r="89" spans="2:39" ht="20.100000000000001" customHeight="1" x14ac:dyDescent="0.4">
      <c r="B89" s="63" t="s">
        <v>521</v>
      </c>
      <c r="C89" s="61">
        <f t="shared" si="1"/>
        <v>25</v>
      </c>
      <c r="D89" s="71"/>
      <c r="E89" s="71"/>
      <c r="F89" s="71"/>
      <c r="G89" s="71"/>
      <c r="H89" s="71"/>
      <c r="I89" s="71"/>
      <c r="J89" s="71"/>
      <c r="K89" s="71"/>
      <c r="L89" s="71"/>
      <c r="M89" s="71"/>
      <c r="N89" s="71"/>
      <c r="O89" s="71">
        <v>1</v>
      </c>
      <c r="P89" s="71">
        <v>1</v>
      </c>
      <c r="Q89" s="71">
        <v>1</v>
      </c>
      <c r="R89" s="71">
        <v>1</v>
      </c>
      <c r="S89" s="71">
        <v>1</v>
      </c>
      <c r="T89" s="71">
        <v>1</v>
      </c>
      <c r="U89" s="71">
        <v>1</v>
      </c>
      <c r="V89" s="71">
        <v>1</v>
      </c>
      <c r="W89" s="71">
        <v>1</v>
      </c>
      <c r="X89" s="71">
        <v>1</v>
      </c>
      <c r="Y89" s="71">
        <v>1</v>
      </c>
      <c r="Z89" s="71">
        <v>1</v>
      </c>
      <c r="AA89" s="71">
        <v>1</v>
      </c>
      <c r="AB89" s="71">
        <v>1</v>
      </c>
      <c r="AC89" s="71">
        <v>1</v>
      </c>
      <c r="AD89" s="71">
        <v>1</v>
      </c>
      <c r="AE89" s="71">
        <v>1</v>
      </c>
      <c r="AF89" s="71">
        <v>1</v>
      </c>
      <c r="AG89" s="71">
        <v>1</v>
      </c>
      <c r="AH89" s="71">
        <v>1</v>
      </c>
      <c r="AI89" s="71">
        <v>1</v>
      </c>
      <c r="AJ89" s="71">
        <v>1</v>
      </c>
      <c r="AK89" s="71">
        <v>1</v>
      </c>
      <c r="AL89" s="71">
        <v>1</v>
      </c>
      <c r="AM89" s="148">
        <v>1</v>
      </c>
    </row>
    <row r="90" spans="2:39" ht="20.100000000000001" customHeight="1" x14ac:dyDescent="0.4">
      <c r="B90" s="63" t="s">
        <v>522</v>
      </c>
      <c r="C90" s="61">
        <f t="shared" ref="C90:C108" si="2">SUM(D90:AM90)</f>
        <v>25</v>
      </c>
      <c r="D90" s="71"/>
      <c r="E90" s="71"/>
      <c r="F90" s="71"/>
      <c r="G90" s="71"/>
      <c r="H90" s="71"/>
      <c r="I90" s="71"/>
      <c r="J90" s="71"/>
      <c r="K90" s="71"/>
      <c r="L90" s="71"/>
      <c r="M90" s="71"/>
      <c r="N90" s="71"/>
      <c r="O90" s="71">
        <v>1</v>
      </c>
      <c r="P90" s="71">
        <v>1</v>
      </c>
      <c r="Q90" s="71">
        <v>1</v>
      </c>
      <c r="R90" s="71">
        <v>1</v>
      </c>
      <c r="S90" s="71">
        <v>1</v>
      </c>
      <c r="T90" s="71">
        <v>1</v>
      </c>
      <c r="U90" s="71">
        <v>1</v>
      </c>
      <c r="V90" s="71">
        <v>1</v>
      </c>
      <c r="W90" s="71">
        <v>1</v>
      </c>
      <c r="X90" s="71">
        <v>1</v>
      </c>
      <c r="Y90" s="71">
        <v>1</v>
      </c>
      <c r="Z90" s="71">
        <v>1</v>
      </c>
      <c r="AA90" s="71">
        <v>1</v>
      </c>
      <c r="AB90" s="71">
        <v>1</v>
      </c>
      <c r="AC90" s="71">
        <v>1</v>
      </c>
      <c r="AD90" s="71">
        <v>1</v>
      </c>
      <c r="AE90" s="71">
        <v>1</v>
      </c>
      <c r="AF90" s="71">
        <v>1</v>
      </c>
      <c r="AG90" s="71">
        <v>1</v>
      </c>
      <c r="AH90" s="71">
        <v>1</v>
      </c>
      <c r="AI90" s="71">
        <v>1</v>
      </c>
      <c r="AJ90" s="71">
        <v>1</v>
      </c>
      <c r="AK90" s="71">
        <v>1</v>
      </c>
      <c r="AL90" s="71">
        <v>1</v>
      </c>
      <c r="AM90" s="148">
        <v>1</v>
      </c>
    </row>
    <row r="91" spans="2:39" ht="20.100000000000001" customHeight="1" x14ac:dyDescent="0.4">
      <c r="B91" s="63" t="s">
        <v>523</v>
      </c>
      <c r="C91" s="61">
        <f t="shared" si="2"/>
        <v>28</v>
      </c>
      <c r="D91" s="71"/>
      <c r="E91" s="71"/>
      <c r="F91" s="71"/>
      <c r="G91" s="71"/>
      <c r="H91" s="71"/>
      <c r="I91" s="71"/>
      <c r="J91" s="71"/>
      <c r="K91" s="71"/>
      <c r="L91" s="71">
        <v>1</v>
      </c>
      <c r="M91" s="71">
        <v>1</v>
      </c>
      <c r="N91" s="71">
        <v>1</v>
      </c>
      <c r="O91" s="71">
        <v>1</v>
      </c>
      <c r="P91" s="71">
        <v>1</v>
      </c>
      <c r="Q91" s="71">
        <v>1</v>
      </c>
      <c r="R91" s="71">
        <v>1</v>
      </c>
      <c r="S91" s="71">
        <v>1</v>
      </c>
      <c r="T91" s="71">
        <v>1</v>
      </c>
      <c r="U91" s="71">
        <v>1</v>
      </c>
      <c r="V91" s="71">
        <v>1</v>
      </c>
      <c r="W91" s="71">
        <v>1</v>
      </c>
      <c r="X91" s="71">
        <v>1</v>
      </c>
      <c r="Y91" s="71">
        <v>1</v>
      </c>
      <c r="Z91" s="71">
        <v>1</v>
      </c>
      <c r="AA91" s="71">
        <v>1</v>
      </c>
      <c r="AB91" s="71">
        <v>1</v>
      </c>
      <c r="AC91" s="71">
        <v>1</v>
      </c>
      <c r="AD91" s="71">
        <v>1</v>
      </c>
      <c r="AE91" s="71">
        <v>1</v>
      </c>
      <c r="AF91" s="71">
        <v>1</v>
      </c>
      <c r="AG91" s="71">
        <v>1</v>
      </c>
      <c r="AH91" s="71">
        <v>1</v>
      </c>
      <c r="AI91" s="71">
        <v>1</v>
      </c>
      <c r="AJ91" s="71">
        <v>1</v>
      </c>
      <c r="AK91" s="71">
        <v>1</v>
      </c>
      <c r="AL91" s="71">
        <v>1</v>
      </c>
      <c r="AM91" s="148">
        <v>1</v>
      </c>
    </row>
    <row r="92" spans="2:39" ht="20.100000000000001" customHeight="1" x14ac:dyDescent="0.4">
      <c r="B92" s="63" t="s">
        <v>524</v>
      </c>
      <c r="C92" s="61">
        <f t="shared" si="2"/>
        <v>28</v>
      </c>
      <c r="D92" s="71"/>
      <c r="E92" s="71"/>
      <c r="F92" s="71"/>
      <c r="G92" s="71"/>
      <c r="H92" s="71"/>
      <c r="I92" s="71"/>
      <c r="J92" s="71"/>
      <c r="K92" s="71"/>
      <c r="L92" s="71">
        <v>1</v>
      </c>
      <c r="M92" s="71">
        <v>1</v>
      </c>
      <c r="N92" s="71">
        <v>1</v>
      </c>
      <c r="O92" s="71">
        <v>1</v>
      </c>
      <c r="P92" s="71">
        <v>1</v>
      </c>
      <c r="Q92" s="71">
        <v>1</v>
      </c>
      <c r="R92" s="71">
        <v>1</v>
      </c>
      <c r="S92" s="71">
        <v>1</v>
      </c>
      <c r="T92" s="71">
        <v>1</v>
      </c>
      <c r="U92" s="71">
        <v>1</v>
      </c>
      <c r="V92" s="71">
        <v>1</v>
      </c>
      <c r="W92" s="71">
        <v>1</v>
      </c>
      <c r="X92" s="71">
        <v>1</v>
      </c>
      <c r="Y92" s="71">
        <v>1</v>
      </c>
      <c r="Z92" s="71">
        <v>1</v>
      </c>
      <c r="AA92" s="71">
        <v>1</v>
      </c>
      <c r="AB92" s="71">
        <v>1</v>
      </c>
      <c r="AC92" s="71">
        <v>1</v>
      </c>
      <c r="AD92" s="71">
        <v>1</v>
      </c>
      <c r="AE92" s="71">
        <v>1</v>
      </c>
      <c r="AF92" s="71">
        <v>1</v>
      </c>
      <c r="AG92" s="71">
        <v>1</v>
      </c>
      <c r="AH92" s="71">
        <v>1</v>
      </c>
      <c r="AI92" s="71">
        <v>1</v>
      </c>
      <c r="AJ92" s="71">
        <v>1</v>
      </c>
      <c r="AK92" s="71">
        <v>1</v>
      </c>
      <c r="AL92" s="71">
        <v>1</v>
      </c>
      <c r="AM92" s="148">
        <v>1</v>
      </c>
    </row>
    <row r="93" spans="2:39" ht="20.100000000000001" customHeight="1" x14ac:dyDescent="0.4">
      <c r="B93" s="63" t="s">
        <v>525</v>
      </c>
      <c r="C93" s="61">
        <f t="shared" si="2"/>
        <v>28</v>
      </c>
      <c r="D93" s="71"/>
      <c r="E93" s="71"/>
      <c r="F93" s="71"/>
      <c r="G93" s="71"/>
      <c r="H93" s="71"/>
      <c r="I93" s="71"/>
      <c r="J93" s="71"/>
      <c r="K93" s="71"/>
      <c r="L93" s="71">
        <v>1</v>
      </c>
      <c r="M93" s="71">
        <v>1</v>
      </c>
      <c r="N93" s="71">
        <v>1</v>
      </c>
      <c r="O93" s="71">
        <v>1</v>
      </c>
      <c r="P93" s="71">
        <v>1</v>
      </c>
      <c r="Q93" s="71">
        <v>1</v>
      </c>
      <c r="R93" s="71">
        <v>1</v>
      </c>
      <c r="S93" s="71">
        <v>1</v>
      </c>
      <c r="T93" s="71">
        <v>1</v>
      </c>
      <c r="U93" s="71">
        <v>1</v>
      </c>
      <c r="V93" s="71">
        <v>1</v>
      </c>
      <c r="W93" s="71">
        <v>1</v>
      </c>
      <c r="X93" s="71">
        <v>1</v>
      </c>
      <c r="Y93" s="71">
        <v>1</v>
      </c>
      <c r="Z93" s="71">
        <v>1</v>
      </c>
      <c r="AA93" s="71">
        <v>1</v>
      </c>
      <c r="AB93" s="71">
        <v>1</v>
      </c>
      <c r="AC93" s="71">
        <v>1</v>
      </c>
      <c r="AD93" s="71">
        <v>1</v>
      </c>
      <c r="AE93" s="71">
        <v>1</v>
      </c>
      <c r="AF93" s="71">
        <v>1</v>
      </c>
      <c r="AG93" s="71">
        <v>1</v>
      </c>
      <c r="AH93" s="71">
        <v>1</v>
      </c>
      <c r="AI93" s="71">
        <v>1</v>
      </c>
      <c r="AJ93" s="71">
        <v>1</v>
      </c>
      <c r="AK93" s="71">
        <v>1</v>
      </c>
      <c r="AL93" s="71">
        <v>1</v>
      </c>
      <c r="AM93" s="148">
        <v>1</v>
      </c>
    </row>
    <row r="94" spans="2:39" ht="20.100000000000001" customHeight="1" x14ac:dyDescent="0.4">
      <c r="B94" s="63" t="s">
        <v>526</v>
      </c>
      <c r="C94" s="61">
        <f t="shared" si="2"/>
        <v>25</v>
      </c>
      <c r="D94" s="71"/>
      <c r="E94" s="71"/>
      <c r="F94" s="71"/>
      <c r="G94" s="71"/>
      <c r="H94" s="71"/>
      <c r="I94" s="71"/>
      <c r="J94" s="71"/>
      <c r="K94" s="71"/>
      <c r="L94" s="71"/>
      <c r="M94" s="71"/>
      <c r="N94" s="71"/>
      <c r="O94" s="71">
        <v>1</v>
      </c>
      <c r="P94" s="71">
        <v>1</v>
      </c>
      <c r="Q94" s="71">
        <v>1</v>
      </c>
      <c r="R94" s="71">
        <v>1</v>
      </c>
      <c r="S94" s="71">
        <v>1</v>
      </c>
      <c r="T94" s="71">
        <v>1</v>
      </c>
      <c r="U94" s="71">
        <v>1</v>
      </c>
      <c r="V94" s="71">
        <v>1</v>
      </c>
      <c r="W94" s="71">
        <v>1</v>
      </c>
      <c r="X94" s="71">
        <v>1</v>
      </c>
      <c r="Y94" s="71">
        <v>1</v>
      </c>
      <c r="Z94" s="71">
        <v>1</v>
      </c>
      <c r="AA94" s="71">
        <v>1</v>
      </c>
      <c r="AB94" s="71">
        <v>1</v>
      </c>
      <c r="AC94" s="71">
        <v>1</v>
      </c>
      <c r="AD94" s="71">
        <v>1</v>
      </c>
      <c r="AE94" s="71">
        <v>1</v>
      </c>
      <c r="AF94" s="71">
        <v>1</v>
      </c>
      <c r="AG94" s="71">
        <v>1</v>
      </c>
      <c r="AH94" s="71">
        <v>1</v>
      </c>
      <c r="AI94" s="71">
        <v>1</v>
      </c>
      <c r="AJ94" s="71">
        <v>1</v>
      </c>
      <c r="AK94" s="71">
        <v>1</v>
      </c>
      <c r="AL94" s="71">
        <v>1</v>
      </c>
      <c r="AM94" s="148">
        <v>1</v>
      </c>
    </row>
    <row r="95" spans="2:39" ht="20.100000000000001" customHeight="1" x14ac:dyDescent="0.4">
      <c r="B95" s="63" t="s">
        <v>527</v>
      </c>
      <c r="C95" s="61">
        <f t="shared" si="2"/>
        <v>25</v>
      </c>
      <c r="D95" s="71"/>
      <c r="E95" s="71"/>
      <c r="F95" s="71"/>
      <c r="G95" s="71"/>
      <c r="H95" s="71"/>
      <c r="I95" s="71"/>
      <c r="J95" s="71"/>
      <c r="K95" s="71"/>
      <c r="L95" s="71"/>
      <c r="M95" s="71"/>
      <c r="N95" s="71"/>
      <c r="O95" s="71">
        <v>1</v>
      </c>
      <c r="P95" s="71">
        <v>1</v>
      </c>
      <c r="Q95" s="71">
        <v>1</v>
      </c>
      <c r="R95" s="71">
        <v>1</v>
      </c>
      <c r="S95" s="71">
        <v>1</v>
      </c>
      <c r="T95" s="71">
        <v>1</v>
      </c>
      <c r="U95" s="71">
        <v>1</v>
      </c>
      <c r="V95" s="71">
        <v>1</v>
      </c>
      <c r="W95" s="71">
        <v>1</v>
      </c>
      <c r="X95" s="71">
        <v>1</v>
      </c>
      <c r="Y95" s="71">
        <v>1</v>
      </c>
      <c r="Z95" s="71">
        <v>1</v>
      </c>
      <c r="AA95" s="71">
        <v>1</v>
      </c>
      <c r="AB95" s="71">
        <v>1</v>
      </c>
      <c r="AC95" s="71">
        <v>1</v>
      </c>
      <c r="AD95" s="71">
        <v>1</v>
      </c>
      <c r="AE95" s="71">
        <v>1</v>
      </c>
      <c r="AF95" s="71">
        <v>1</v>
      </c>
      <c r="AG95" s="71">
        <v>1</v>
      </c>
      <c r="AH95" s="71">
        <v>1</v>
      </c>
      <c r="AI95" s="71">
        <v>1</v>
      </c>
      <c r="AJ95" s="71">
        <v>1</v>
      </c>
      <c r="AK95" s="71">
        <v>1</v>
      </c>
      <c r="AL95" s="71">
        <v>1</v>
      </c>
      <c r="AM95" s="148">
        <v>1</v>
      </c>
    </row>
    <row r="96" spans="2:39" ht="20.100000000000001" customHeight="1" x14ac:dyDescent="0.4">
      <c r="B96" s="63" t="s">
        <v>528</v>
      </c>
      <c r="C96" s="61">
        <f t="shared" si="2"/>
        <v>25</v>
      </c>
      <c r="D96" s="71"/>
      <c r="E96" s="71"/>
      <c r="F96" s="71"/>
      <c r="G96" s="71"/>
      <c r="H96" s="71"/>
      <c r="I96" s="71"/>
      <c r="J96" s="71"/>
      <c r="K96" s="71"/>
      <c r="L96" s="71"/>
      <c r="M96" s="71"/>
      <c r="N96" s="71"/>
      <c r="O96" s="71">
        <v>1</v>
      </c>
      <c r="P96" s="71">
        <v>1</v>
      </c>
      <c r="Q96" s="71">
        <v>1</v>
      </c>
      <c r="R96" s="71">
        <v>1</v>
      </c>
      <c r="S96" s="71">
        <v>1</v>
      </c>
      <c r="T96" s="71">
        <v>1</v>
      </c>
      <c r="U96" s="71">
        <v>1</v>
      </c>
      <c r="V96" s="71">
        <v>1</v>
      </c>
      <c r="W96" s="71">
        <v>1</v>
      </c>
      <c r="X96" s="71">
        <v>1</v>
      </c>
      <c r="Y96" s="71">
        <v>1</v>
      </c>
      <c r="Z96" s="71">
        <v>1</v>
      </c>
      <c r="AA96" s="71">
        <v>1</v>
      </c>
      <c r="AB96" s="71">
        <v>1</v>
      </c>
      <c r="AC96" s="71">
        <v>1</v>
      </c>
      <c r="AD96" s="71">
        <v>1</v>
      </c>
      <c r="AE96" s="71">
        <v>1</v>
      </c>
      <c r="AF96" s="71">
        <v>1</v>
      </c>
      <c r="AG96" s="71">
        <v>1</v>
      </c>
      <c r="AH96" s="71">
        <v>1</v>
      </c>
      <c r="AI96" s="71">
        <v>1</v>
      </c>
      <c r="AJ96" s="71">
        <v>1</v>
      </c>
      <c r="AK96" s="71">
        <v>1</v>
      </c>
      <c r="AL96" s="71">
        <v>1</v>
      </c>
      <c r="AM96" s="148">
        <v>1</v>
      </c>
    </row>
    <row r="97" spans="2:39" ht="20.100000000000001" customHeight="1" x14ac:dyDescent="0.4">
      <c r="B97" s="63" t="s">
        <v>529</v>
      </c>
      <c r="C97" s="61">
        <f t="shared" si="2"/>
        <v>22</v>
      </c>
      <c r="D97" s="71"/>
      <c r="E97" s="71"/>
      <c r="F97" s="71"/>
      <c r="G97" s="71"/>
      <c r="H97" s="71"/>
      <c r="I97" s="71"/>
      <c r="J97" s="71"/>
      <c r="K97" s="71"/>
      <c r="L97" s="71"/>
      <c r="M97" s="71"/>
      <c r="N97" s="71"/>
      <c r="O97" s="71"/>
      <c r="P97" s="71"/>
      <c r="Q97" s="71"/>
      <c r="R97" s="71">
        <v>1</v>
      </c>
      <c r="S97" s="71">
        <v>1</v>
      </c>
      <c r="T97" s="71">
        <v>1</v>
      </c>
      <c r="U97" s="71">
        <v>1</v>
      </c>
      <c r="V97" s="71">
        <v>1</v>
      </c>
      <c r="W97" s="71">
        <v>1</v>
      </c>
      <c r="X97" s="71">
        <v>1</v>
      </c>
      <c r="Y97" s="71">
        <v>1</v>
      </c>
      <c r="Z97" s="71">
        <v>1</v>
      </c>
      <c r="AA97" s="71">
        <v>1</v>
      </c>
      <c r="AB97" s="71">
        <v>1</v>
      </c>
      <c r="AC97" s="71">
        <v>1</v>
      </c>
      <c r="AD97" s="71">
        <v>1</v>
      </c>
      <c r="AE97" s="71">
        <v>1</v>
      </c>
      <c r="AF97" s="71">
        <v>1</v>
      </c>
      <c r="AG97" s="71">
        <v>1</v>
      </c>
      <c r="AH97" s="71">
        <v>1</v>
      </c>
      <c r="AI97" s="71">
        <v>1</v>
      </c>
      <c r="AJ97" s="71">
        <v>1</v>
      </c>
      <c r="AK97" s="71">
        <v>1</v>
      </c>
      <c r="AL97" s="71">
        <v>1</v>
      </c>
      <c r="AM97" s="148">
        <v>1</v>
      </c>
    </row>
    <row r="98" spans="2:39" ht="20.100000000000001" customHeight="1" x14ac:dyDescent="0.4">
      <c r="B98" s="63" t="s">
        <v>530</v>
      </c>
      <c r="C98" s="61">
        <f t="shared" si="2"/>
        <v>22</v>
      </c>
      <c r="D98" s="71"/>
      <c r="E98" s="71"/>
      <c r="F98" s="71"/>
      <c r="G98" s="71"/>
      <c r="H98" s="71"/>
      <c r="I98" s="71"/>
      <c r="J98" s="71"/>
      <c r="K98" s="71"/>
      <c r="L98" s="71"/>
      <c r="M98" s="71"/>
      <c r="N98" s="71"/>
      <c r="O98" s="71"/>
      <c r="P98" s="71"/>
      <c r="Q98" s="71"/>
      <c r="R98" s="71">
        <v>1</v>
      </c>
      <c r="S98" s="71">
        <v>1</v>
      </c>
      <c r="T98" s="71">
        <v>1</v>
      </c>
      <c r="U98" s="71">
        <v>1</v>
      </c>
      <c r="V98" s="71">
        <v>1</v>
      </c>
      <c r="W98" s="71">
        <v>1</v>
      </c>
      <c r="X98" s="71">
        <v>1</v>
      </c>
      <c r="Y98" s="71">
        <v>1</v>
      </c>
      <c r="Z98" s="71">
        <v>1</v>
      </c>
      <c r="AA98" s="71">
        <v>1</v>
      </c>
      <c r="AB98" s="71">
        <v>1</v>
      </c>
      <c r="AC98" s="71">
        <v>1</v>
      </c>
      <c r="AD98" s="71">
        <v>1</v>
      </c>
      <c r="AE98" s="71">
        <v>1</v>
      </c>
      <c r="AF98" s="71">
        <v>1</v>
      </c>
      <c r="AG98" s="71">
        <v>1</v>
      </c>
      <c r="AH98" s="71">
        <v>1</v>
      </c>
      <c r="AI98" s="71">
        <v>1</v>
      </c>
      <c r="AJ98" s="71">
        <v>1</v>
      </c>
      <c r="AK98" s="71">
        <v>1</v>
      </c>
      <c r="AL98" s="71">
        <v>1</v>
      </c>
      <c r="AM98" s="148">
        <v>1</v>
      </c>
    </row>
    <row r="99" spans="2:39" ht="20.100000000000001" customHeight="1" x14ac:dyDescent="0.4">
      <c r="B99" s="63" t="s">
        <v>531</v>
      </c>
      <c r="C99" s="61">
        <f t="shared" si="2"/>
        <v>22</v>
      </c>
      <c r="D99" s="71"/>
      <c r="E99" s="71"/>
      <c r="F99" s="71"/>
      <c r="G99" s="71"/>
      <c r="H99" s="71"/>
      <c r="I99" s="71"/>
      <c r="J99" s="71"/>
      <c r="K99" s="71"/>
      <c r="L99" s="71"/>
      <c r="M99" s="71"/>
      <c r="N99" s="71"/>
      <c r="O99" s="71"/>
      <c r="P99" s="71"/>
      <c r="Q99" s="71"/>
      <c r="R99" s="71">
        <v>1</v>
      </c>
      <c r="S99" s="71">
        <v>1</v>
      </c>
      <c r="T99" s="71">
        <v>1</v>
      </c>
      <c r="U99" s="71">
        <v>1</v>
      </c>
      <c r="V99" s="71">
        <v>1</v>
      </c>
      <c r="W99" s="71">
        <v>1</v>
      </c>
      <c r="X99" s="71">
        <v>1</v>
      </c>
      <c r="Y99" s="71">
        <v>1</v>
      </c>
      <c r="Z99" s="71">
        <v>1</v>
      </c>
      <c r="AA99" s="71">
        <v>1</v>
      </c>
      <c r="AB99" s="71">
        <v>1</v>
      </c>
      <c r="AC99" s="71">
        <v>1</v>
      </c>
      <c r="AD99" s="71">
        <v>1</v>
      </c>
      <c r="AE99" s="71">
        <v>1</v>
      </c>
      <c r="AF99" s="71">
        <v>1</v>
      </c>
      <c r="AG99" s="71">
        <v>1</v>
      </c>
      <c r="AH99" s="71">
        <v>1</v>
      </c>
      <c r="AI99" s="71">
        <v>1</v>
      </c>
      <c r="AJ99" s="71">
        <v>1</v>
      </c>
      <c r="AK99" s="71">
        <v>1</v>
      </c>
      <c r="AL99" s="71">
        <v>1</v>
      </c>
      <c r="AM99" s="148">
        <v>1</v>
      </c>
    </row>
    <row r="100" spans="2:39" ht="20.100000000000001" customHeight="1" x14ac:dyDescent="0.4">
      <c r="B100" s="63" t="s">
        <v>532</v>
      </c>
      <c r="C100" s="61">
        <f t="shared" si="2"/>
        <v>16</v>
      </c>
      <c r="D100" s="71"/>
      <c r="E100" s="71"/>
      <c r="F100" s="71"/>
      <c r="G100" s="71"/>
      <c r="H100" s="71"/>
      <c r="I100" s="71"/>
      <c r="J100" s="71"/>
      <c r="K100" s="71"/>
      <c r="L100" s="71"/>
      <c r="M100" s="71"/>
      <c r="N100" s="71"/>
      <c r="O100" s="71"/>
      <c r="P100" s="71"/>
      <c r="Q100" s="71"/>
      <c r="R100" s="71"/>
      <c r="S100" s="71"/>
      <c r="T100" s="71"/>
      <c r="U100" s="71">
        <v>1</v>
      </c>
      <c r="V100" s="71">
        <v>1</v>
      </c>
      <c r="W100" s="71">
        <v>1</v>
      </c>
      <c r="X100" s="71">
        <v>1</v>
      </c>
      <c r="Y100" s="71">
        <v>1</v>
      </c>
      <c r="Z100" s="71">
        <v>1</v>
      </c>
      <c r="AA100" s="71">
        <v>1</v>
      </c>
      <c r="AB100" s="71">
        <v>1</v>
      </c>
      <c r="AC100" s="71">
        <v>1</v>
      </c>
      <c r="AD100" s="71">
        <v>1</v>
      </c>
      <c r="AE100" s="71">
        <v>1</v>
      </c>
      <c r="AF100" s="71">
        <v>1</v>
      </c>
      <c r="AG100" s="71">
        <v>1</v>
      </c>
      <c r="AH100" s="71">
        <v>1</v>
      </c>
      <c r="AI100" s="71">
        <v>1</v>
      </c>
      <c r="AJ100" s="71">
        <v>1</v>
      </c>
      <c r="AK100" s="71"/>
      <c r="AL100" s="71"/>
      <c r="AM100" s="148"/>
    </row>
    <row r="101" spans="2:39" ht="20.100000000000001" customHeight="1" x14ac:dyDescent="0.4">
      <c r="B101" s="63" t="s">
        <v>533</v>
      </c>
      <c r="C101" s="61">
        <f t="shared" si="2"/>
        <v>16</v>
      </c>
      <c r="D101" s="71"/>
      <c r="E101" s="71"/>
      <c r="F101" s="71"/>
      <c r="G101" s="71"/>
      <c r="H101" s="71"/>
      <c r="I101" s="71"/>
      <c r="J101" s="71"/>
      <c r="K101" s="71"/>
      <c r="L101" s="71"/>
      <c r="M101" s="71"/>
      <c r="N101" s="71"/>
      <c r="O101" s="71"/>
      <c r="P101" s="71"/>
      <c r="Q101" s="71"/>
      <c r="R101" s="71"/>
      <c r="S101" s="71"/>
      <c r="T101" s="71"/>
      <c r="U101" s="71">
        <v>1</v>
      </c>
      <c r="V101" s="71">
        <v>1</v>
      </c>
      <c r="W101" s="71">
        <v>1</v>
      </c>
      <c r="X101" s="71">
        <v>1</v>
      </c>
      <c r="Y101" s="71">
        <v>1</v>
      </c>
      <c r="Z101" s="71">
        <v>1</v>
      </c>
      <c r="AA101" s="71">
        <v>1</v>
      </c>
      <c r="AB101" s="71">
        <v>1</v>
      </c>
      <c r="AC101" s="71">
        <v>1</v>
      </c>
      <c r="AD101" s="71">
        <v>1</v>
      </c>
      <c r="AE101" s="71">
        <v>1</v>
      </c>
      <c r="AF101" s="71">
        <v>1</v>
      </c>
      <c r="AG101" s="71">
        <v>1</v>
      </c>
      <c r="AH101" s="71">
        <v>1</v>
      </c>
      <c r="AI101" s="71">
        <v>1</v>
      </c>
      <c r="AJ101" s="71">
        <v>1</v>
      </c>
      <c r="AK101" s="71"/>
      <c r="AL101" s="71"/>
      <c r="AM101" s="148"/>
    </row>
    <row r="102" spans="2:39" ht="20.100000000000001" customHeight="1" x14ac:dyDescent="0.4">
      <c r="B102" s="63" t="s">
        <v>297</v>
      </c>
      <c r="C102" s="61">
        <f t="shared" si="2"/>
        <v>33</v>
      </c>
      <c r="D102" s="71"/>
      <c r="E102" s="71"/>
      <c r="F102" s="71"/>
      <c r="G102" s="71">
        <v>1</v>
      </c>
      <c r="H102" s="71">
        <v>1</v>
      </c>
      <c r="I102" s="71">
        <v>1</v>
      </c>
      <c r="J102" s="71">
        <v>1</v>
      </c>
      <c r="K102" s="71">
        <v>1</v>
      </c>
      <c r="L102" s="71">
        <v>1</v>
      </c>
      <c r="M102" s="71">
        <v>1</v>
      </c>
      <c r="N102" s="71">
        <v>1</v>
      </c>
      <c r="O102" s="71">
        <v>1</v>
      </c>
      <c r="P102" s="71">
        <v>1</v>
      </c>
      <c r="Q102" s="71">
        <v>1</v>
      </c>
      <c r="R102" s="71">
        <v>1</v>
      </c>
      <c r="S102" s="71">
        <v>1</v>
      </c>
      <c r="T102" s="71">
        <v>1</v>
      </c>
      <c r="U102" s="71">
        <v>1</v>
      </c>
      <c r="V102" s="71">
        <v>1</v>
      </c>
      <c r="W102" s="71">
        <v>1</v>
      </c>
      <c r="X102" s="71">
        <v>1</v>
      </c>
      <c r="Y102" s="71">
        <v>1</v>
      </c>
      <c r="Z102" s="71">
        <v>1</v>
      </c>
      <c r="AA102" s="71">
        <v>1</v>
      </c>
      <c r="AB102" s="71">
        <v>1</v>
      </c>
      <c r="AC102" s="71">
        <v>1</v>
      </c>
      <c r="AD102" s="71">
        <v>1</v>
      </c>
      <c r="AE102" s="71">
        <v>1</v>
      </c>
      <c r="AF102" s="71">
        <v>1</v>
      </c>
      <c r="AG102" s="71">
        <v>1</v>
      </c>
      <c r="AH102" s="71">
        <v>1</v>
      </c>
      <c r="AI102" s="71">
        <v>1</v>
      </c>
      <c r="AJ102" s="71">
        <v>1</v>
      </c>
      <c r="AK102" s="71">
        <v>1</v>
      </c>
      <c r="AL102" s="71">
        <v>1</v>
      </c>
      <c r="AM102" s="148">
        <v>1</v>
      </c>
    </row>
    <row r="103" spans="2:39" ht="20.100000000000001" customHeight="1" x14ac:dyDescent="0.4">
      <c r="B103" s="63" t="s">
        <v>534</v>
      </c>
      <c r="C103" s="61">
        <f t="shared" si="2"/>
        <v>30</v>
      </c>
      <c r="D103" s="71"/>
      <c r="E103" s="71"/>
      <c r="F103" s="71"/>
      <c r="G103" s="71"/>
      <c r="H103" s="71"/>
      <c r="I103" s="71"/>
      <c r="J103" s="71">
        <v>1</v>
      </c>
      <c r="K103" s="71">
        <v>1</v>
      </c>
      <c r="L103" s="71">
        <v>1</v>
      </c>
      <c r="M103" s="71">
        <v>1</v>
      </c>
      <c r="N103" s="71">
        <v>1</v>
      </c>
      <c r="O103" s="71">
        <v>1</v>
      </c>
      <c r="P103" s="71">
        <v>1</v>
      </c>
      <c r="Q103" s="71">
        <v>1</v>
      </c>
      <c r="R103" s="71">
        <v>1</v>
      </c>
      <c r="S103" s="71">
        <v>1</v>
      </c>
      <c r="T103" s="71">
        <v>1</v>
      </c>
      <c r="U103" s="71">
        <v>1</v>
      </c>
      <c r="V103" s="71">
        <v>1</v>
      </c>
      <c r="W103" s="71">
        <v>1</v>
      </c>
      <c r="X103" s="71">
        <v>1</v>
      </c>
      <c r="Y103" s="71">
        <v>1</v>
      </c>
      <c r="Z103" s="71">
        <v>1</v>
      </c>
      <c r="AA103" s="71">
        <v>1</v>
      </c>
      <c r="AB103" s="71">
        <v>1</v>
      </c>
      <c r="AC103" s="71">
        <v>1</v>
      </c>
      <c r="AD103" s="71">
        <v>1</v>
      </c>
      <c r="AE103" s="71">
        <v>1</v>
      </c>
      <c r="AF103" s="71">
        <v>1</v>
      </c>
      <c r="AG103" s="71">
        <v>1</v>
      </c>
      <c r="AH103" s="71">
        <v>1</v>
      </c>
      <c r="AI103" s="71">
        <v>1</v>
      </c>
      <c r="AJ103" s="71">
        <v>1</v>
      </c>
      <c r="AK103" s="71">
        <v>1</v>
      </c>
      <c r="AL103" s="71">
        <v>1</v>
      </c>
      <c r="AM103" s="148">
        <v>1</v>
      </c>
    </row>
    <row r="104" spans="2:39" ht="20.100000000000001" customHeight="1" x14ac:dyDescent="0.4">
      <c r="B104" s="63" t="s">
        <v>535</v>
      </c>
      <c r="C104" s="61">
        <f t="shared" si="2"/>
        <v>27</v>
      </c>
      <c r="D104" s="71"/>
      <c r="E104" s="71"/>
      <c r="F104" s="71"/>
      <c r="G104" s="71"/>
      <c r="H104" s="71"/>
      <c r="I104" s="71"/>
      <c r="J104" s="71"/>
      <c r="K104" s="71"/>
      <c r="L104" s="71"/>
      <c r="M104" s="71">
        <v>1</v>
      </c>
      <c r="N104" s="71">
        <v>1</v>
      </c>
      <c r="O104" s="71">
        <v>1</v>
      </c>
      <c r="P104" s="71">
        <v>1</v>
      </c>
      <c r="Q104" s="71">
        <v>1</v>
      </c>
      <c r="R104" s="71">
        <v>1</v>
      </c>
      <c r="S104" s="71">
        <v>1</v>
      </c>
      <c r="T104" s="71">
        <v>1</v>
      </c>
      <c r="U104" s="71">
        <v>1</v>
      </c>
      <c r="V104" s="71">
        <v>1</v>
      </c>
      <c r="W104" s="71">
        <v>1</v>
      </c>
      <c r="X104" s="71">
        <v>1</v>
      </c>
      <c r="Y104" s="71">
        <v>1</v>
      </c>
      <c r="Z104" s="71">
        <v>1</v>
      </c>
      <c r="AA104" s="71">
        <v>1</v>
      </c>
      <c r="AB104" s="71">
        <v>1</v>
      </c>
      <c r="AC104" s="71">
        <v>1</v>
      </c>
      <c r="AD104" s="71">
        <v>1</v>
      </c>
      <c r="AE104" s="71">
        <v>1</v>
      </c>
      <c r="AF104" s="71">
        <v>1</v>
      </c>
      <c r="AG104" s="71">
        <v>1</v>
      </c>
      <c r="AH104" s="71">
        <v>1</v>
      </c>
      <c r="AI104" s="71">
        <v>1</v>
      </c>
      <c r="AJ104" s="71">
        <v>1</v>
      </c>
      <c r="AK104" s="71">
        <v>1</v>
      </c>
      <c r="AL104" s="71">
        <v>1</v>
      </c>
      <c r="AM104" s="148">
        <v>1</v>
      </c>
    </row>
    <row r="105" spans="2:39" ht="20.100000000000001" customHeight="1" x14ac:dyDescent="0.4">
      <c r="B105" s="63"/>
      <c r="C105" s="61">
        <f t="shared" si="2"/>
        <v>0</v>
      </c>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148"/>
    </row>
    <row r="106" spans="2:39" ht="20.100000000000001" customHeight="1" x14ac:dyDescent="0.4">
      <c r="B106" s="63"/>
      <c r="C106" s="61">
        <f t="shared" si="2"/>
        <v>0</v>
      </c>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148"/>
    </row>
    <row r="107" spans="2:39" ht="20.100000000000001" customHeight="1" x14ac:dyDescent="0.4">
      <c r="B107" s="63"/>
      <c r="C107" s="61">
        <f t="shared" si="2"/>
        <v>0</v>
      </c>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148"/>
    </row>
    <row r="108" spans="2:39" ht="20.100000000000001" customHeight="1" thickBot="1" x14ac:dyDescent="0.45">
      <c r="B108" s="63"/>
      <c r="C108" s="61">
        <f t="shared" si="2"/>
        <v>0</v>
      </c>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50"/>
    </row>
    <row r="109" spans="2:39" ht="20.100000000000001" customHeight="1" thickBot="1" x14ac:dyDescent="0.45">
      <c r="B109" s="64" t="s">
        <v>114</v>
      </c>
      <c r="C109" s="65">
        <f>SUM(C6:C108)</f>
        <v>2576</v>
      </c>
      <c r="D109" s="6">
        <f>SUM(D6:D108)</f>
        <v>14</v>
      </c>
      <c r="E109" s="6">
        <f t="shared" ref="E109:AM109" si="3">SUM(E6:E108)</f>
        <v>16</v>
      </c>
      <c r="F109" s="6">
        <f t="shared" si="3"/>
        <v>17</v>
      </c>
      <c r="G109" s="6">
        <f t="shared" si="3"/>
        <v>35</v>
      </c>
      <c r="H109" s="6">
        <f t="shared" si="3"/>
        <v>36</v>
      </c>
      <c r="I109" s="6">
        <f t="shared" si="3"/>
        <v>36</v>
      </c>
      <c r="J109" s="6">
        <f t="shared" si="3"/>
        <v>49</v>
      </c>
      <c r="K109" s="6">
        <f t="shared" si="3"/>
        <v>49</v>
      </c>
      <c r="L109" s="6">
        <f t="shared" si="3"/>
        <v>52</v>
      </c>
      <c r="M109" s="6">
        <f t="shared" si="3"/>
        <v>68</v>
      </c>
      <c r="N109" s="6">
        <f t="shared" si="3"/>
        <v>69</v>
      </c>
      <c r="O109" s="6">
        <f t="shared" si="3"/>
        <v>77</v>
      </c>
      <c r="P109" s="6">
        <f t="shared" si="3"/>
        <v>84</v>
      </c>
      <c r="Q109" s="6">
        <f t="shared" si="3"/>
        <v>85</v>
      </c>
      <c r="R109" s="6">
        <f t="shared" si="3"/>
        <v>87</v>
      </c>
      <c r="S109" s="6">
        <f t="shared" si="3"/>
        <v>90</v>
      </c>
      <c r="T109" s="6">
        <f t="shared" si="3"/>
        <v>90</v>
      </c>
      <c r="U109" s="6">
        <f t="shared" si="3"/>
        <v>92</v>
      </c>
      <c r="V109" s="6">
        <f t="shared" si="3"/>
        <v>92</v>
      </c>
      <c r="W109" s="6">
        <f t="shared" si="3"/>
        <v>87</v>
      </c>
      <c r="X109" s="6">
        <f t="shared" si="3"/>
        <v>87</v>
      </c>
      <c r="Y109" s="6">
        <f t="shared" si="3"/>
        <v>87</v>
      </c>
      <c r="Z109" s="6">
        <f t="shared" si="3"/>
        <v>87</v>
      </c>
      <c r="AA109" s="6">
        <f t="shared" si="3"/>
        <v>84</v>
      </c>
      <c r="AB109" s="6">
        <f t="shared" si="3"/>
        <v>85</v>
      </c>
      <c r="AC109" s="6">
        <f t="shared" si="3"/>
        <v>85</v>
      </c>
      <c r="AD109" s="6">
        <f t="shared" si="3"/>
        <v>85</v>
      </c>
      <c r="AE109" s="6">
        <f t="shared" si="3"/>
        <v>85</v>
      </c>
      <c r="AF109" s="6">
        <f t="shared" si="3"/>
        <v>85</v>
      </c>
      <c r="AG109" s="6">
        <f t="shared" si="3"/>
        <v>85</v>
      </c>
      <c r="AH109" s="6">
        <f t="shared" si="3"/>
        <v>85</v>
      </c>
      <c r="AI109" s="6">
        <f t="shared" si="3"/>
        <v>85</v>
      </c>
      <c r="AJ109" s="6">
        <f t="shared" si="3"/>
        <v>85</v>
      </c>
      <c r="AK109" s="6">
        <f t="shared" si="3"/>
        <v>83</v>
      </c>
      <c r="AL109" s="6">
        <f t="shared" si="3"/>
        <v>79</v>
      </c>
      <c r="AM109" s="6">
        <f t="shared" si="3"/>
        <v>79</v>
      </c>
    </row>
    <row r="110" spans="2:39" ht="20.100000000000001" customHeight="1" thickBot="1" x14ac:dyDescent="0.45">
      <c r="C110" s="1">
        <f>C109/36</f>
        <v>71.555555555555557</v>
      </c>
    </row>
    <row r="111" spans="2:39" ht="20.100000000000001" customHeight="1" x14ac:dyDescent="0.4">
      <c r="E111" s="66" t="s">
        <v>116</v>
      </c>
      <c r="F111" s="144" t="s">
        <v>117</v>
      </c>
      <c r="G111" s="144" t="s">
        <v>118</v>
      </c>
      <c r="H111" s="184" t="s">
        <v>119</v>
      </c>
      <c r="I111" s="185"/>
    </row>
    <row r="112" spans="2:39" ht="20.100000000000001" customHeight="1" x14ac:dyDescent="0.4">
      <c r="E112" s="67">
        <v>100</v>
      </c>
      <c r="F112" s="3"/>
      <c r="G112" s="3"/>
      <c r="H112" s="180"/>
      <c r="I112" s="181"/>
    </row>
    <row r="113" spans="5:9" ht="20.100000000000001" customHeight="1" x14ac:dyDescent="0.4">
      <c r="E113" s="67">
        <v>90</v>
      </c>
      <c r="F113" s="3"/>
      <c r="G113" s="3"/>
      <c r="H113" s="180"/>
      <c r="I113" s="181"/>
    </row>
    <row r="114" spans="5:9" ht="20.100000000000001" customHeight="1" x14ac:dyDescent="0.4">
      <c r="E114" s="67">
        <v>85</v>
      </c>
      <c r="F114" s="3"/>
      <c r="G114" s="3"/>
      <c r="H114" s="180"/>
      <c r="I114" s="181"/>
    </row>
    <row r="115" spans="5:9" ht="20.100000000000001" customHeight="1" x14ac:dyDescent="0.4">
      <c r="E115" s="67">
        <v>80</v>
      </c>
      <c r="F115" s="3"/>
      <c r="G115" s="3"/>
      <c r="H115" s="180"/>
      <c r="I115" s="181"/>
    </row>
    <row r="116" spans="5:9" ht="20.100000000000001" customHeight="1" x14ac:dyDescent="0.4">
      <c r="E116" s="67">
        <v>75</v>
      </c>
      <c r="F116" s="3"/>
      <c r="G116" s="3"/>
      <c r="H116" s="180"/>
      <c r="I116" s="181"/>
    </row>
    <row r="117" spans="5:9" ht="20.100000000000001" customHeight="1" x14ac:dyDescent="0.4">
      <c r="E117" s="67">
        <v>70</v>
      </c>
      <c r="F117" s="3"/>
      <c r="G117" s="3"/>
      <c r="H117" s="180"/>
      <c r="I117" s="181"/>
    </row>
    <row r="118" spans="5:9" ht="20.100000000000001" customHeight="1" x14ac:dyDescent="0.4">
      <c r="E118" s="67">
        <v>65</v>
      </c>
      <c r="F118" s="3"/>
      <c r="G118" s="3"/>
      <c r="H118" s="180"/>
      <c r="I118" s="181"/>
    </row>
    <row r="119" spans="5:9" ht="20.100000000000001" customHeight="1" x14ac:dyDescent="0.4">
      <c r="E119" s="70">
        <v>60</v>
      </c>
      <c r="F119" s="71"/>
      <c r="G119" s="71"/>
      <c r="H119" s="180"/>
      <c r="I119" s="181"/>
    </row>
    <row r="120" spans="5:9" ht="20.100000000000001" customHeight="1" thickBot="1" x14ac:dyDescent="0.45">
      <c r="E120" s="68">
        <v>55</v>
      </c>
      <c r="F120" s="49"/>
      <c r="G120" s="49"/>
      <c r="H120" s="186"/>
      <c r="I120" s="187"/>
    </row>
    <row r="121" spans="5:9" ht="20.100000000000001" customHeight="1" thickBot="1" x14ac:dyDescent="0.45">
      <c r="G121" s="69">
        <f>SUM(C6:C108)</f>
        <v>2576</v>
      </c>
      <c r="H121" s="188"/>
      <c r="I121" s="189"/>
    </row>
  </sheetData>
  <mergeCells count="12">
    <mergeCell ref="H121:I121"/>
    <mergeCell ref="D4:F4"/>
    <mergeCell ref="H111:I111"/>
    <mergeCell ref="H112:I112"/>
    <mergeCell ref="H113:I113"/>
    <mergeCell ref="H114:I114"/>
    <mergeCell ref="H115:I115"/>
    <mergeCell ref="H116:I116"/>
    <mergeCell ref="H117:I117"/>
    <mergeCell ref="H118:I118"/>
    <mergeCell ref="H119:I119"/>
    <mergeCell ref="H120:I120"/>
  </mergeCells>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47"/>
  <sheetViews>
    <sheetView workbookViewId="0">
      <selection activeCell="F11" sqref="F11"/>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39" width="34" style="6" customWidth="1"/>
    <col min="40" max="16384" width="9" style="6"/>
  </cols>
  <sheetData>
    <row r="2" spans="2:6" x14ac:dyDescent="0.4">
      <c r="B2" s="6" t="s">
        <v>42</v>
      </c>
    </row>
    <row r="3" spans="2:6" ht="16.5" thickBot="1" x14ac:dyDescent="0.45"/>
    <row r="4" spans="2:6" s="1" customFormat="1" ht="18.75" x14ac:dyDescent="0.4">
      <c r="B4" s="9"/>
      <c r="C4" s="10"/>
      <c r="D4" s="229" t="s">
        <v>37</v>
      </c>
      <c r="E4" s="230"/>
      <c r="F4" s="231"/>
    </row>
    <row r="5" spans="2:6" s="1" customFormat="1" ht="16.5" thickBot="1" x14ac:dyDescent="0.45">
      <c r="B5" s="20"/>
      <c r="C5" s="21"/>
      <c r="D5" s="22" t="s">
        <v>4</v>
      </c>
      <c r="E5" s="23" t="s">
        <v>5</v>
      </c>
      <c r="F5" s="24" t="s">
        <v>6</v>
      </c>
    </row>
    <row r="6" spans="2:6" x14ac:dyDescent="0.4">
      <c r="B6" s="220" t="s">
        <v>16</v>
      </c>
      <c r="C6" s="221"/>
      <c r="D6" s="17"/>
      <c r="E6" s="11"/>
      <c r="F6" s="12"/>
    </row>
    <row r="7" spans="2:6" ht="78.75" x14ac:dyDescent="0.4">
      <c r="B7" s="222" t="s">
        <v>34</v>
      </c>
      <c r="C7" s="223"/>
      <c r="D7" s="165" t="s">
        <v>538</v>
      </c>
      <c r="E7" s="166" t="s">
        <v>539</v>
      </c>
      <c r="F7" s="167" t="s">
        <v>539</v>
      </c>
    </row>
    <row r="8" spans="2:6" x14ac:dyDescent="0.4">
      <c r="B8" s="224"/>
      <c r="C8" s="15" t="s">
        <v>33</v>
      </c>
      <c r="D8" s="176" t="s">
        <v>550</v>
      </c>
      <c r="E8" s="177" t="s">
        <v>550</v>
      </c>
      <c r="F8" s="167" t="s">
        <v>553</v>
      </c>
    </row>
    <row r="9" spans="2:6" x14ac:dyDescent="0.4">
      <c r="B9" s="224"/>
      <c r="C9" s="15" t="s">
        <v>35</v>
      </c>
      <c r="D9" s="18" t="s">
        <v>551</v>
      </c>
      <c r="E9" s="164" t="s">
        <v>551</v>
      </c>
      <c r="F9" s="163" t="s">
        <v>551</v>
      </c>
    </row>
    <row r="10" spans="2:6" x14ac:dyDescent="0.4">
      <c r="B10" s="224"/>
      <c r="C10" s="15" t="s">
        <v>536</v>
      </c>
      <c r="D10" s="17" t="s">
        <v>537</v>
      </c>
      <c r="E10" s="11" t="s">
        <v>537</v>
      </c>
      <c r="F10" s="72" t="s">
        <v>537</v>
      </c>
    </row>
    <row r="11" spans="2:6" x14ac:dyDescent="0.4">
      <c r="B11" s="224"/>
      <c r="C11" s="15" t="s">
        <v>540</v>
      </c>
      <c r="D11" s="17"/>
      <c r="E11" s="11" t="s">
        <v>541</v>
      </c>
      <c r="F11" s="72" t="s">
        <v>542</v>
      </c>
    </row>
    <row r="12" spans="2:6" x14ac:dyDescent="0.4">
      <c r="B12" s="225" t="s">
        <v>36</v>
      </c>
      <c r="C12" s="226"/>
      <c r="D12" s="17"/>
      <c r="E12" s="11"/>
      <c r="F12" s="12"/>
    </row>
    <row r="13" spans="2:6" x14ac:dyDescent="0.4">
      <c r="B13" s="224"/>
      <c r="C13" s="15" t="s">
        <v>130</v>
      </c>
      <c r="D13" s="17"/>
      <c r="E13" s="11"/>
      <c r="F13" s="12"/>
    </row>
    <row r="14" spans="2:6" x14ac:dyDescent="0.4">
      <c r="B14" s="224"/>
      <c r="C14" s="15" t="s">
        <v>130</v>
      </c>
      <c r="D14" s="17"/>
      <c r="E14" s="11"/>
      <c r="F14" s="12"/>
    </row>
    <row r="15" spans="2:6" x14ac:dyDescent="0.4">
      <c r="B15" s="224"/>
      <c r="C15" s="15" t="s">
        <v>130</v>
      </c>
      <c r="D15" s="17"/>
      <c r="E15" s="11"/>
      <c r="F15" s="12"/>
    </row>
    <row r="16" spans="2:6" x14ac:dyDescent="0.4">
      <c r="B16" s="224"/>
      <c r="C16" s="15" t="s">
        <v>130</v>
      </c>
      <c r="D16" s="17"/>
      <c r="E16" s="11"/>
      <c r="F16" s="12"/>
    </row>
    <row r="17" spans="2:39" ht="16.5" thickBot="1" x14ac:dyDescent="0.45">
      <c r="B17" s="227"/>
      <c r="C17" s="16" t="s">
        <v>130</v>
      </c>
      <c r="D17" s="19"/>
      <c r="E17" s="13"/>
      <c r="F17" s="14"/>
    </row>
    <row r="18" spans="2:39" x14ac:dyDescent="0.4">
      <c r="B18" s="7"/>
      <c r="C18" s="7"/>
      <c r="D18" s="7"/>
      <c r="E18" s="8"/>
      <c r="F18" s="8"/>
      <c r="G18" s="44" t="s">
        <v>0</v>
      </c>
      <c r="H18" s="44" t="s">
        <v>1</v>
      </c>
      <c r="I18" s="44" t="s">
        <v>2</v>
      </c>
      <c r="J18" s="44" t="s">
        <v>3</v>
      </c>
      <c r="K18" s="44" t="s">
        <v>60</v>
      </c>
      <c r="L18" s="44" t="s">
        <v>61</v>
      </c>
      <c r="M18" s="44" t="s">
        <v>62</v>
      </c>
      <c r="N18" s="44" t="s">
        <v>63</v>
      </c>
      <c r="O18" s="44" t="s">
        <v>64</v>
      </c>
      <c r="P18" s="44" t="s">
        <v>65</v>
      </c>
      <c r="Q18" s="44" t="s">
        <v>66</v>
      </c>
      <c r="R18" s="44" t="s">
        <v>67</v>
      </c>
      <c r="S18" s="44" t="s">
        <v>68</v>
      </c>
      <c r="T18" s="44" t="s">
        <v>69</v>
      </c>
      <c r="U18" s="44" t="s">
        <v>70</v>
      </c>
      <c r="V18" s="44" t="s">
        <v>71</v>
      </c>
      <c r="W18" s="44" t="s">
        <v>72</v>
      </c>
      <c r="X18" s="44" t="s">
        <v>73</v>
      </c>
      <c r="Y18" s="44" t="s">
        <v>74</v>
      </c>
      <c r="Z18" s="44" t="s">
        <v>75</v>
      </c>
      <c r="AA18" s="44" t="s">
        <v>76</v>
      </c>
      <c r="AB18" s="44" t="s">
        <v>77</v>
      </c>
      <c r="AC18" s="44" t="s">
        <v>78</v>
      </c>
      <c r="AD18" s="44" t="s">
        <v>79</v>
      </c>
      <c r="AE18" s="44" t="s">
        <v>80</v>
      </c>
      <c r="AF18" s="44" t="s">
        <v>81</v>
      </c>
      <c r="AG18" s="44" t="s">
        <v>82</v>
      </c>
      <c r="AH18" s="44" t="s">
        <v>83</v>
      </c>
      <c r="AI18" s="44" t="s">
        <v>84</v>
      </c>
      <c r="AJ18" s="44" t="s">
        <v>85</v>
      </c>
      <c r="AK18" s="44" t="s">
        <v>86</v>
      </c>
      <c r="AL18" s="44" t="s">
        <v>87</v>
      </c>
      <c r="AM18" s="45" t="s">
        <v>88</v>
      </c>
    </row>
    <row r="19" spans="2:39" x14ac:dyDescent="0.4">
      <c r="B19" s="7"/>
      <c r="C19" s="7"/>
      <c r="D19" s="7"/>
      <c r="E19" s="3"/>
      <c r="F19" s="3"/>
      <c r="G19" s="42" t="s">
        <v>7</v>
      </c>
      <c r="H19" s="42" t="s">
        <v>8</v>
      </c>
      <c r="I19" s="42" t="s">
        <v>9</v>
      </c>
      <c r="J19" s="42" t="s">
        <v>10</v>
      </c>
      <c r="K19" s="42" t="s">
        <v>11</v>
      </c>
      <c r="L19" s="42" t="s">
        <v>12</v>
      </c>
      <c r="M19" s="42" t="s">
        <v>13</v>
      </c>
      <c r="N19" s="42" t="s">
        <v>14</v>
      </c>
      <c r="O19" s="42" t="s">
        <v>15</v>
      </c>
      <c r="P19" s="42" t="s">
        <v>89</v>
      </c>
      <c r="Q19" s="42" t="s">
        <v>90</v>
      </c>
      <c r="R19" s="42" t="s">
        <v>91</v>
      </c>
      <c r="S19" s="42" t="s">
        <v>92</v>
      </c>
      <c r="T19" s="42" t="s">
        <v>93</v>
      </c>
      <c r="U19" s="42" t="s">
        <v>94</v>
      </c>
      <c r="V19" s="42" t="s">
        <v>95</v>
      </c>
      <c r="W19" s="42" t="s">
        <v>96</v>
      </c>
      <c r="X19" s="42" t="s">
        <v>97</v>
      </c>
      <c r="Y19" s="42" t="s">
        <v>98</v>
      </c>
      <c r="Z19" s="42" t="s">
        <v>99</v>
      </c>
      <c r="AA19" s="42" t="s">
        <v>100</v>
      </c>
      <c r="AB19" s="42" t="s">
        <v>101</v>
      </c>
      <c r="AC19" s="42" t="s">
        <v>102</v>
      </c>
      <c r="AD19" s="42" t="s">
        <v>103</v>
      </c>
      <c r="AE19" s="42" t="s">
        <v>104</v>
      </c>
      <c r="AF19" s="42" t="s">
        <v>105</v>
      </c>
      <c r="AG19" s="42" t="s">
        <v>106</v>
      </c>
      <c r="AH19" s="42" t="s">
        <v>107</v>
      </c>
      <c r="AI19" s="42" t="s">
        <v>108</v>
      </c>
      <c r="AJ19" s="42" t="s">
        <v>109</v>
      </c>
      <c r="AK19" s="42" t="s">
        <v>110</v>
      </c>
      <c r="AL19" s="42" t="s">
        <v>111</v>
      </c>
      <c r="AM19" s="46" t="s">
        <v>111</v>
      </c>
    </row>
    <row r="20" spans="2:39" ht="98.25" customHeight="1" x14ac:dyDescent="0.4">
      <c r="B20" s="7"/>
      <c r="C20" s="7"/>
      <c r="D20" s="7"/>
      <c r="E20" s="232"/>
      <c r="F20" s="233"/>
      <c r="G20" s="240" t="s">
        <v>43</v>
      </c>
      <c r="H20" s="241"/>
      <c r="I20" s="241"/>
      <c r="J20" s="241"/>
      <c r="K20" s="241"/>
      <c r="L20" s="241"/>
      <c r="M20" s="200"/>
      <c r="N20" s="200"/>
      <c r="O20" s="200"/>
      <c r="P20" s="200"/>
      <c r="Q20" s="236" t="s">
        <v>548</v>
      </c>
      <c r="R20" s="237"/>
      <c r="S20" s="237"/>
      <c r="T20" s="237"/>
      <c r="U20" s="237"/>
      <c r="V20" s="237"/>
      <c r="W20" s="238" t="s">
        <v>44</v>
      </c>
      <c r="X20" s="239"/>
      <c r="Y20" s="239"/>
      <c r="Z20" s="239"/>
      <c r="AA20" s="239"/>
      <c r="AB20" s="239"/>
      <c r="AC20" s="239"/>
      <c r="AD20" s="239"/>
      <c r="AE20" s="236" t="s">
        <v>45</v>
      </c>
      <c r="AF20" s="237"/>
      <c r="AG20" s="237"/>
      <c r="AH20" s="237"/>
      <c r="AI20" s="237"/>
      <c r="AJ20" s="237"/>
      <c r="AK20" s="25" t="s">
        <v>40</v>
      </c>
      <c r="AL20" s="234" t="s">
        <v>41</v>
      </c>
      <c r="AM20" s="235"/>
    </row>
    <row r="21" spans="2:39" x14ac:dyDescent="0.4">
      <c r="E21" s="228" t="s">
        <v>27</v>
      </c>
      <c r="F21" s="228"/>
    </row>
    <row r="22" spans="2:39" x14ac:dyDescent="0.4">
      <c r="E22" s="180"/>
      <c r="F22" s="2" t="s">
        <v>38</v>
      </c>
    </row>
    <row r="23" spans="2:39" ht="31.5" x14ac:dyDescent="0.4">
      <c r="E23" s="180"/>
      <c r="F23" s="2" t="s">
        <v>554</v>
      </c>
      <c r="G23" s="146" t="s">
        <v>552</v>
      </c>
      <c r="H23" s="146"/>
      <c r="I23" s="146"/>
      <c r="J23" s="146"/>
      <c r="L23" s="146" t="s">
        <v>566</v>
      </c>
      <c r="M23" s="146"/>
      <c r="N23" s="146"/>
      <c r="O23" s="146"/>
      <c r="P23" s="146"/>
      <c r="Q23" s="146"/>
      <c r="R23" s="146"/>
      <c r="S23" s="146"/>
      <c r="T23" s="146"/>
      <c r="U23" s="146"/>
      <c r="V23" s="146"/>
      <c r="W23" s="146"/>
      <c r="X23" s="146" t="s">
        <v>568</v>
      </c>
      <c r="Y23" s="146"/>
      <c r="Z23" s="146" t="s">
        <v>570</v>
      </c>
      <c r="AA23" s="146" t="s">
        <v>567</v>
      </c>
      <c r="AB23" s="179" t="s">
        <v>569</v>
      </c>
      <c r="AD23" s="146"/>
      <c r="AE23" s="146"/>
      <c r="AF23" s="146"/>
      <c r="AG23" s="146"/>
      <c r="AH23" s="146"/>
      <c r="AI23" s="146"/>
      <c r="AJ23" s="146"/>
      <c r="AK23" s="146"/>
      <c r="AL23" s="146"/>
      <c r="AM23" s="146"/>
    </row>
    <row r="24" spans="2:39" x14ac:dyDescent="0.4">
      <c r="E24" s="180"/>
      <c r="F24" s="174" t="s">
        <v>555</v>
      </c>
      <c r="G24" s="146"/>
      <c r="H24" s="146" t="s">
        <v>556</v>
      </c>
      <c r="I24" s="146"/>
      <c r="J24" s="146"/>
      <c r="K24" s="146"/>
      <c r="L24" s="146"/>
      <c r="M24" s="146"/>
      <c r="N24" s="146"/>
      <c r="O24" s="146"/>
      <c r="P24" s="146" t="s">
        <v>573</v>
      </c>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row>
    <row r="25" spans="2:39" ht="47.25" x14ac:dyDescent="0.4">
      <c r="E25" s="180"/>
      <c r="F25" s="174" t="s">
        <v>140</v>
      </c>
      <c r="G25" s="146"/>
      <c r="H25" s="146"/>
      <c r="I25" s="146"/>
      <c r="J25" s="146"/>
      <c r="K25" s="146"/>
      <c r="L25" s="146"/>
      <c r="M25" s="146"/>
      <c r="N25" s="179" t="s">
        <v>574</v>
      </c>
      <c r="P25" s="146" t="s">
        <v>557</v>
      </c>
      <c r="R25" s="146" t="s">
        <v>558</v>
      </c>
      <c r="S25" s="179" t="s">
        <v>559</v>
      </c>
      <c r="T25" s="146"/>
      <c r="U25" s="146"/>
      <c r="V25" s="146" t="s">
        <v>560</v>
      </c>
      <c r="W25" s="146" t="s">
        <v>561</v>
      </c>
      <c r="X25" s="179" t="s">
        <v>563</v>
      </c>
      <c r="Y25" s="179" t="s">
        <v>562</v>
      </c>
      <c r="Z25" s="146" t="s">
        <v>564</v>
      </c>
      <c r="AA25" s="179" t="s">
        <v>565</v>
      </c>
      <c r="AB25" s="146"/>
      <c r="AC25" s="146"/>
      <c r="AD25" s="146"/>
      <c r="AE25" s="146"/>
      <c r="AF25" s="146"/>
      <c r="AG25" s="146"/>
      <c r="AH25" s="146"/>
      <c r="AI25" s="146"/>
      <c r="AJ25" s="146"/>
      <c r="AK25" s="146"/>
      <c r="AL25" s="146"/>
      <c r="AM25" s="146"/>
    </row>
    <row r="26" spans="2:39" x14ac:dyDescent="0.4">
      <c r="E26" s="180"/>
      <c r="F26" s="2" t="s">
        <v>30</v>
      </c>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row>
    <row r="27" spans="2:39" x14ac:dyDescent="0.4">
      <c r="E27" s="180"/>
      <c r="F27" s="2" t="s">
        <v>130</v>
      </c>
      <c r="G27" s="146"/>
      <c r="H27" s="146"/>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row>
    <row r="28" spans="2:39" x14ac:dyDescent="0.4">
      <c r="E28" s="180"/>
      <c r="F28" s="5" t="s">
        <v>130</v>
      </c>
      <c r="G28" s="146"/>
      <c r="H28" s="146"/>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row>
    <row r="29" spans="2:39" x14ac:dyDescent="0.4">
      <c r="E29" s="228" t="s">
        <v>19</v>
      </c>
      <c r="F29" s="228"/>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row>
    <row r="30" spans="2:39" x14ac:dyDescent="0.4">
      <c r="E30" s="180"/>
      <c r="F30" s="3" t="s">
        <v>18</v>
      </c>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row>
    <row r="31" spans="2:39" x14ac:dyDescent="0.4">
      <c r="E31" s="180"/>
      <c r="F31" s="4" t="s">
        <v>17</v>
      </c>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row>
    <row r="32" spans="2:39" x14ac:dyDescent="0.4">
      <c r="E32" s="180"/>
      <c r="F32" s="3" t="s">
        <v>20</v>
      </c>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row>
    <row r="33" spans="5:39" x14ac:dyDescent="0.4">
      <c r="E33" s="180"/>
      <c r="F33" s="3" t="s">
        <v>21</v>
      </c>
      <c r="G33" s="146"/>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row>
    <row r="34" spans="5:39" x14ac:dyDescent="0.4">
      <c r="E34" s="228" t="s">
        <v>22</v>
      </c>
      <c r="F34" s="228"/>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row>
    <row r="35" spans="5:39" x14ac:dyDescent="0.4">
      <c r="E35" s="180"/>
      <c r="F35" s="3" t="s">
        <v>23</v>
      </c>
      <c r="G35" s="146"/>
      <c r="H35" s="146"/>
      <c r="I35" s="146"/>
      <c r="J35" s="146"/>
      <c r="K35" s="146"/>
      <c r="L35" s="146"/>
      <c r="M35" s="146"/>
      <c r="N35" s="146"/>
      <c r="O35" s="146"/>
      <c r="P35" s="146"/>
      <c r="Q35" s="146"/>
      <c r="S35" s="146"/>
      <c r="T35" s="146" t="s">
        <v>571</v>
      </c>
      <c r="U35" s="146"/>
      <c r="V35" s="146"/>
      <c r="W35" s="146"/>
      <c r="X35" s="146"/>
      <c r="Y35" s="146"/>
      <c r="Z35" s="146"/>
      <c r="AA35" s="146"/>
      <c r="AB35" s="146"/>
      <c r="AC35" s="146"/>
      <c r="AD35" s="146"/>
      <c r="AE35" s="146"/>
      <c r="AF35" s="146"/>
      <c r="AG35" s="146"/>
      <c r="AH35" s="146"/>
      <c r="AI35" s="146"/>
      <c r="AJ35" s="146"/>
      <c r="AK35" s="146"/>
      <c r="AL35" s="146"/>
      <c r="AM35" s="146"/>
    </row>
    <row r="36" spans="5:39" ht="31.5" x14ac:dyDescent="0.4">
      <c r="E36" s="180"/>
      <c r="F36" s="3" t="s">
        <v>24</v>
      </c>
      <c r="G36" s="146"/>
      <c r="H36" s="146"/>
      <c r="I36" s="146"/>
      <c r="J36" s="146"/>
      <c r="K36" s="146"/>
      <c r="L36" s="146"/>
      <c r="M36" s="146"/>
      <c r="N36" s="146"/>
      <c r="O36" s="146"/>
      <c r="P36" s="146"/>
      <c r="Q36" s="146"/>
      <c r="R36" s="179" t="s">
        <v>572</v>
      </c>
      <c r="S36" s="146"/>
      <c r="T36" s="146"/>
      <c r="U36" s="146"/>
      <c r="V36" s="146"/>
      <c r="W36" s="146"/>
      <c r="X36" s="146"/>
      <c r="Y36" s="146"/>
      <c r="Z36" s="146"/>
      <c r="AA36" s="146"/>
      <c r="AB36" s="146"/>
      <c r="AC36" s="146"/>
      <c r="AD36" s="146"/>
      <c r="AE36" s="146"/>
      <c r="AF36" s="146"/>
      <c r="AG36" s="146"/>
      <c r="AH36" s="146"/>
      <c r="AI36" s="146"/>
      <c r="AJ36" s="146"/>
      <c r="AK36" s="146"/>
      <c r="AL36" s="146"/>
      <c r="AM36" s="146"/>
    </row>
    <row r="37" spans="5:39" x14ac:dyDescent="0.4">
      <c r="E37" s="180"/>
      <c r="F37" s="3" t="s">
        <v>26</v>
      </c>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row>
    <row r="38" spans="5:39" x14ac:dyDescent="0.4">
      <c r="E38" s="180"/>
      <c r="F38" s="3" t="s">
        <v>25</v>
      </c>
      <c r="G38" s="146"/>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row>
    <row r="39" spans="5:39" x14ac:dyDescent="0.4">
      <c r="E39" s="180"/>
      <c r="F39" s="3" t="s">
        <v>31</v>
      </c>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6"/>
      <c r="AM39" s="146"/>
    </row>
    <row r="40" spans="5:39" x14ac:dyDescent="0.4">
      <c r="G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row>
    <row r="41" spans="5:39" x14ac:dyDescent="0.4">
      <c r="E41" s="228" t="s">
        <v>32</v>
      </c>
      <c r="F41" s="228"/>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row>
    <row r="42" spans="5:39" x14ac:dyDescent="0.4">
      <c r="E42" s="228" t="s">
        <v>28</v>
      </c>
      <c r="F42" s="228"/>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row>
    <row r="43" spans="5:39" x14ac:dyDescent="0.4">
      <c r="E43" s="228" t="s">
        <v>29</v>
      </c>
      <c r="F43" s="228"/>
      <c r="G43" s="146"/>
      <c r="H43" s="146"/>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6"/>
      <c r="AM43" s="146"/>
    </row>
    <row r="44" spans="5:39" x14ac:dyDescent="0.4">
      <c r="E44" s="228" t="s">
        <v>39</v>
      </c>
      <c r="F44" s="228"/>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row>
    <row r="45" spans="5:39" x14ac:dyDescent="0.4">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row>
    <row r="46" spans="5:39" x14ac:dyDescent="0.4">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row>
    <row r="47" spans="5:39" x14ac:dyDescent="0.4">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c r="AL47" s="146"/>
      <c r="AM47" s="146"/>
    </row>
  </sheetData>
  <mergeCells count="22">
    <mergeCell ref="AL20:AM20"/>
    <mergeCell ref="Q20:V20"/>
    <mergeCell ref="AE20:AJ20"/>
    <mergeCell ref="E43:F43"/>
    <mergeCell ref="E29:F29"/>
    <mergeCell ref="E34:F34"/>
    <mergeCell ref="E42:F42"/>
    <mergeCell ref="E41:F41"/>
    <mergeCell ref="W20:AD20"/>
    <mergeCell ref="G20:P20"/>
    <mergeCell ref="E44:F44"/>
    <mergeCell ref="E21:F21"/>
    <mergeCell ref="E22:E28"/>
    <mergeCell ref="E35:E39"/>
    <mergeCell ref="D4:F4"/>
    <mergeCell ref="E20:F20"/>
    <mergeCell ref="B6:C6"/>
    <mergeCell ref="E30:E33"/>
    <mergeCell ref="B7:C7"/>
    <mergeCell ref="B8:B11"/>
    <mergeCell ref="B12:C12"/>
    <mergeCell ref="B13:B17"/>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25"/>
  <sheetViews>
    <sheetView zoomScale="115" zoomScaleNormal="115" workbookViewId="0">
      <selection activeCell="F15" sqref="F15"/>
    </sheetView>
  </sheetViews>
  <sheetFormatPr defaultRowHeight="15.75" x14ac:dyDescent="0.4"/>
  <cols>
    <col min="1" max="1" width="2.875" style="26" customWidth="1"/>
    <col min="2" max="2" width="1.875" style="26" customWidth="1"/>
    <col min="3" max="3" width="22.375" style="26" customWidth="1"/>
    <col min="4" max="5" width="4.875" style="26" customWidth="1"/>
    <col min="6" max="6" width="21" style="26" customWidth="1"/>
    <col min="7" max="7" width="9" style="26"/>
    <col min="8" max="8" width="20.5" style="26" customWidth="1"/>
    <col min="9" max="9" width="4.875" style="26" customWidth="1"/>
    <col min="10" max="10" width="7.75" style="26" customWidth="1"/>
    <col min="11" max="16384" width="9" style="26"/>
  </cols>
  <sheetData>
    <row r="2" spans="2:9" x14ac:dyDescent="0.4">
      <c r="C2" s="26" t="s">
        <v>115</v>
      </c>
    </row>
    <row r="3" spans="2:9" ht="16.5" thickBot="1" x14ac:dyDescent="0.45"/>
    <row r="4" spans="2:9" x14ac:dyDescent="0.4">
      <c r="B4" s="30"/>
      <c r="C4" s="31"/>
      <c r="D4" s="31"/>
      <c r="E4" s="31"/>
      <c r="F4" s="31"/>
      <c r="G4" s="31"/>
      <c r="H4" s="31"/>
      <c r="I4" s="32"/>
    </row>
    <row r="5" spans="2:9" ht="16.5" thickBot="1" x14ac:dyDescent="0.45">
      <c r="B5" s="33"/>
      <c r="C5" s="34"/>
      <c r="D5" s="34"/>
      <c r="E5" s="34"/>
      <c r="F5" s="34"/>
      <c r="G5" s="34"/>
      <c r="H5" s="34"/>
      <c r="I5" s="35"/>
    </row>
    <row r="6" spans="2:9" x14ac:dyDescent="0.4">
      <c r="B6" s="33"/>
      <c r="C6" s="34"/>
      <c r="D6" s="34"/>
      <c r="E6" s="34"/>
      <c r="F6" s="34"/>
      <c r="G6" s="34"/>
      <c r="H6" s="27" t="s">
        <v>46</v>
      </c>
      <c r="I6" s="35"/>
    </row>
    <row r="7" spans="2:9" x14ac:dyDescent="0.4">
      <c r="B7" s="33"/>
      <c r="C7" s="34"/>
      <c r="D7" s="34"/>
      <c r="E7" s="34"/>
      <c r="F7" s="34"/>
      <c r="G7" s="34"/>
      <c r="H7" s="29" t="s">
        <v>50</v>
      </c>
      <c r="I7" s="35"/>
    </row>
    <row r="8" spans="2:9" ht="16.5" thickBot="1" x14ac:dyDescent="0.45">
      <c r="B8" s="33"/>
      <c r="C8" s="34"/>
      <c r="D8" s="34"/>
      <c r="E8" s="34"/>
      <c r="F8" s="34"/>
      <c r="G8" s="34"/>
      <c r="H8" s="28" t="s">
        <v>308</v>
      </c>
      <c r="I8" s="35"/>
    </row>
    <row r="9" spans="2:9" x14ac:dyDescent="0.4">
      <c r="B9" s="33"/>
      <c r="C9" s="34"/>
      <c r="D9" s="34"/>
      <c r="E9" s="34"/>
      <c r="F9" s="27" t="s">
        <v>58</v>
      </c>
      <c r="G9" s="34"/>
      <c r="H9" s="34"/>
      <c r="I9" s="35"/>
    </row>
    <row r="10" spans="2:9" ht="16.5" thickBot="1" x14ac:dyDescent="0.45">
      <c r="B10" s="33"/>
      <c r="C10" s="34"/>
      <c r="D10" s="34"/>
      <c r="E10" s="34"/>
      <c r="F10" s="29" t="s">
        <v>54</v>
      </c>
      <c r="G10" s="34"/>
      <c r="H10" s="34"/>
      <c r="I10" s="35"/>
    </row>
    <row r="11" spans="2:9" ht="16.5" thickBot="1" x14ac:dyDescent="0.45">
      <c r="B11" s="33"/>
      <c r="C11" s="34"/>
      <c r="D11" s="34"/>
      <c r="E11" s="34"/>
      <c r="F11" s="28" t="s">
        <v>47</v>
      </c>
      <c r="G11" s="34"/>
      <c r="H11" s="27" t="s">
        <v>48</v>
      </c>
      <c r="I11" s="35"/>
    </row>
    <row r="12" spans="2:9" ht="16.5" thickBot="1" x14ac:dyDescent="0.45">
      <c r="B12" s="33"/>
      <c r="C12" s="34"/>
      <c r="D12" s="34"/>
      <c r="E12" s="34"/>
      <c r="F12" s="34"/>
      <c r="G12" s="34"/>
      <c r="H12" s="29" t="s">
        <v>51</v>
      </c>
      <c r="I12" s="35"/>
    </row>
    <row r="13" spans="2:9" ht="16.5" thickBot="1" x14ac:dyDescent="0.45">
      <c r="B13" s="33"/>
      <c r="C13" s="27" t="s">
        <v>53</v>
      </c>
      <c r="D13" s="40"/>
      <c r="E13" s="34"/>
      <c r="F13" s="34"/>
      <c r="G13" s="34"/>
      <c r="H13" s="28" t="s">
        <v>47</v>
      </c>
      <c r="I13" s="35"/>
    </row>
    <row r="14" spans="2:9" x14ac:dyDescent="0.4">
      <c r="B14" s="33"/>
      <c r="C14" s="41" t="s">
        <v>56</v>
      </c>
      <c r="D14" s="40"/>
      <c r="E14" s="34"/>
      <c r="F14" s="34"/>
      <c r="G14" s="34"/>
      <c r="H14" s="34"/>
      <c r="I14" s="35"/>
    </row>
    <row r="15" spans="2:9" ht="16.5" thickBot="1" x14ac:dyDescent="0.45">
      <c r="B15" s="33"/>
      <c r="C15" s="28" t="s">
        <v>131</v>
      </c>
      <c r="D15" s="40"/>
      <c r="E15" s="34"/>
      <c r="F15" s="34"/>
      <c r="G15" s="34"/>
      <c r="H15" s="34"/>
      <c r="I15" s="35"/>
    </row>
    <row r="16" spans="2:9" x14ac:dyDescent="0.4">
      <c r="B16" s="33"/>
      <c r="C16" s="34"/>
      <c r="D16" s="34"/>
      <c r="E16" s="34"/>
      <c r="F16" s="34"/>
      <c r="G16" s="34"/>
      <c r="H16" s="27" t="s">
        <v>49</v>
      </c>
      <c r="I16" s="35"/>
    </row>
    <row r="17" spans="2:9" ht="16.5" thickBot="1" x14ac:dyDescent="0.45">
      <c r="B17" s="33"/>
      <c r="C17" s="34"/>
      <c r="D17" s="34"/>
      <c r="E17" s="34"/>
      <c r="F17" s="34"/>
      <c r="G17" s="34"/>
      <c r="H17" s="29" t="s">
        <v>306</v>
      </c>
      <c r="I17" s="35"/>
    </row>
    <row r="18" spans="2:9" ht="16.5" thickBot="1" x14ac:dyDescent="0.45">
      <c r="B18" s="33"/>
      <c r="C18" s="34"/>
      <c r="D18" s="34"/>
      <c r="E18" s="34"/>
      <c r="F18" s="27" t="s">
        <v>59</v>
      </c>
      <c r="G18" s="34"/>
      <c r="H18" s="28" t="s">
        <v>305</v>
      </c>
      <c r="I18" s="35"/>
    </row>
    <row r="19" spans="2:9" x14ac:dyDescent="0.4">
      <c r="B19" s="33"/>
      <c r="C19" s="34"/>
      <c r="D19" s="34"/>
      <c r="E19" s="34"/>
      <c r="F19" s="29" t="s">
        <v>57</v>
      </c>
      <c r="G19" s="34"/>
      <c r="H19" s="34"/>
      <c r="I19" s="35"/>
    </row>
    <row r="20" spans="2:9" ht="16.5" thickBot="1" x14ac:dyDescent="0.45">
      <c r="B20" s="33"/>
      <c r="C20" s="34"/>
      <c r="D20" s="34"/>
      <c r="E20" s="34"/>
      <c r="F20" s="28" t="s">
        <v>309</v>
      </c>
      <c r="G20" s="34"/>
      <c r="H20" s="34"/>
      <c r="I20" s="35"/>
    </row>
    <row r="21" spans="2:9" x14ac:dyDescent="0.4">
      <c r="B21" s="33"/>
      <c r="C21" s="34"/>
      <c r="D21" s="34"/>
      <c r="E21" s="34"/>
      <c r="F21" s="34"/>
      <c r="G21" s="34"/>
      <c r="H21" s="27" t="s">
        <v>52</v>
      </c>
      <c r="I21" s="35"/>
    </row>
    <row r="22" spans="2:9" x14ac:dyDescent="0.4">
      <c r="B22" s="33"/>
      <c r="C22" s="34"/>
      <c r="D22" s="34"/>
      <c r="E22" s="34"/>
      <c r="F22" s="34"/>
      <c r="G22" s="34"/>
      <c r="H22" s="39" t="s">
        <v>55</v>
      </c>
      <c r="I22" s="35"/>
    </row>
    <row r="23" spans="2:9" ht="16.5" thickBot="1" x14ac:dyDescent="0.45">
      <c r="B23" s="33"/>
      <c r="C23" s="34"/>
      <c r="D23" s="34"/>
      <c r="E23" s="34"/>
      <c r="F23" s="34"/>
      <c r="G23" s="34"/>
      <c r="H23" s="28" t="s">
        <v>47</v>
      </c>
      <c r="I23" s="35"/>
    </row>
    <row r="24" spans="2:9" x14ac:dyDescent="0.4">
      <c r="B24" s="33"/>
      <c r="C24" s="34"/>
      <c r="D24" s="34"/>
      <c r="E24" s="34"/>
      <c r="F24" s="34"/>
      <c r="G24" s="34"/>
      <c r="H24" s="34"/>
      <c r="I24" s="35"/>
    </row>
    <row r="25" spans="2:9" ht="16.5" thickBot="1" x14ac:dyDescent="0.45">
      <c r="B25" s="36"/>
      <c r="C25" s="37"/>
      <c r="D25" s="37"/>
      <c r="E25" s="37"/>
      <c r="F25" s="37"/>
      <c r="G25" s="37"/>
      <c r="H25" s="37"/>
      <c r="I25" s="38"/>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O118"/>
  <sheetViews>
    <sheetView workbookViewId="0">
      <pane xSplit="3" ySplit="5" topLeftCell="D6" activePane="bottomRight" state="frozen"/>
      <selection pane="topRight" activeCell="D1" sqref="D1"/>
      <selection pane="bottomLeft" activeCell="A6" sqref="A6"/>
      <selection pane="bottomRight" activeCell="F35" sqref="F35"/>
    </sheetView>
  </sheetViews>
  <sheetFormatPr defaultRowHeight="15.75" x14ac:dyDescent="0.4"/>
  <cols>
    <col min="1" max="1" width="2.875" style="6" customWidth="1"/>
    <col min="2" max="2" width="24" style="6" customWidth="1"/>
    <col min="3" max="3" width="8.875" style="1" customWidth="1"/>
    <col min="4" max="16384" width="9" style="6"/>
  </cols>
  <sheetData>
    <row r="2" spans="2:41" x14ac:dyDescent="0.4">
      <c r="B2" s="6" t="s">
        <v>112</v>
      </c>
      <c r="D2" s="6">
        <f>SUM(D6:F105)</f>
        <v>47</v>
      </c>
      <c r="G2" s="6">
        <f>D2*800000</f>
        <v>37600000</v>
      </c>
    </row>
    <row r="3" spans="2:41" ht="16.5" thickBot="1" x14ac:dyDescent="0.45"/>
    <row r="4" spans="2:41" x14ac:dyDescent="0.4">
      <c r="B4" s="56"/>
      <c r="C4" s="59"/>
      <c r="D4" s="182" t="s">
        <v>37</v>
      </c>
      <c r="E4" s="182"/>
      <c r="F4" s="183"/>
      <c r="G4" s="44" t="s">
        <v>0</v>
      </c>
      <c r="H4" s="44" t="s">
        <v>1</v>
      </c>
      <c r="I4" s="44" t="s">
        <v>2</v>
      </c>
      <c r="J4" s="44" t="s">
        <v>3</v>
      </c>
      <c r="K4" s="44" t="s">
        <v>60</v>
      </c>
      <c r="L4" s="44" t="s">
        <v>61</v>
      </c>
      <c r="M4" s="44" t="s">
        <v>62</v>
      </c>
      <c r="N4" s="44" t="s">
        <v>63</v>
      </c>
      <c r="O4" s="44" t="s">
        <v>64</v>
      </c>
      <c r="P4" s="44" t="s">
        <v>65</v>
      </c>
      <c r="Q4" s="44" t="s">
        <v>66</v>
      </c>
      <c r="R4" s="44" t="s">
        <v>67</v>
      </c>
      <c r="S4" s="44" t="s">
        <v>68</v>
      </c>
      <c r="T4" s="44" t="s">
        <v>69</v>
      </c>
      <c r="U4" s="44" t="s">
        <v>70</v>
      </c>
      <c r="V4" s="44" t="s">
        <v>71</v>
      </c>
      <c r="W4" s="44" t="s">
        <v>72</v>
      </c>
      <c r="X4" s="44" t="s">
        <v>73</v>
      </c>
      <c r="Y4" s="44" t="s">
        <v>74</v>
      </c>
      <c r="Z4" s="44" t="s">
        <v>75</v>
      </c>
      <c r="AA4" s="44" t="s">
        <v>76</v>
      </c>
      <c r="AB4" s="44" t="s">
        <v>77</v>
      </c>
      <c r="AC4" s="44" t="s">
        <v>78</v>
      </c>
      <c r="AD4" s="44" t="s">
        <v>79</v>
      </c>
      <c r="AE4" s="44" t="s">
        <v>80</v>
      </c>
      <c r="AF4" s="44" t="s">
        <v>81</v>
      </c>
      <c r="AG4" s="44" t="s">
        <v>82</v>
      </c>
      <c r="AH4" s="44" t="s">
        <v>83</v>
      </c>
      <c r="AI4" s="44" t="s">
        <v>84</v>
      </c>
      <c r="AJ4" s="44" t="s">
        <v>85</v>
      </c>
      <c r="AK4" s="44" t="s">
        <v>86</v>
      </c>
      <c r="AL4" s="44" t="s">
        <v>87</v>
      </c>
      <c r="AM4" s="45" t="s">
        <v>88</v>
      </c>
    </row>
    <row r="5" spans="2:41" ht="16.5" thickBot="1" x14ac:dyDescent="0.45">
      <c r="B5" s="57"/>
      <c r="C5" s="58" t="s">
        <v>113</v>
      </c>
      <c r="D5" s="54" t="s">
        <v>4</v>
      </c>
      <c r="E5" s="42" t="s">
        <v>5</v>
      </c>
      <c r="F5" s="42" t="s">
        <v>6</v>
      </c>
      <c r="G5" s="42" t="s">
        <v>7</v>
      </c>
      <c r="H5" s="42" t="s">
        <v>8</v>
      </c>
      <c r="I5" s="42" t="s">
        <v>9</v>
      </c>
      <c r="J5" s="42" t="s">
        <v>10</v>
      </c>
      <c r="K5" s="42" t="s">
        <v>11</v>
      </c>
      <c r="L5" s="42" t="s">
        <v>12</v>
      </c>
      <c r="M5" s="42" t="s">
        <v>13</v>
      </c>
      <c r="N5" s="42" t="s">
        <v>14</v>
      </c>
      <c r="O5" s="42" t="s">
        <v>15</v>
      </c>
      <c r="P5" s="42" t="s">
        <v>89</v>
      </c>
      <c r="Q5" s="42" t="s">
        <v>90</v>
      </c>
      <c r="R5" s="42" t="s">
        <v>91</v>
      </c>
      <c r="S5" s="42" t="s">
        <v>92</v>
      </c>
      <c r="T5" s="42" t="s">
        <v>93</v>
      </c>
      <c r="U5" s="42" t="s">
        <v>94</v>
      </c>
      <c r="V5" s="42" t="s">
        <v>95</v>
      </c>
      <c r="W5" s="42" t="s">
        <v>96</v>
      </c>
      <c r="X5" s="42" t="s">
        <v>97</v>
      </c>
      <c r="Y5" s="42" t="s">
        <v>98</v>
      </c>
      <c r="Z5" s="42" t="s">
        <v>99</v>
      </c>
      <c r="AA5" s="42" t="s">
        <v>100</v>
      </c>
      <c r="AB5" s="42" t="s">
        <v>101</v>
      </c>
      <c r="AC5" s="42" t="s">
        <v>102</v>
      </c>
      <c r="AD5" s="42" t="s">
        <v>103</v>
      </c>
      <c r="AE5" s="42" t="s">
        <v>104</v>
      </c>
      <c r="AF5" s="42" t="s">
        <v>105</v>
      </c>
      <c r="AG5" s="42" t="s">
        <v>106</v>
      </c>
      <c r="AH5" s="42" t="s">
        <v>107</v>
      </c>
      <c r="AI5" s="42" t="s">
        <v>108</v>
      </c>
      <c r="AJ5" s="42" t="s">
        <v>109</v>
      </c>
      <c r="AK5" s="42" t="s">
        <v>110</v>
      </c>
      <c r="AL5" s="42" t="s">
        <v>111</v>
      </c>
      <c r="AM5" s="46" t="s">
        <v>111</v>
      </c>
    </row>
    <row r="6" spans="2:41" x14ac:dyDescent="0.4">
      <c r="B6" s="55" t="s">
        <v>53</v>
      </c>
      <c r="C6" s="60">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8">
        <v>1</v>
      </c>
    </row>
    <row r="7" spans="2:41" x14ac:dyDescent="0.4">
      <c r="B7" s="47" t="s">
        <v>58</v>
      </c>
      <c r="C7" s="61">
        <f>SUM(D7:AM7)</f>
        <v>34</v>
      </c>
      <c r="D7" s="43"/>
      <c r="E7" s="43"/>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8">
        <v>1</v>
      </c>
    </row>
    <row r="8" spans="2:41" x14ac:dyDescent="0.4">
      <c r="B8" s="47" t="s">
        <v>59</v>
      </c>
      <c r="C8" s="61">
        <f>SUM(D8:AM8)</f>
        <v>33</v>
      </c>
      <c r="D8" s="43"/>
      <c r="E8" s="43"/>
      <c r="F8" s="43"/>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8">
        <v>1</v>
      </c>
    </row>
    <row r="9" spans="2:41" ht="5.25" customHeight="1" x14ac:dyDescent="0.4">
      <c r="B9" s="51"/>
      <c r="C9" s="6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3"/>
    </row>
    <row r="10" spans="2:41" x14ac:dyDescent="0.4">
      <c r="B10" s="47" t="s">
        <v>46</v>
      </c>
      <c r="C10" s="61">
        <f t="shared" ref="C10:C22"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8">
        <v>1</v>
      </c>
    </row>
    <row r="11" spans="2:41" x14ac:dyDescent="0.4">
      <c r="B11" s="47" t="s">
        <v>48</v>
      </c>
      <c r="C11" s="61">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8">
        <v>1</v>
      </c>
    </row>
    <row r="12" spans="2:41" x14ac:dyDescent="0.4">
      <c r="B12" s="47" t="s">
        <v>49</v>
      </c>
      <c r="C12" s="61">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8">
        <v>1</v>
      </c>
    </row>
    <row r="13" spans="2:41" x14ac:dyDescent="0.4">
      <c r="B13" s="47" t="s">
        <v>52</v>
      </c>
      <c r="C13" s="61">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8">
        <v>1</v>
      </c>
    </row>
    <row r="14" spans="2:41" x14ac:dyDescent="0.4">
      <c r="B14" s="47" t="s">
        <v>443</v>
      </c>
      <c r="C14" s="61">
        <f t="shared" si="0"/>
        <v>24</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c r="AC14" s="3"/>
      <c r="AD14" s="3"/>
      <c r="AE14" s="3"/>
      <c r="AF14" s="3"/>
      <c r="AG14" s="3"/>
      <c r="AH14" s="3"/>
      <c r="AI14" s="3"/>
      <c r="AJ14" s="3"/>
      <c r="AK14" s="3"/>
      <c r="AL14" s="3"/>
      <c r="AM14" s="48"/>
    </row>
    <row r="15" spans="2:41" x14ac:dyDescent="0.4">
      <c r="B15" s="47" t="s">
        <v>444</v>
      </c>
      <c r="C15" s="61">
        <f t="shared" si="0"/>
        <v>24</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c r="AC15" s="3"/>
      <c r="AD15" s="3"/>
      <c r="AE15" s="3"/>
      <c r="AF15" s="3"/>
      <c r="AG15" s="3"/>
      <c r="AH15" s="3"/>
      <c r="AI15" s="3"/>
      <c r="AJ15" s="3"/>
      <c r="AK15" s="3"/>
      <c r="AL15" s="3"/>
      <c r="AM15" s="48"/>
    </row>
    <row r="16" spans="2:41" x14ac:dyDescent="0.4">
      <c r="B16" s="47" t="s">
        <v>446</v>
      </c>
      <c r="C16" s="61">
        <f t="shared" si="0"/>
        <v>2</v>
      </c>
      <c r="D16" s="3"/>
      <c r="E16" s="3"/>
      <c r="F16" s="3"/>
      <c r="G16" s="3">
        <v>1</v>
      </c>
      <c r="H16" s="3">
        <v>1</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48"/>
      <c r="AO16" s="6">
        <f>C13+SUM(C27:C34)</f>
        <v>300</v>
      </c>
    </row>
    <row r="17" spans="2:39" x14ac:dyDescent="0.4">
      <c r="B17" s="47" t="s">
        <v>438</v>
      </c>
      <c r="C17" s="61">
        <f t="shared" si="0"/>
        <v>10</v>
      </c>
      <c r="D17" s="3"/>
      <c r="E17" s="3"/>
      <c r="F17" s="3"/>
      <c r="G17" s="3">
        <v>1</v>
      </c>
      <c r="H17" s="3">
        <v>1</v>
      </c>
      <c r="I17" s="3">
        <v>1</v>
      </c>
      <c r="J17" s="3">
        <v>1</v>
      </c>
      <c r="K17" s="3">
        <v>1</v>
      </c>
      <c r="L17" s="3">
        <v>1</v>
      </c>
      <c r="M17" s="3">
        <v>1</v>
      </c>
      <c r="N17" s="3">
        <v>1</v>
      </c>
      <c r="O17" s="3">
        <v>1</v>
      </c>
      <c r="P17" s="3">
        <v>1</v>
      </c>
      <c r="Q17" s="3"/>
      <c r="R17" s="3"/>
      <c r="S17" s="3"/>
      <c r="T17" s="3"/>
      <c r="U17" s="3"/>
      <c r="V17" s="3"/>
      <c r="W17" s="3"/>
      <c r="X17" s="3"/>
      <c r="Y17" s="3"/>
      <c r="Z17" s="3"/>
      <c r="AA17" s="3"/>
      <c r="AB17" s="3"/>
      <c r="AC17" s="3"/>
      <c r="AD17" s="3"/>
      <c r="AE17" s="3"/>
      <c r="AF17" s="3"/>
      <c r="AG17" s="3"/>
      <c r="AH17" s="3"/>
      <c r="AI17" s="3"/>
      <c r="AJ17" s="3"/>
      <c r="AK17" s="3"/>
      <c r="AL17" s="3"/>
      <c r="AM17" s="48"/>
    </row>
    <row r="18" spans="2:39" x14ac:dyDescent="0.4">
      <c r="B18" s="47" t="s">
        <v>439</v>
      </c>
      <c r="C18" s="61">
        <f t="shared" si="0"/>
        <v>10</v>
      </c>
      <c r="D18" s="3"/>
      <c r="E18" s="3"/>
      <c r="F18" s="3"/>
      <c r="G18" s="3">
        <v>1</v>
      </c>
      <c r="H18" s="3">
        <v>1</v>
      </c>
      <c r="I18" s="3">
        <v>1</v>
      </c>
      <c r="J18" s="3">
        <v>1</v>
      </c>
      <c r="K18" s="3">
        <v>1</v>
      </c>
      <c r="L18" s="3">
        <v>1</v>
      </c>
      <c r="M18" s="3">
        <v>1</v>
      </c>
      <c r="N18" s="3">
        <v>1</v>
      </c>
      <c r="O18" s="3">
        <v>1</v>
      </c>
      <c r="P18" s="3">
        <v>1</v>
      </c>
      <c r="Q18" s="3"/>
      <c r="R18" s="3"/>
      <c r="S18" s="3"/>
      <c r="T18" s="3"/>
      <c r="U18" s="3"/>
      <c r="V18" s="3"/>
      <c r="W18" s="3"/>
      <c r="X18" s="3"/>
      <c r="Y18" s="3"/>
      <c r="Z18" s="3"/>
      <c r="AA18" s="3"/>
      <c r="AB18" s="3"/>
      <c r="AC18" s="3"/>
      <c r="AD18" s="3"/>
      <c r="AE18" s="3"/>
      <c r="AF18" s="3"/>
      <c r="AG18" s="3"/>
      <c r="AH18" s="3"/>
      <c r="AI18" s="3"/>
      <c r="AJ18" s="3"/>
      <c r="AK18" s="3"/>
      <c r="AL18" s="3"/>
      <c r="AM18" s="48"/>
    </row>
    <row r="19" spans="2:39" x14ac:dyDescent="0.4">
      <c r="B19" s="47" t="s">
        <v>440</v>
      </c>
      <c r="C19" s="61">
        <f t="shared" si="0"/>
        <v>15</v>
      </c>
      <c r="D19" s="3"/>
      <c r="E19" s="3"/>
      <c r="F19" s="3"/>
      <c r="H19" s="3"/>
      <c r="I19" s="3"/>
      <c r="J19" s="3"/>
      <c r="K19" s="3"/>
      <c r="L19" s="3"/>
      <c r="M19" s="3"/>
      <c r="N19" s="3"/>
      <c r="O19" s="3"/>
      <c r="P19" s="3"/>
      <c r="Q19" s="3">
        <v>1</v>
      </c>
      <c r="R19" s="3">
        <v>1</v>
      </c>
      <c r="S19" s="3">
        <v>1</v>
      </c>
      <c r="T19" s="3">
        <v>1</v>
      </c>
      <c r="U19" s="3">
        <v>1</v>
      </c>
      <c r="V19" s="3">
        <v>1</v>
      </c>
      <c r="W19" s="3">
        <v>1</v>
      </c>
      <c r="X19" s="3">
        <v>1</v>
      </c>
      <c r="Y19" s="3">
        <v>1</v>
      </c>
      <c r="Z19" s="3">
        <v>1</v>
      </c>
      <c r="AA19" s="3">
        <v>1</v>
      </c>
      <c r="AB19" s="3">
        <v>1</v>
      </c>
      <c r="AC19" s="3">
        <v>1</v>
      </c>
      <c r="AD19" s="3">
        <v>1</v>
      </c>
      <c r="AE19" s="3">
        <v>1</v>
      </c>
      <c r="AF19" s="3"/>
      <c r="AG19" s="3"/>
      <c r="AH19" s="3"/>
      <c r="AI19" s="3"/>
      <c r="AJ19" s="3"/>
      <c r="AK19" s="3"/>
      <c r="AL19" s="3"/>
      <c r="AM19" s="48"/>
    </row>
    <row r="20" spans="2:39" x14ac:dyDescent="0.4">
      <c r="B20" s="47" t="s">
        <v>441</v>
      </c>
      <c r="C20" s="61">
        <f t="shared" si="0"/>
        <v>15</v>
      </c>
      <c r="D20" s="3"/>
      <c r="E20" s="3"/>
      <c r="F20" s="3"/>
      <c r="G20" s="141"/>
      <c r="H20" s="3"/>
      <c r="I20" s="3"/>
      <c r="J20" s="3"/>
      <c r="K20" s="3"/>
      <c r="L20" s="3"/>
      <c r="M20" s="3"/>
      <c r="N20" s="3"/>
      <c r="O20" s="3"/>
      <c r="P20" s="3"/>
      <c r="Q20" s="3">
        <v>1</v>
      </c>
      <c r="R20" s="3">
        <v>1</v>
      </c>
      <c r="S20" s="3">
        <v>1</v>
      </c>
      <c r="T20" s="3">
        <v>1</v>
      </c>
      <c r="U20" s="3">
        <v>1</v>
      </c>
      <c r="V20" s="3">
        <v>1</v>
      </c>
      <c r="W20" s="3">
        <v>1</v>
      </c>
      <c r="X20" s="3">
        <v>1</v>
      </c>
      <c r="Y20" s="3">
        <v>1</v>
      </c>
      <c r="Z20" s="3">
        <v>1</v>
      </c>
      <c r="AA20" s="3">
        <v>1</v>
      </c>
      <c r="AB20" s="3">
        <v>1</v>
      </c>
      <c r="AC20" s="3">
        <v>1</v>
      </c>
      <c r="AD20" s="3">
        <v>1</v>
      </c>
      <c r="AE20" s="3">
        <v>1</v>
      </c>
      <c r="AF20" s="3"/>
      <c r="AG20" s="3"/>
      <c r="AH20" s="3"/>
      <c r="AI20" s="3"/>
      <c r="AJ20" s="3"/>
      <c r="AK20" s="3"/>
      <c r="AL20" s="3"/>
      <c r="AM20" s="48"/>
    </row>
    <row r="21" spans="2:39" x14ac:dyDescent="0.4">
      <c r="B21" s="47" t="s">
        <v>442</v>
      </c>
      <c r="C21" s="61">
        <f t="shared" si="0"/>
        <v>10</v>
      </c>
      <c r="D21" s="3"/>
      <c r="E21" s="3"/>
      <c r="F21" s="3"/>
      <c r="G21" s="3"/>
      <c r="H21" s="3"/>
      <c r="I21" s="3"/>
      <c r="J21" s="3"/>
      <c r="K21" s="3"/>
      <c r="L21" s="3"/>
      <c r="M21" s="3"/>
      <c r="N21" s="3"/>
      <c r="O21" s="3"/>
      <c r="P21" s="3"/>
      <c r="Q21" s="3">
        <v>1</v>
      </c>
      <c r="R21" s="3">
        <v>1</v>
      </c>
      <c r="S21" s="3">
        <v>1</v>
      </c>
      <c r="T21" s="3">
        <v>1</v>
      </c>
      <c r="U21" s="3">
        <v>1</v>
      </c>
      <c r="V21" s="3">
        <v>1</v>
      </c>
      <c r="W21" s="3">
        <v>1</v>
      </c>
      <c r="X21" s="3">
        <v>1</v>
      </c>
      <c r="Y21" s="3">
        <v>1</v>
      </c>
      <c r="Z21" s="3">
        <v>1</v>
      </c>
      <c r="AA21" s="3"/>
      <c r="AB21" s="3"/>
      <c r="AC21" s="3"/>
      <c r="AD21" s="3"/>
      <c r="AE21" s="3"/>
      <c r="AF21" s="3"/>
      <c r="AG21" s="3"/>
      <c r="AH21" s="3"/>
      <c r="AI21" s="3"/>
      <c r="AJ21" s="3"/>
      <c r="AK21" s="3"/>
      <c r="AL21" s="3"/>
      <c r="AM21" s="48"/>
    </row>
    <row r="22" spans="2:39" x14ac:dyDescent="0.4">
      <c r="B22" s="47" t="s">
        <v>445</v>
      </c>
      <c r="C22" s="61">
        <f t="shared" si="0"/>
        <v>10</v>
      </c>
      <c r="D22" s="3"/>
      <c r="E22" s="3"/>
      <c r="F22" s="3"/>
      <c r="G22" s="3"/>
      <c r="H22" s="3"/>
      <c r="I22" s="3">
        <v>1</v>
      </c>
      <c r="J22" s="3">
        <v>1</v>
      </c>
      <c r="K22" s="3">
        <v>1</v>
      </c>
      <c r="L22" s="3">
        <v>1</v>
      </c>
      <c r="M22" s="3">
        <v>1</v>
      </c>
      <c r="N22" s="3">
        <v>1</v>
      </c>
      <c r="O22" s="3">
        <v>1</v>
      </c>
      <c r="P22" s="3">
        <v>1</v>
      </c>
      <c r="Q22" s="3">
        <v>1</v>
      </c>
      <c r="R22" s="3">
        <v>1</v>
      </c>
      <c r="S22" s="3"/>
      <c r="T22" s="3"/>
      <c r="U22" s="3"/>
      <c r="V22" s="3"/>
      <c r="W22" s="3"/>
      <c r="X22" s="3"/>
      <c r="Y22" s="3"/>
      <c r="Z22" s="3"/>
      <c r="AA22" s="3"/>
      <c r="AB22" s="3"/>
      <c r="AC22" s="3"/>
      <c r="AD22" s="3"/>
      <c r="AE22" s="3"/>
      <c r="AF22" s="3"/>
      <c r="AG22" s="3"/>
      <c r="AH22" s="3"/>
      <c r="AI22" s="3"/>
      <c r="AJ22" s="3"/>
      <c r="AK22" s="3"/>
      <c r="AL22" s="3"/>
      <c r="AM22" s="48"/>
    </row>
    <row r="23" spans="2:39" x14ac:dyDescent="0.4">
      <c r="B23" s="47" t="s">
        <v>447</v>
      </c>
      <c r="C23" s="61">
        <f t="shared" ref="C23:C86" si="1">SUM(D23:AM23)</f>
        <v>15</v>
      </c>
      <c r="D23" s="3"/>
      <c r="E23" s="3"/>
      <c r="F23" s="3"/>
      <c r="G23" s="3"/>
      <c r="H23" s="3"/>
      <c r="I23" s="3"/>
      <c r="J23" s="3"/>
      <c r="K23" s="3"/>
      <c r="L23" s="3"/>
      <c r="M23" s="3"/>
      <c r="N23" s="3"/>
      <c r="O23" s="3"/>
      <c r="P23" s="3"/>
      <c r="Q23" s="3">
        <v>1</v>
      </c>
      <c r="R23" s="3">
        <v>1</v>
      </c>
      <c r="S23" s="3">
        <v>1</v>
      </c>
      <c r="T23" s="3">
        <v>1</v>
      </c>
      <c r="U23" s="3">
        <v>1</v>
      </c>
      <c r="V23" s="3">
        <v>1</v>
      </c>
      <c r="W23" s="3">
        <v>1</v>
      </c>
      <c r="X23" s="3">
        <v>1</v>
      </c>
      <c r="Y23" s="3">
        <v>1</v>
      </c>
      <c r="Z23" s="3">
        <v>1</v>
      </c>
      <c r="AA23" s="3">
        <v>1</v>
      </c>
      <c r="AB23" s="3">
        <v>1</v>
      </c>
      <c r="AC23" s="3">
        <v>1</v>
      </c>
      <c r="AD23" s="3">
        <v>1</v>
      </c>
      <c r="AE23" s="3">
        <v>1</v>
      </c>
      <c r="AF23" s="3"/>
      <c r="AG23" s="3"/>
      <c r="AH23" s="3"/>
      <c r="AI23" s="3"/>
      <c r="AJ23" s="3"/>
      <c r="AK23" s="3"/>
      <c r="AL23" s="3"/>
      <c r="AM23" s="48"/>
    </row>
    <row r="24" spans="2:39" x14ac:dyDescent="0.4">
      <c r="B24" s="47" t="s">
        <v>448</v>
      </c>
      <c r="C24" s="61">
        <f t="shared" si="1"/>
        <v>15</v>
      </c>
      <c r="D24" s="3"/>
      <c r="E24" s="3"/>
      <c r="F24" s="3"/>
      <c r="G24" s="3"/>
      <c r="H24" s="3"/>
      <c r="I24" s="3"/>
      <c r="J24" s="3"/>
      <c r="K24" s="3"/>
      <c r="L24" s="3"/>
      <c r="M24" s="3"/>
      <c r="N24" s="3"/>
      <c r="O24" s="3"/>
      <c r="P24" s="3"/>
      <c r="Q24" s="3">
        <v>1</v>
      </c>
      <c r="R24" s="3">
        <v>1</v>
      </c>
      <c r="S24" s="3">
        <v>1</v>
      </c>
      <c r="T24" s="3">
        <v>1</v>
      </c>
      <c r="U24" s="3">
        <v>1</v>
      </c>
      <c r="V24" s="3">
        <v>1</v>
      </c>
      <c r="W24" s="3">
        <v>1</v>
      </c>
      <c r="X24" s="3">
        <v>1</v>
      </c>
      <c r="Y24" s="3">
        <v>1</v>
      </c>
      <c r="Z24" s="3">
        <v>1</v>
      </c>
      <c r="AA24" s="3">
        <v>1</v>
      </c>
      <c r="AB24" s="3">
        <v>1</v>
      </c>
      <c r="AC24" s="3">
        <v>1</v>
      </c>
      <c r="AD24" s="3">
        <v>1</v>
      </c>
      <c r="AE24" s="3">
        <v>1</v>
      </c>
      <c r="AF24" s="3"/>
      <c r="AG24" s="3"/>
      <c r="AH24" s="3"/>
      <c r="AI24" s="3"/>
      <c r="AJ24" s="3"/>
      <c r="AK24" s="3"/>
      <c r="AL24" s="3"/>
      <c r="AM24" s="48"/>
    </row>
    <row r="25" spans="2:39" x14ac:dyDescent="0.4">
      <c r="B25" s="47" t="s">
        <v>470</v>
      </c>
      <c r="C25" s="61">
        <f t="shared" si="1"/>
        <v>7</v>
      </c>
      <c r="D25" s="3"/>
      <c r="E25" s="3"/>
      <c r="F25" s="3"/>
      <c r="G25" s="3"/>
      <c r="H25" s="3"/>
      <c r="I25" s="3"/>
      <c r="J25" s="3"/>
      <c r="K25" s="3"/>
      <c r="L25" s="3"/>
      <c r="M25" s="3"/>
      <c r="N25" s="3"/>
      <c r="O25" s="3"/>
      <c r="P25" s="3"/>
      <c r="Q25" s="3"/>
      <c r="R25" s="3"/>
      <c r="S25" s="3"/>
      <c r="T25" s="3">
        <v>1</v>
      </c>
      <c r="U25" s="3">
        <v>1</v>
      </c>
      <c r="V25" s="3">
        <v>1</v>
      </c>
      <c r="W25" s="3">
        <v>1</v>
      </c>
      <c r="X25" s="3">
        <v>1</v>
      </c>
      <c r="Y25" s="3">
        <v>1</v>
      </c>
      <c r="Z25" s="3">
        <v>1</v>
      </c>
      <c r="AA25" s="3"/>
      <c r="AB25" s="3"/>
      <c r="AC25" s="3"/>
      <c r="AD25" s="3"/>
      <c r="AE25" s="3"/>
      <c r="AF25" s="3"/>
      <c r="AG25" s="3"/>
      <c r="AH25" s="3"/>
      <c r="AI25" s="3"/>
      <c r="AJ25" s="3"/>
      <c r="AK25" s="3"/>
      <c r="AL25" s="3"/>
      <c r="AM25" s="48"/>
    </row>
    <row r="26" spans="2:39" x14ac:dyDescent="0.4">
      <c r="B26" s="47" t="s">
        <v>470</v>
      </c>
      <c r="C26" s="61">
        <f t="shared" si="1"/>
        <v>7</v>
      </c>
      <c r="D26" s="3"/>
      <c r="E26" s="3"/>
      <c r="F26" s="3"/>
      <c r="G26" s="3"/>
      <c r="H26" s="3"/>
      <c r="I26" s="3"/>
      <c r="J26" s="3"/>
      <c r="K26" s="3"/>
      <c r="L26" s="3"/>
      <c r="M26" s="3"/>
      <c r="N26" s="3"/>
      <c r="O26" s="3"/>
      <c r="P26" s="3"/>
      <c r="Q26" s="3"/>
      <c r="R26" s="3"/>
      <c r="S26" s="3"/>
      <c r="T26" s="3">
        <v>1</v>
      </c>
      <c r="U26" s="3">
        <v>1</v>
      </c>
      <c r="V26" s="3">
        <v>1</v>
      </c>
      <c r="W26" s="3">
        <v>1</v>
      </c>
      <c r="X26" s="3">
        <v>1</v>
      </c>
      <c r="Y26" s="3">
        <v>1</v>
      </c>
      <c r="Z26" s="3">
        <v>1</v>
      </c>
      <c r="AA26" s="3"/>
      <c r="AB26" s="3"/>
      <c r="AC26" s="3"/>
      <c r="AD26" s="3"/>
      <c r="AE26" s="3"/>
      <c r="AF26" s="3"/>
      <c r="AG26" s="3"/>
      <c r="AH26" s="3"/>
      <c r="AI26" s="3"/>
      <c r="AJ26" s="3"/>
      <c r="AK26" s="3"/>
      <c r="AL26" s="3"/>
      <c r="AM26" s="48"/>
    </row>
    <row r="27" spans="2:39" x14ac:dyDescent="0.4">
      <c r="B27" s="47" t="s">
        <v>483</v>
      </c>
      <c r="C27" s="61">
        <f t="shared" si="1"/>
        <v>36</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c r="Y27" s="3">
        <v>1</v>
      </c>
      <c r="Z27" s="3">
        <v>1</v>
      </c>
      <c r="AA27" s="3">
        <v>1</v>
      </c>
      <c r="AB27" s="3">
        <v>1</v>
      </c>
      <c r="AC27" s="3">
        <v>1</v>
      </c>
      <c r="AD27" s="3">
        <v>1</v>
      </c>
      <c r="AE27" s="3">
        <v>1</v>
      </c>
      <c r="AF27" s="3">
        <v>1</v>
      </c>
      <c r="AG27" s="3">
        <v>1</v>
      </c>
      <c r="AH27" s="3">
        <v>1</v>
      </c>
      <c r="AI27" s="3">
        <v>1</v>
      </c>
      <c r="AJ27" s="3">
        <v>1</v>
      </c>
      <c r="AK27" s="3">
        <v>1</v>
      </c>
      <c r="AL27" s="3">
        <v>1</v>
      </c>
      <c r="AM27" s="48">
        <v>1</v>
      </c>
    </row>
    <row r="28" spans="2:39" x14ac:dyDescent="0.4">
      <c r="B28" s="140" t="s">
        <v>449</v>
      </c>
      <c r="C28" s="61">
        <f t="shared" si="1"/>
        <v>36</v>
      </c>
      <c r="D28" s="142">
        <v>1</v>
      </c>
      <c r="E28" s="142">
        <v>1</v>
      </c>
      <c r="F28" s="142">
        <v>1</v>
      </c>
      <c r="G28" s="142">
        <v>1</v>
      </c>
      <c r="H28" s="142">
        <v>1</v>
      </c>
      <c r="I28" s="142">
        <v>1</v>
      </c>
      <c r="J28" s="142">
        <v>1</v>
      </c>
      <c r="K28" s="142">
        <v>1</v>
      </c>
      <c r="L28" s="142">
        <v>1</v>
      </c>
      <c r="M28" s="142">
        <v>1</v>
      </c>
      <c r="N28" s="142">
        <v>1</v>
      </c>
      <c r="O28" s="142">
        <v>1</v>
      </c>
      <c r="P28" s="142">
        <v>1</v>
      </c>
      <c r="Q28" s="142">
        <v>1</v>
      </c>
      <c r="R28" s="142">
        <v>1</v>
      </c>
      <c r="S28" s="142">
        <v>1</v>
      </c>
      <c r="T28" s="142">
        <v>1</v>
      </c>
      <c r="U28" s="142">
        <v>1</v>
      </c>
      <c r="V28" s="142">
        <v>1</v>
      </c>
      <c r="W28" s="142">
        <v>1</v>
      </c>
      <c r="X28" s="142">
        <v>1</v>
      </c>
      <c r="Y28" s="142">
        <v>1</v>
      </c>
      <c r="Z28" s="142">
        <v>1</v>
      </c>
      <c r="AA28" s="142">
        <v>1</v>
      </c>
      <c r="AB28" s="142">
        <v>1</v>
      </c>
      <c r="AC28" s="142">
        <v>1</v>
      </c>
      <c r="AD28" s="142">
        <v>1</v>
      </c>
      <c r="AE28" s="142">
        <v>1</v>
      </c>
      <c r="AF28" s="142">
        <v>1</v>
      </c>
      <c r="AG28" s="142">
        <v>1</v>
      </c>
      <c r="AH28" s="142">
        <v>1</v>
      </c>
      <c r="AI28" s="142">
        <v>1</v>
      </c>
      <c r="AJ28" s="142">
        <v>1</v>
      </c>
      <c r="AK28" s="142">
        <v>1</v>
      </c>
      <c r="AL28" s="142">
        <v>1</v>
      </c>
      <c r="AM28" s="143">
        <v>1</v>
      </c>
    </row>
    <row r="29" spans="2:39" x14ac:dyDescent="0.4">
      <c r="B29" s="47" t="s">
        <v>450</v>
      </c>
      <c r="C29" s="61">
        <f t="shared" si="1"/>
        <v>36</v>
      </c>
      <c r="D29" s="142">
        <v>1</v>
      </c>
      <c r="E29" s="142">
        <v>1</v>
      </c>
      <c r="F29" s="142">
        <v>1</v>
      </c>
      <c r="G29" s="142">
        <v>1</v>
      </c>
      <c r="H29" s="142">
        <v>1</v>
      </c>
      <c r="I29" s="142">
        <v>1</v>
      </c>
      <c r="J29" s="142">
        <v>1</v>
      </c>
      <c r="K29" s="142">
        <v>1</v>
      </c>
      <c r="L29" s="142">
        <v>1</v>
      </c>
      <c r="M29" s="142">
        <v>1</v>
      </c>
      <c r="N29" s="142">
        <v>1</v>
      </c>
      <c r="O29" s="142">
        <v>1</v>
      </c>
      <c r="P29" s="142">
        <v>1</v>
      </c>
      <c r="Q29" s="142">
        <v>1</v>
      </c>
      <c r="R29" s="142">
        <v>1</v>
      </c>
      <c r="S29" s="142">
        <v>1</v>
      </c>
      <c r="T29" s="142">
        <v>1</v>
      </c>
      <c r="U29" s="142">
        <v>1</v>
      </c>
      <c r="V29" s="142">
        <v>1</v>
      </c>
      <c r="W29" s="142">
        <v>1</v>
      </c>
      <c r="X29" s="142">
        <v>1</v>
      </c>
      <c r="Y29" s="142">
        <v>1</v>
      </c>
      <c r="Z29" s="142">
        <v>1</v>
      </c>
      <c r="AA29" s="142">
        <v>1</v>
      </c>
      <c r="AB29" s="142">
        <v>1</v>
      </c>
      <c r="AC29" s="142">
        <v>1</v>
      </c>
      <c r="AD29" s="142">
        <v>1</v>
      </c>
      <c r="AE29" s="142">
        <v>1</v>
      </c>
      <c r="AF29" s="142">
        <v>1</v>
      </c>
      <c r="AG29" s="142">
        <v>1</v>
      </c>
      <c r="AH29" s="142">
        <v>1</v>
      </c>
      <c r="AI29" s="142">
        <v>1</v>
      </c>
      <c r="AJ29" s="142">
        <v>1</v>
      </c>
      <c r="AK29" s="142">
        <v>1</v>
      </c>
      <c r="AL29" s="142">
        <v>1</v>
      </c>
      <c r="AM29" s="143">
        <v>1</v>
      </c>
    </row>
    <row r="30" spans="2:39" x14ac:dyDescent="0.4">
      <c r="B30" s="47" t="s">
        <v>451</v>
      </c>
      <c r="C30" s="61">
        <f t="shared" si="1"/>
        <v>36</v>
      </c>
      <c r="D30" s="142">
        <v>1</v>
      </c>
      <c r="E30" s="142">
        <v>1</v>
      </c>
      <c r="F30" s="142">
        <v>1</v>
      </c>
      <c r="G30" s="142">
        <v>1</v>
      </c>
      <c r="H30" s="142">
        <v>1</v>
      </c>
      <c r="I30" s="142">
        <v>1</v>
      </c>
      <c r="J30" s="142">
        <v>1</v>
      </c>
      <c r="K30" s="142">
        <v>1</v>
      </c>
      <c r="L30" s="142">
        <v>1</v>
      </c>
      <c r="M30" s="142">
        <v>1</v>
      </c>
      <c r="N30" s="142">
        <v>1</v>
      </c>
      <c r="O30" s="142">
        <v>1</v>
      </c>
      <c r="P30" s="142">
        <v>1</v>
      </c>
      <c r="Q30" s="142">
        <v>1</v>
      </c>
      <c r="R30" s="142">
        <v>1</v>
      </c>
      <c r="S30" s="142">
        <v>1</v>
      </c>
      <c r="T30" s="142">
        <v>1</v>
      </c>
      <c r="U30" s="142">
        <v>1</v>
      </c>
      <c r="V30" s="142">
        <v>1</v>
      </c>
      <c r="W30" s="142">
        <v>1</v>
      </c>
      <c r="X30" s="142">
        <v>1</v>
      </c>
      <c r="Y30" s="142">
        <v>1</v>
      </c>
      <c r="Z30" s="146">
        <v>1</v>
      </c>
      <c r="AA30" s="142">
        <v>1</v>
      </c>
      <c r="AB30" s="142">
        <v>1</v>
      </c>
      <c r="AC30" s="142">
        <v>1</v>
      </c>
      <c r="AD30" s="142">
        <v>1</v>
      </c>
      <c r="AE30" s="142">
        <v>1</v>
      </c>
      <c r="AF30" s="142">
        <v>1</v>
      </c>
      <c r="AG30" s="142">
        <v>1</v>
      </c>
      <c r="AH30" s="142">
        <v>1</v>
      </c>
      <c r="AI30" s="142">
        <v>1</v>
      </c>
      <c r="AJ30" s="142">
        <v>1</v>
      </c>
      <c r="AK30" s="142">
        <v>1</v>
      </c>
      <c r="AL30" s="142">
        <v>1</v>
      </c>
      <c r="AM30" s="143">
        <v>1</v>
      </c>
    </row>
    <row r="31" spans="2:39" x14ac:dyDescent="0.4">
      <c r="B31" s="47" t="s">
        <v>452</v>
      </c>
      <c r="C31" s="61">
        <f t="shared" si="1"/>
        <v>33</v>
      </c>
      <c r="D31" s="3"/>
      <c r="E31" s="3"/>
      <c r="F31" s="3"/>
      <c r="G31" s="3">
        <v>1</v>
      </c>
      <c r="H31" s="3">
        <v>1</v>
      </c>
      <c r="I31" s="3">
        <v>1</v>
      </c>
      <c r="J31" s="3">
        <v>1</v>
      </c>
      <c r="K31" s="3">
        <v>1</v>
      </c>
      <c r="L31" s="3">
        <v>1</v>
      </c>
      <c r="M31" s="142">
        <v>1</v>
      </c>
      <c r="N31" s="142">
        <v>1</v>
      </c>
      <c r="O31" s="142">
        <v>1</v>
      </c>
      <c r="P31" s="142">
        <v>1</v>
      </c>
      <c r="Q31" s="142">
        <v>1</v>
      </c>
      <c r="R31" s="142">
        <v>1</v>
      </c>
      <c r="S31" s="146">
        <v>1</v>
      </c>
      <c r="T31" s="142">
        <v>1</v>
      </c>
      <c r="U31" s="142">
        <v>1</v>
      </c>
      <c r="V31" s="142">
        <v>1</v>
      </c>
      <c r="W31" s="142">
        <v>1</v>
      </c>
      <c r="X31" s="142">
        <v>1</v>
      </c>
      <c r="Y31" s="142">
        <v>1</v>
      </c>
      <c r="Z31" s="142">
        <v>1</v>
      </c>
      <c r="AA31" s="142">
        <v>1</v>
      </c>
      <c r="AB31" s="142">
        <v>1</v>
      </c>
      <c r="AC31" s="142">
        <v>1</v>
      </c>
      <c r="AD31" s="142">
        <v>1</v>
      </c>
      <c r="AE31" s="142">
        <v>1</v>
      </c>
      <c r="AF31" s="142">
        <v>1</v>
      </c>
      <c r="AG31" s="142">
        <v>1</v>
      </c>
      <c r="AH31" s="142">
        <v>1</v>
      </c>
      <c r="AI31" s="142">
        <v>1</v>
      </c>
      <c r="AJ31" s="142">
        <v>1</v>
      </c>
      <c r="AK31" s="142">
        <v>1</v>
      </c>
      <c r="AL31" s="142">
        <v>1</v>
      </c>
      <c r="AM31" s="143">
        <v>1</v>
      </c>
    </row>
    <row r="32" spans="2:39" x14ac:dyDescent="0.4">
      <c r="B32" s="47" t="s">
        <v>453</v>
      </c>
      <c r="C32" s="61">
        <f t="shared" si="1"/>
        <v>33</v>
      </c>
      <c r="D32" s="3"/>
      <c r="E32" s="3"/>
      <c r="F32" s="3"/>
      <c r="G32" s="142">
        <v>1</v>
      </c>
      <c r="H32" s="142">
        <v>1</v>
      </c>
      <c r="I32" s="142">
        <v>1</v>
      </c>
      <c r="J32" s="142">
        <v>1</v>
      </c>
      <c r="K32" s="142">
        <v>1</v>
      </c>
      <c r="L32" s="142">
        <v>1</v>
      </c>
      <c r="M32" s="142">
        <v>1</v>
      </c>
      <c r="N32" s="142">
        <v>1</v>
      </c>
      <c r="O32" s="142">
        <v>1</v>
      </c>
      <c r="P32" s="142">
        <v>1</v>
      </c>
      <c r="Q32" s="142">
        <v>1</v>
      </c>
      <c r="R32" s="142">
        <v>1</v>
      </c>
      <c r="S32" s="142">
        <v>1</v>
      </c>
      <c r="T32" s="142">
        <v>1</v>
      </c>
      <c r="U32" s="142">
        <v>1</v>
      </c>
      <c r="V32" s="142">
        <v>1</v>
      </c>
      <c r="W32" s="142">
        <v>1</v>
      </c>
      <c r="X32" s="142">
        <v>1</v>
      </c>
      <c r="Y32" s="142">
        <v>1</v>
      </c>
      <c r="Z32" s="142">
        <v>1</v>
      </c>
      <c r="AA32" s="142">
        <v>1</v>
      </c>
      <c r="AB32" s="142">
        <v>1</v>
      </c>
      <c r="AC32" s="142">
        <v>1</v>
      </c>
      <c r="AD32" s="142">
        <v>1</v>
      </c>
      <c r="AE32" s="142">
        <v>1</v>
      </c>
      <c r="AF32" s="142">
        <v>1</v>
      </c>
      <c r="AG32" s="142">
        <v>1</v>
      </c>
      <c r="AH32" s="142">
        <v>1</v>
      </c>
      <c r="AI32" s="142">
        <v>1</v>
      </c>
      <c r="AJ32" s="142">
        <v>1</v>
      </c>
      <c r="AK32" s="142">
        <v>1</v>
      </c>
      <c r="AL32" s="142">
        <v>1</v>
      </c>
      <c r="AM32" s="143">
        <v>1</v>
      </c>
    </row>
    <row r="33" spans="2:39" x14ac:dyDescent="0.4">
      <c r="B33" s="47" t="s">
        <v>464</v>
      </c>
      <c r="C33" s="61">
        <f t="shared" si="1"/>
        <v>27</v>
      </c>
      <c r="D33" s="3"/>
      <c r="E33" s="3"/>
      <c r="F33" s="3"/>
      <c r="G33" s="142"/>
      <c r="H33" s="142"/>
      <c r="I33" s="142"/>
      <c r="J33" s="142"/>
      <c r="K33" s="142"/>
      <c r="L33" s="142"/>
      <c r="M33" s="142">
        <v>1</v>
      </c>
      <c r="N33" s="142">
        <v>1</v>
      </c>
      <c r="O33" s="142">
        <v>1</v>
      </c>
      <c r="P33" s="142">
        <v>1</v>
      </c>
      <c r="Q33" s="142">
        <v>1</v>
      </c>
      <c r="R33" s="142">
        <v>1</v>
      </c>
      <c r="S33" s="142">
        <v>1</v>
      </c>
      <c r="T33" s="142">
        <v>1</v>
      </c>
      <c r="U33" s="142">
        <v>1</v>
      </c>
      <c r="V33" s="142">
        <v>1</v>
      </c>
      <c r="W33" s="142">
        <v>1</v>
      </c>
      <c r="X33" s="142">
        <v>1</v>
      </c>
      <c r="Y33" s="142">
        <v>1</v>
      </c>
      <c r="Z33" s="142">
        <v>1</v>
      </c>
      <c r="AA33" s="142">
        <v>1</v>
      </c>
      <c r="AB33" s="142">
        <v>1</v>
      </c>
      <c r="AC33" s="142">
        <v>1</v>
      </c>
      <c r="AD33" s="142">
        <v>1</v>
      </c>
      <c r="AE33" s="142">
        <v>1</v>
      </c>
      <c r="AF33" s="142">
        <v>1</v>
      </c>
      <c r="AG33" s="142">
        <v>1</v>
      </c>
      <c r="AH33" s="142">
        <v>1</v>
      </c>
      <c r="AI33" s="142">
        <v>1</v>
      </c>
      <c r="AJ33" s="142">
        <v>1</v>
      </c>
      <c r="AK33" s="142">
        <v>1</v>
      </c>
      <c r="AL33" s="142">
        <v>1</v>
      </c>
      <c r="AM33" s="143">
        <v>1</v>
      </c>
    </row>
    <row r="34" spans="2:39" x14ac:dyDescent="0.4">
      <c r="B34" s="47" t="s">
        <v>466</v>
      </c>
      <c r="C34" s="61">
        <f t="shared" si="1"/>
        <v>27</v>
      </c>
      <c r="D34" s="142"/>
      <c r="E34" s="142"/>
      <c r="F34" s="142"/>
      <c r="G34" s="142"/>
      <c r="H34" s="142"/>
      <c r="I34" s="142"/>
      <c r="J34" s="142"/>
      <c r="K34" s="142"/>
      <c r="L34" s="142"/>
      <c r="M34" s="142">
        <v>1</v>
      </c>
      <c r="N34" s="142">
        <v>1</v>
      </c>
      <c r="O34" s="142">
        <v>1</v>
      </c>
      <c r="P34" s="142">
        <v>1</v>
      </c>
      <c r="Q34" s="142">
        <v>1</v>
      </c>
      <c r="R34" s="142">
        <v>1</v>
      </c>
      <c r="S34" s="142">
        <v>1</v>
      </c>
      <c r="T34" s="142">
        <v>1</v>
      </c>
      <c r="U34" s="142">
        <v>1</v>
      </c>
      <c r="V34" s="142">
        <v>1</v>
      </c>
      <c r="W34" s="142">
        <v>1</v>
      </c>
      <c r="X34" s="142">
        <v>1</v>
      </c>
      <c r="Y34" s="142">
        <v>1</v>
      </c>
      <c r="Z34" s="142">
        <v>1</v>
      </c>
      <c r="AA34" s="142">
        <v>1</v>
      </c>
      <c r="AB34" s="142">
        <v>1</v>
      </c>
      <c r="AC34" s="142">
        <v>1</v>
      </c>
      <c r="AD34" s="142">
        <v>1</v>
      </c>
      <c r="AE34" s="142">
        <v>1</v>
      </c>
      <c r="AF34" s="142">
        <v>1</v>
      </c>
      <c r="AG34" s="142">
        <v>1</v>
      </c>
      <c r="AH34" s="142">
        <v>1</v>
      </c>
      <c r="AI34" s="142">
        <v>1</v>
      </c>
      <c r="AJ34" s="142">
        <v>1</v>
      </c>
      <c r="AK34" s="142">
        <v>1</v>
      </c>
      <c r="AL34" s="142">
        <v>1</v>
      </c>
      <c r="AM34" s="143">
        <v>1</v>
      </c>
    </row>
    <row r="35" spans="2:39" x14ac:dyDescent="0.4">
      <c r="B35" s="47" t="s">
        <v>460</v>
      </c>
      <c r="C35" s="61">
        <f t="shared" si="1"/>
        <v>33</v>
      </c>
      <c r="D35" s="3"/>
      <c r="E35" s="3"/>
      <c r="F35" s="3"/>
      <c r="G35" s="3">
        <v>1</v>
      </c>
      <c r="H35" s="3">
        <v>1</v>
      </c>
      <c r="I35" s="3">
        <v>1</v>
      </c>
      <c r="J35" s="3">
        <v>1</v>
      </c>
      <c r="K35" s="3">
        <v>1</v>
      </c>
      <c r="L35" s="3">
        <v>1</v>
      </c>
      <c r="M35" s="3">
        <v>1</v>
      </c>
      <c r="N35" s="3">
        <v>1</v>
      </c>
      <c r="O35" s="3">
        <v>1</v>
      </c>
      <c r="P35" s="3">
        <v>1</v>
      </c>
      <c r="Q35" s="3">
        <v>1</v>
      </c>
      <c r="R35" s="3">
        <v>1</v>
      </c>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48">
        <v>1</v>
      </c>
    </row>
    <row r="36" spans="2:39" x14ac:dyDescent="0.4">
      <c r="B36" s="47" t="s">
        <v>459</v>
      </c>
      <c r="C36" s="61">
        <f t="shared" si="1"/>
        <v>21</v>
      </c>
      <c r="D36" s="3"/>
      <c r="E36" s="3"/>
      <c r="F36" s="3"/>
      <c r="G36" s="3"/>
      <c r="H36" s="3"/>
      <c r="I36" s="3"/>
      <c r="J36" s="3"/>
      <c r="K36" s="3"/>
      <c r="L36" s="3"/>
      <c r="M36" s="3"/>
      <c r="N36" s="3"/>
      <c r="O36" s="3"/>
      <c r="P36" s="3"/>
      <c r="Q36" s="3"/>
      <c r="R36" s="3"/>
      <c r="S36" s="3">
        <v>1</v>
      </c>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48">
        <v>1</v>
      </c>
    </row>
    <row r="37" spans="2:39" x14ac:dyDescent="0.4">
      <c r="B37" s="47" t="s">
        <v>461</v>
      </c>
      <c r="C37" s="61">
        <f t="shared" si="1"/>
        <v>21</v>
      </c>
      <c r="D37" s="3"/>
      <c r="E37" s="3"/>
      <c r="F37" s="3"/>
      <c r="G37" s="3"/>
      <c r="H37" s="3"/>
      <c r="I37" s="3"/>
      <c r="J37" s="3"/>
      <c r="K37" s="3"/>
      <c r="L37" s="3"/>
      <c r="M37" s="3"/>
      <c r="N37" s="3"/>
      <c r="O37" s="3"/>
      <c r="P37" s="3"/>
      <c r="Q37" s="3"/>
      <c r="R37" s="3"/>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48">
        <v>1</v>
      </c>
    </row>
    <row r="38" spans="2:39" x14ac:dyDescent="0.4">
      <c r="B38" s="47" t="s">
        <v>480</v>
      </c>
      <c r="C38" s="61">
        <f t="shared" si="1"/>
        <v>21</v>
      </c>
      <c r="D38" s="3"/>
      <c r="E38" s="3"/>
      <c r="F38" s="3"/>
      <c r="G38" s="3"/>
      <c r="H38" s="3"/>
      <c r="I38" s="3"/>
      <c r="J38" s="3"/>
      <c r="K38" s="3"/>
      <c r="L38" s="3"/>
      <c r="M38" s="3"/>
      <c r="N38" s="3"/>
      <c r="O38" s="3"/>
      <c r="P38" s="3"/>
      <c r="Q38" s="3"/>
      <c r="R38" s="3"/>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48">
        <v>1</v>
      </c>
    </row>
    <row r="39" spans="2:39" x14ac:dyDescent="0.4">
      <c r="B39" s="47" t="s">
        <v>482</v>
      </c>
      <c r="C39" s="61">
        <f t="shared" si="1"/>
        <v>35</v>
      </c>
      <c r="D39" s="3"/>
      <c r="E39" s="3">
        <v>1</v>
      </c>
      <c r="F39" s="3">
        <v>1</v>
      </c>
      <c r="G39" s="3">
        <v>1</v>
      </c>
      <c r="H39" s="3">
        <v>1</v>
      </c>
      <c r="I39" s="3">
        <v>1</v>
      </c>
      <c r="J39" s="3">
        <v>1</v>
      </c>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48">
        <v>1</v>
      </c>
    </row>
    <row r="40" spans="2:39" x14ac:dyDescent="0.4">
      <c r="B40" s="47" t="s">
        <v>472</v>
      </c>
      <c r="C40" s="61">
        <f t="shared" si="1"/>
        <v>30</v>
      </c>
      <c r="D40" s="3"/>
      <c r="E40" s="3"/>
      <c r="F40" s="3"/>
      <c r="G40" s="3"/>
      <c r="H40" s="3"/>
      <c r="I40" s="3"/>
      <c r="J40" s="3">
        <v>1</v>
      </c>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48">
        <v>1</v>
      </c>
    </row>
    <row r="41" spans="2:39" x14ac:dyDescent="0.4">
      <c r="B41" s="47" t="s">
        <v>473</v>
      </c>
      <c r="C41" s="61">
        <f t="shared" si="1"/>
        <v>30</v>
      </c>
      <c r="D41" s="3"/>
      <c r="E41" s="3"/>
      <c r="F41" s="3"/>
      <c r="G41" s="3"/>
      <c r="H41" s="3"/>
      <c r="I41" s="3"/>
      <c r="J41" s="3">
        <v>1</v>
      </c>
      <c r="K41" s="3">
        <v>1</v>
      </c>
      <c r="L41" s="3">
        <v>1</v>
      </c>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48">
        <v>1</v>
      </c>
    </row>
    <row r="42" spans="2:39" x14ac:dyDescent="0.4">
      <c r="B42" s="47" t="s">
        <v>474</v>
      </c>
      <c r="C42" s="61">
        <f t="shared" si="1"/>
        <v>30</v>
      </c>
      <c r="D42" s="3"/>
      <c r="E42" s="3"/>
      <c r="F42" s="3"/>
      <c r="G42" s="3"/>
      <c r="H42" s="3"/>
      <c r="I42" s="3"/>
      <c r="J42" s="3">
        <v>1</v>
      </c>
      <c r="K42" s="3">
        <v>1</v>
      </c>
      <c r="L42" s="3">
        <v>1</v>
      </c>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v>1</v>
      </c>
      <c r="AG42" s="3">
        <v>1</v>
      </c>
      <c r="AH42" s="3">
        <v>1</v>
      </c>
      <c r="AI42" s="3">
        <v>1</v>
      </c>
      <c r="AJ42" s="3">
        <v>1</v>
      </c>
      <c r="AK42" s="3">
        <v>1</v>
      </c>
      <c r="AL42" s="3">
        <v>1</v>
      </c>
      <c r="AM42" s="48">
        <v>1</v>
      </c>
    </row>
    <row r="43" spans="2:39" x14ac:dyDescent="0.4">
      <c r="B43" s="47" t="s">
        <v>475</v>
      </c>
      <c r="C43" s="61">
        <f t="shared" si="1"/>
        <v>27</v>
      </c>
      <c r="D43" s="3"/>
      <c r="E43" s="3"/>
      <c r="F43" s="3"/>
      <c r="G43" s="3"/>
      <c r="H43" s="3"/>
      <c r="I43" s="3"/>
      <c r="J43" s="3"/>
      <c r="K43" s="3"/>
      <c r="L43" s="3"/>
      <c r="M43" s="3">
        <v>1</v>
      </c>
      <c r="N43" s="3">
        <v>1</v>
      </c>
      <c r="O43" s="3">
        <v>1</v>
      </c>
      <c r="P43" s="3">
        <v>1</v>
      </c>
      <c r="Q43" s="3">
        <v>1</v>
      </c>
      <c r="R43" s="3">
        <v>1</v>
      </c>
      <c r="S43" s="3">
        <v>1</v>
      </c>
      <c r="T43" s="3">
        <v>1</v>
      </c>
      <c r="U43" s="3">
        <v>1</v>
      </c>
      <c r="V43" s="3">
        <v>1</v>
      </c>
      <c r="W43" s="3">
        <v>1</v>
      </c>
      <c r="X43" s="3">
        <v>1</v>
      </c>
      <c r="Y43" s="3">
        <v>1</v>
      </c>
      <c r="Z43" s="3">
        <v>1</v>
      </c>
      <c r="AA43" s="3">
        <v>1</v>
      </c>
      <c r="AB43" s="3">
        <v>1</v>
      </c>
      <c r="AC43" s="3">
        <v>1</v>
      </c>
      <c r="AD43" s="3">
        <v>1</v>
      </c>
      <c r="AE43" s="3">
        <v>1</v>
      </c>
      <c r="AF43" s="3">
        <v>1</v>
      </c>
      <c r="AG43" s="3">
        <v>1</v>
      </c>
      <c r="AH43" s="3">
        <v>1</v>
      </c>
      <c r="AI43" s="3">
        <v>1</v>
      </c>
      <c r="AJ43" s="3">
        <v>1</v>
      </c>
      <c r="AK43" s="3">
        <v>1</v>
      </c>
      <c r="AL43" s="3">
        <v>1</v>
      </c>
      <c r="AM43" s="48">
        <v>1</v>
      </c>
    </row>
    <row r="44" spans="2:39" x14ac:dyDescent="0.4">
      <c r="B44" s="47" t="s">
        <v>476</v>
      </c>
      <c r="C44" s="61">
        <f t="shared" si="1"/>
        <v>27</v>
      </c>
      <c r="D44" s="3"/>
      <c r="E44" s="3"/>
      <c r="F44" s="3"/>
      <c r="G44" s="3"/>
      <c r="H44" s="3"/>
      <c r="I44" s="3"/>
      <c r="J44" s="3"/>
      <c r="K44" s="3"/>
      <c r="L44" s="3"/>
      <c r="M44" s="3">
        <v>1</v>
      </c>
      <c r="N44" s="3">
        <v>1</v>
      </c>
      <c r="O44" s="3">
        <v>1</v>
      </c>
      <c r="P44" s="3">
        <v>1</v>
      </c>
      <c r="Q44" s="3">
        <v>1</v>
      </c>
      <c r="R44" s="3">
        <v>1</v>
      </c>
      <c r="S44" s="3">
        <v>1</v>
      </c>
      <c r="T44" s="3">
        <v>1</v>
      </c>
      <c r="U44" s="3">
        <v>1</v>
      </c>
      <c r="V44" s="3">
        <v>1</v>
      </c>
      <c r="W44" s="3">
        <v>1</v>
      </c>
      <c r="X44" s="3">
        <v>1</v>
      </c>
      <c r="Y44" s="3">
        <v>1</v>
      </c>
      <c r="Z44" s="3">
        <v>1</v>
      </c>
      <c r="AA44" s="3">
        <v>1</v>
      </c>
      <c r="AB44" s="3">
        <v>1</v>
      </c>
      <c r="AC44" s="3">
        <v>1</v>
      </c>
      <c r="AD44" s="3">
        <v>1</v>
      </c>
      <c r="AE44" s="3">
        <v>1</v>
      </c>
      <c r="AF44" s="3">
        <v>1</v>
      </c>
      <c r="AG44" s="3">
        <v>1</v>
      </c>
      <c r="AH44" s="3">
        <v>1</v>
      </c>
      <c r="AI44" s="3">
        <v>1</v>
      </c>
      <c r="AJ44" s="3">
        <v>1</v>
      </c>
      <c r="AK44" s="3">
        <v>1</v>
      </c>
      <c r="AL44" s="3">
        <v>1</v>
      </c>
      <c r="AM44" s="48">
        <v>1</v>
      </c>
    </row>
    <row r="45" spans="2:39" x14ac:dyDescent="0.4">
      <c r="B45" s="47" t="s">
        <v>477</v>
      </c>
      <c r="C45" s="61">
        <f t="shared" si="1"/>
        <v>27</v>
      </c>
      <c r="D45" s="3"/>
      <c r="E45" s="3"/>
      <c r="F45" s="3"/>
      <c r="G45" s="3"/>
      <c r="H45" s="3"/>
      <c r="I45" s="3"/>
      <c r="J45" s="3"/>
      <c r="K45" s="3"/>
      <c r="L45" s="3"/>
      <c r="M45" s="3">
        <v>1</v>
      </c>
      <c r="N45" s="3">
        <v>1</v>
      </c>
      <c r="O45" s="3">
        <v>1</v>
      </c>
      <c r="P45" s="3">
        <v>1</v>
      </c>
      <c r="Q45" s="3">
        <v>1</v>
      </c>
      <c r="R45" s="3">
        <v>1</v>
      </c>
      <c r="S45" s="3">
        <v>1</v>
      </c>
      <c r="T45" s="3">
        <v>1</v>
      </c>
      <c r="U45" s="3">
        <v>1</v>
      </c>
      <c r="V45" s="3">
        <v>1</v>
      </c>
      <c r="W45" s="3">
        <v>1</v>
      </c>
      <c r="X45" s="3">
        <v>1</v>
      </c>
      <c r="Y45" s="3">
        <v>1</v>
      </c>
      <c r="Z45" s="3">
        <v>1</v>
      </c>
      <c r="AA45" s="3">
        <v>1</v>
      </c>
      <c r="AB45" s="3">
        <v>1</v>
      </c>
      <c r="AC45" s="3">
        <v>1</v>
      </c>
      <c r="AD45" s="3">
        <v>1</v>
      </c>
      <c r="AE45" s="3">
        <v>1</v>
      </c>
      <c r="AF45" s="3">
        <v>1</v>
      </c>
      <c r="AG45" s="3">
        <v>1</v>
      </c>
      <c r="AH45" s="3">
        <v>1</v>
      </c>
      <c r="AI45" s="3">
        <v>1</v>
      </c>
      <c r="AJ45" s="3">
        <v>1</v>
      </c>
      <c r="AK45" s="3">
        <v>1</v>
      </c>
      <c r="AL45" s="3">
        <v>1</v>
      </c>
      <c r="AM45" s="48">
        <v>1</v>
      </c>
    </row>
    <row r="46" spans="2:39" x14ac:dyDescent="0.4">
      <c r="B46" s="47" t="s">
        <v>478</v>
      </c>
      <c r="C46" s="61">
        <f t="shared" si="1"/>
        <v>27</v>
      </c>
      <c r="D46" s="3"/>
      <c r="E46" s="3"/>
      <c r="F46" s="3"/>
      <c r="G46" s="3"/>
      <c r="H46" s="3"/>
      <c r="I46" s="3"/>
      <c r="J46" s="3"/>
      <c r="K46" s="3"/>
      <c r="L46" s="3"/>
      <c r="M46" s="3">
        <v>1</v>
      </c>
      <c r="N46" s="3">
        <v>1</v>
      </c>
      <c r="O46" s="3">
        <v>1</v>
      </c>
      <c r="P46" s="3">
        <v>1</v>
      </c>
      <c r="Q46" s="3">
        <v>1</v>
      </c>
      <c r="R46" s="3">
        <v>1</v>
      </c>
      <c r="S46" s="3">
        <v>1</v>
      </c>
      <c r="T46" s="3">
        <v>1</v>
      </c>
      <c r="U46" s="3">
        <v>1</v>
      </c>
      <c r="V46" s="3">
        <v>1</v>
      </c>
      <c r="W46" s="3">
        <v>1</v>
      </c>
      <c r="X46" s="3">
        <v>1</v>
      </c>
      <c r="Y46" s="3">
        <v>1</v>
      </c>
      <c r="Z46" s="3">
        <v>1</v>
      </c>
      <c r="AA46" s="3">
        <v>1</v>
      </c>
      <c r="AB46" s="3">
        <v>1</v>
      </c>
      <c r="AC46" s="3">
        <v>1</v>
      </c>
      <c r="AD46" s="3">
        <v>1</v>
      </c>
      <c r="AE46" s="3">
        <v>1</v>
      </c>
      <c r="AF46" s="3">
        <v>1</v>
      </c>
      <c r="AG46" s="3">
        <v>1</v>
      </c>
      <c r="AH46" s="3">
        <v>1</v>
      </c>
      <c r="AI46" s="3">
        <v>1</v>
      </c>
      <c r="AJ46" s="3">
        <v>1</v>
      </c>
      <c r="AK46" s="3">
        <v>1</v>
      </c>
      <c r="AL46" s="3">
        <v>1</v>
      </c>
      <c r="AM46" s="48">
        <v>1</v>
      </c>
    </row>
    <row r="47" spans="2:39" x14ac:dyDescent="0.4">
      <c r="B47" s="47" t="s">
        <v>479</v>
      </c>
      <c r="C47" s="61">
        <f t="shared" si="1"/>
        <v>17</v>
      </c>
      <c r="D47" s="3"/>
      <c r="E47" s="3"/>
      <c r="F47" s="3"/>
      <c r="G47" s="3"/>
      <c r="H47" s="3"/>
      <c r="I47" s="3"/>
      <c r="J47" s="3"/>
      <c r="K47" s="3"/>
      <c r="L47" s="3"/>
      <c r="M47" s="3"/>
      <c r="N47" s="3"/>
      <c r="O47" s="3"/>
      <c r="P47" s="3"/>
      <c r="Q47" s="3"/>
      <c r="R47" s="3"/>
      <c r="S47" s="3"/>
      <c r="T47" s="3"/>
      <c r="U47" s="3"/>
      <c r="V47" s="3"/>
      <c r="W47" s="3">
        <v>1</v>
      </c>
      <c r="X47" s="3">
        <v>1</v>
      </c>
      <c r="Y47" s="3">
        <v>1</v>
      </c>
      <c r="Z47" s="3">
        <v>1</v>
      </c>
      <c r="AA47" s="3">
        <v>1</v>
      </c>
      <c r="AB47" s="3">
        <v>1</v>
      </c>
      <c r="AC47" s="3">
        <v>1</v>
      </c>
      <c r="AD47" s="3">
        <v>1</v>
      </c>
      <c r="AE47" s="3">
        <v>1</v>
      </c>
      <c r="AF47" s="3">
        <v>1</v>
      </c>
      <c r="AG47" s="3">
        <v>1</v>
      </c>
      <c r="AH47" s="3">
        <v>1</v>
      </c>
      <c r="AI47" s="3">
        <v>1</v>
      </c>
      <c r="AJ47" s="3">
        <v>1</v>
      </c>
      <c r="AK47" s="3">
        <v>1</v>
      </c>
      <c r="AL47" s="3">
        <v>1</v>
      </c>
      <c r="AM47" s="48">
        <v>1</v>
      </c>
    </row>
    <row r="48" spans="2:39" x14ac:dyDescent="0.4">
      <c r="B48" s="63" t="s">
        <v>481</v>
      </c>
      <c r="C48" s="61">
        <f t="shared" si="1"/>
        <v>35</v>
      </c>
      <c r="D48" s="71"/>
      <c r="E48" s="71">
        <v>1</v>
      </c>
      <c r="F48" s="71">
        <v>1</v>
      </c>
      <c r="G48" s="71">
        <v>1</v>
      </c>
      <c r="H48" s="71">
        <v>1</v>
      </c>
      <c r="I48" s="71">
        <v>1</v>
      </c>
      <c r="J48" s="71">
        <v>1</v>
      </c>
      <c r="K48" s="71">
        <v>1</v>
      </c>
      <c r="L48" s="71">
        <v>1</v>
      </c>
      <c r="M48" s="71">
        <v>1</v>
      </c>
      <c r="N48" s="71">
        <v>1</v>
      </c>
      <c r="O48" s="71">
        <v>1</v>
      </c>
      <c r="P48" s="71">
        <v>1</v>
      </c>
      <c r="Q48" s="71">
        <v>1</v>
      </c>
      <c r="R48" s="71">
        <v>1</v>
      </c>
      <c r="S48" s="71">
        <v>1</v>
      </c>
      <c r="T48" s="71">
        <v>1</v>
      </c>
      <c r="U48" s="71">
        <v>1</v>
      </c>
      <c r="V48" s="71">
        <v>1</v>
      </c>
      <c r="W48" s="71">
        <v>1</v>
      </c>
      <c r="X48" s="71">
        <v>1</v>
      </c>
      <c r="Y48" s="71">
        <v>1</v>
      </c>
      <c r="Z48" s="71">
        <v>1</v>
      </c>
      <c r="AA48" s="71">
        <v>1</v>
      </c>
      <c r="AB48" s="71">
        <v>1</v>
      </c>
      <c r="AC48" s="71">
        <v>1</v>
      </c>
      <c r="AD48" s="71">
        <v>1</v>
      </c>
      <c r="AE48" s="71">
        <v>1</v>
      </c>
      <c r="AF48" s="71">
        <v>1</v>
      </c>
      <c r="AG48" s="71">
        <v>1</v>
      </c>
      <c r="AH48" s="71">
        <v>1</v>
      </c>
      <c r="AI48" s="71">
        <v>1</v>
      </c>
      <c r="AJ48" s="71">
        <v>1</v>
      </c>
      <c r="AK48" s="71">
        <v>1</v>
      </c>
      <c r="AL48" s="71">
        <v>1</v>
      </c>
      <c r="AM48" s="148">
        <v>1</v>
      </c>
    </row>
    <row r="49" spans="2:39" x14ac:dyDescent="0.4">
      <c r="B49" s="63" t="s">
        <v>484</v>
      </c>
      <c r="C49" s="61">
        <f t="shared" si="1"/>
        <v>33</v>
      </c>
      <c r="D49" s="71"/>
      <c r="E49" s="71"/>
      <c r="F49" s="71"/>
      <c r="G49" s="71">
        <v>1</v>
      </c>
      <c r="H49" s="71">
        <v>1</v>
      </c>
      <c r="I49" s="71">
        <v>1</v>
      </c>
      <c r="J49" s="71">
        <v>1</v>
      </c>
      <c r="K49" s="71">
        <v>1</v>
      </c>
      <c r="L49" s="71">
        <v>1</v>
      </c>
      <c r="M49" s="71">
        <v>1</v>
      </c>
      <c r="N49" s="71">
        <v>1</v>
      </c>
      <c r="O49" s="71">
        <v>1</v>
      </c>
      <c r="P49" s="71">
        <v>1</v>
      </c>
      <c r="Q49" s="71">
        <v>1</v>
      </c>
      <c r="R49" s="71">
        <v>1</v>
      </c>
      <c r="S49" s="71">
        <v>1</v>
      </c>
      <c r="T49" s="71">
        <v>1</v>
      </c>
      <c r="U49" s="71">
        <v>1</v>
      </c>
      <c r="V49" s="71">
        <v>1</v>
      </c>
      <c r="W49" s="71">
        <v>1</v>
      </c>
      <c r="X49" s="71">
        <v>1</v>
      </c>
      <c r="Y49" s="71">
        <v>1</v>
      </c>
      <c r="Z49" s="71">
        <v>1</v>
      </c>
      <c r="AA49" s="71">
        <v>1</v>
      </c>
      <c r="AB49" s="71">
        <v>1</v>
      </c>
      <c r="AC49" s="71">
        <v>1</v>
      </c>
      <c r="AD49" s="71">
        <v>1</v>
      </c>
      <c r="AE49" s="71">
        <v>1</v>
      </c>
      <c r="AF49" s="71">
        <v>1</v>
      </c>
      <c r="AG49" s="71">
        <v>1</v>
      </c>
      <c r="AH49" s="71">
        <v>1</v>
      </c>
      <c r="AI49" s="71">
        <v>1</v>
      </c>
      <c r="AJ49" s="71">
        <v>1</v>
      </c>
      <c r="AK49" s="71">
        <v>1</v>
      </c>
      <c r="AL49" s="71">
        <v>1</v>
      </c>
      <c r="AM49" s="148">
        <v>1</v>
      </c>
    </row>
    <row r="50" spans="2:39" x14ac:dyDescent="0.4">
      <c r="B50" s="63" t="s">
        <v>485</v>
      </c>
      <c r="C50" s="61">
        <f t="shared" si="1"/>
        <v>33</v>
      </c>
      <c r="D50" s="71"/>
      <c r="E50" s="71"/>
      <c r="F50" s="71"/>
      <c r="G50" s="71">
        <v>1</v>
      </c>
      <c r="H50" s="71">
        <v>1</v>
      </c>
      <c r="I50" s="71">
        <v>1</v>
      </c>
      <c r="J50" s="71">
        <v>1</v>
      </c>
      <c r="K50" s="71">
        <v>1</v>
      </c>
      <c r="L50" s="71">
        <v>1</v>
      </c>
      <c r="M50" s="71">
        <v>1</v>
      </c>
      <c r="N50" s="71">
        <v>1</v>
      </c>
      <c r="O50" s="71">
        <v>1</v>
      </c>
      <c r="P50" s="71">
        <v>1</v>
      </c>
      <c r="Q50" s="71">
        <v>1</v>
      </c>
      <c r="R50" s="71">
        <v>1</v>
      </c>
      <c r="S50" s="71">
        <v>1</v>
      </c>
      <c r="T50" s="71">
        <v>1</v>
      </c>
      <c r="U50" s="71">
        <v>1</v>
      </c>
      <c r="V50" s="71">
        <v>1</v>
      </c>
      <c r="W50" s="71">
        <v>1</v>
      </c>
      <c r="X50" s="71">
        <v>1</v>
      </c>
      <c r="Y50" s="71">
        <v>1</v>
      </c>
      <c r="Z50" s="71">
        <v>1</v>
      </c>
      <c r="AA50" s="71">
        <v>1</v>
      </c>
      <c r="AB50" s="71">
        <v>1</v>
      </c>
      <c r="AC50" s="71">
        <v>1</v>
      </c>
      <c r="AD50" s="71">
        <v>1</v>
      </c>
      <c r="AE50" s="71">
        <v>1</v>
      </c>
      <c r="AF50" s="71">
        <v>1</v>
      </c>
      <c r="AG50" s="71">
        <v>1</v>
      </c>
      <c r="AH50" s="71">
        <v>1</v>
      </c>
      <c r="AI50" s="71">
        <v>1</v>
      </c>
      <c r="AJ50" s="71">
        <v>1</v>
      </c>
      <c r="AK50" s="71">
        <v>1</v>
      </c>
      <c r="AL50" s="71">
        <v>1</v>
      </c>
      <c r="AM50" s="148">
        <v>1</v>
      </c>
    </row>
    <row r="51" spans="2:39" x14ac:dyDescent="0.4">
      <c r="B51" s="63" t="s">
        <v>486</v>
      </c>
      <c r="C51" s="61">
        <f t="shared" si="1"/>
        <v>33</v>
      </c>
      <c r="D51" s="71"/>
      <c r="E51" s="71"/>
      <c r="F51" s="71"/>
      <c r="G51" s="71">
        <v>1</v>
      </c>
      <c r="H51" s="71">
        <v>1</v>
      </c>
      <c r="I51" s="71">
        <v>1</v>
      </c>
      <c r="J51" s="71">
        <v>1</v>
      </c>
      <c r="K51" s="71">
        <v>1</v>
      </c>
      <c r="L51" s="71">
        <v>1</v>
      </c>
      <c r="M51" s="71">
        <v>1</v>
      </c>
      <c r="N51" s="71">
        <v>1</v>
      </c>
      <c r="O51" s="71">
        <v>1</v>
      </c>
      <c r="P51" s="71">
        <v>1</v>
      </c>
      <c r="Q51" s="71">
        <v>1</v>
      </c>
      <c r="R51" s="71">
        <v>1</v>
      </c>
      <c r="S51" s="71">
        <v>1</v>
      </c>
      <c r="T51" s="71">
        <v>1</v>
      </c>
      <c r="U51" s="71">
        <v>1</v>
      </c>
      <c r="V51" s="71">
        <v>1</v>
      </c>
      <c r="W51" s="71">
        <v>1</v>
      </c>
      <c r="X51" s="71">
        <v>1</v>
      </c>
      <c r="Y51" s="71">
        <v>1</v>
      </c>
      <c r="Z51" s="71">
        <v>1</v>
      </c>
      <c r="AA51" s="71">
        <v>1</v>
      </c>
      <c r="AB51" s="71">
        <v>1</v>
      </c>
      <c r="AC51" s="71">
        <v>1</v>
      </c>
      <c r="AD51" s="71">
        <v>1</v>
      </c>
      <c r="AE51" s="71">
        <v>1</v>
      </c>
      <c r="AF51" s="71">
        <v>1</v>
      </c>
      <c r="AG51" s="71">
        <v>1</v>
      </c>
      <c r="AH51" s="71">
        <v>1</v>
      </c>
      <c r="AI51" s="71">
        <v>1</v>
      </c>
      <c r="AJ51" s="71">
        <v>1</v>
      </c>
      <c r="AK51" s="71">
        <v>1</v>
      </c>
      <c r="AL51" s="71">
        <v>1</v>
      </c>
      <c r="AM51" s="148">
        <v>1</v>
      </c>
    </row>
    <row r="52" spans="2:39" x14ac:dyDescent="0.4">
      <c r="B52" s="63" t="s">
        <v>487</v>
      </c>
      <c r="C52" s="61">
        <f t="shared" si="1"/>
        <v>33</v>
      </c>
      <c r="D52" s="71"/>
      <c r="E52" s="71"/>
      <c r="F52" s="71"/>
      <c r="G52" s="71">
        <v>1</v>
      </c>
      <c r="H52" s="71">
        <v>1</v>
      </c>
      <c r="I52" s="71">
        <v>1</v>
      </c>
      <c r="J52" s="71">
        <v>1</v>
      </c>
      <c r="K52" s="71">
        <v>1</v>
      </c>
      <c r="L52" s="71">
        <v>1</v>
      </c>
      <c r="M52" s="71">
        <v>1</v>
      </c>
      <c r="N52" s="71">
        <v>1</v>
      </c>
      <c r="O52" s="71">
        <v>1</v>
      </c>
      <c r="P52" s="71">
        <v>1</v>
      </c>
      <c r="Q52" s="71">
        <v>1</v>
      </c>
      <c r="R52" s="71">
        <v>1</v>
      </c>
      <c r="S52" s="71">
        <v>1</v>
      </c>
      <c r="T52" s="71">
        <v>1</v>
      </c>
      <c r="U52" s="71">
        <v>1</v>
      </c>
      <c r="V52" s="71">
        <v>1</v>
      </c>
      <c r="W52" s="71">
        <v>1</v>
      </c>
      <c r="X52" s="71">
        <v>1</v>
      </c>
      <c r="Y52" s="71">
        <v>1</v>
      </c>
      <c r="Z52" s="71">
        <v>1</v>
      </c>
      <c r="AA52" s="71">
        <v>1</v>
      </c>
      <c r="AB52" s="71">
        <v>1</v>
      </c>
      <c r="AC52" s="71">
        <v>1</v>
      </c>
      <c r="AD52" s="71">
        <v>1</v>
      </c>
      <c r="AE52" s="71">
        <v>1</v>
      </c>
      <c r="AF52" s="71">
        <v>1</v>
      </c>
      <c r="AG52" s="71">
        <v>1</v>
      </c>
      <c r="AH52" s="71">
        <v>1</v>
      </c>
      <c r="AI52" s="71">
        <v>1</v>
      </c>
      <c r="AJ52" s="71">
        <v>1</v>
      </c>
      <c r="AK52" s="71">
        <v>1</v>
      </c>
      <c r="AL52" s="71">
        <v>1</v>
      </c>
      <c r="AM52" s="148">
        <v>1</v>
      </c>
    </row>
    <row r="53" spans="2:39" x14ac:dyDescent="0.4">
      <c r="B53" s="63" t="s">
        <v>488</v>
      </c>
      <c r="C53" s="61">
        <f t="shared" si="1"/>
        <v>27</v>
      </c>
      <c r="D53" s="71"/>
      <c r="E53" s="71"/>
      <c r="F53" s="71"/>
      <c r="G53" s="71"/>
      <c r="H53" s="71"/>
      <c r="I53" s="71"/>
      <c r="J53" s="71"/>
      <c r="K53" s="71"/>
      <c r="L53" s="71"/>
      <c r="M53" s="71">
        <v>1</v>
      </c>
      <c r="N53" s="71">
        <v>1</v>
      </c>
      <c r="O53" s="71">
        <v>1</v>
      </c>
      <c r="P53" s="71">
        <v>1</v>
      </c>
      <c r="Q53" s="71">
        <v>1</v>
      </c>
      <c r="R53" s="71">
        <v>1</v>
      </c>
      <c r="S53" s="71">
        <v>1</v>
      </c>
      <c r="T53" s="71">
        <v>1</v>
      </c>
      <c r="U53" s="71">
        <v>1</v>
      </c>
      <c r="V53" s="71">
        <v>1</v>
      </c>
      <c r="W53" s="71">
        <v>1</v>
      </c>
      <c r="X53" s="71">
        <v>1</v>
      </c>
      <c r="Y53" s="71">
        <v>1</v>
      </c>
      <c r="Z53" s="71">
        <v>1</v>
      </c>
      <c r="AA53" s="71">
        <v>1</v>
      </c>
      <c r="AB53" s="71">
        <v>1</v>
      </c>
      <c r="AC53" s="71">
        <v>1</v>
      </c>
      <c r="AD53" s="71">
        <v>1</v>
      </c>
      <c r="AE53" s="71">
        <v>1</v>
      </c>
      <c r="AF53" s="71">
        <v>1</v>
      </c>
      <c r="AG53" s="71">
        <v>1</v>
      </c>
      <c r="AH53" s="71">
        <v>1</v>
      </c>
      <c r="AI53" s="71">
        <v>1</v>
      </c>
      <c r="AJ53" s="71">
        <v>1</v>
      </c>
      <c r="AK53" s="71">
        <v>1</v>
      </c>
      <c r="AL53" s="71">
        <v>1</v>
      </c>
      <c r="AM53" s="148">
        <v>1</v>
      </c>
    </row>
    <row r="54" spans="2:39" x14ac:dyDescent="0.4">
      <c r="B54" s="63" t="s">
        <v>489</v>
      </c>
      <c r="C54" s="61">
        <f t="shared" si="1"/>
        <v>27</v>
      </c>
      <c r="D54" s="71"/>
      <c r="E54" s="71"/>
      <c r="F54" s="71"/>
      <c r="G54" s="71"/>
      <c r="H54" s="71"/>
      <c r="I54" s="71"/>
      <c r="J54" s="71"/>
      <c r="K54" s="71"/>
      <c r="L54" s="71"/>
      <c r="M54" s="71">
        <v>1</v>
      </c>
      <c r="N54" s="71">
        <v>1</v>
      </c>
      <c r="O54" s="71">
        <v>1</v>
      </c>
      <c r="P54" s="71">
        <v>1</v>
      </c>
      <c r="Q54" s="71">
        <v>1</v>
      </c>
      <c r="R54" s="71">
        <v>1</v>
      </c>
      <c r="S54" s="71">
        <v>1</v>
      </c>
      <c r="T54" s="71">
        <v>1</v>
      </c>
      <c r="U54" s="71">
        <v>1</v>
      </c>
      <c r="V54" s="71">
        <v>1</v>
      </c>
      <c r="W54" s="71">
        <v>1</v>
      </c>
      <c r="X54" s="71">
        <v>1</v>
      </c>
      <c r="Y54" s="71">
        <v>1</v>
      </c>
      <c r="Z54" s="71">
        <v>1</v>
      </c>
      <c r="AA54" s="71">
        <v>1</v>
      </c>
      <c r="AB54" s="71">
        <v>1</v>
      </c>
      <c r="AC54" s="71">
        <v>1</v>
      </c>
      <c r="AD54" s="71">
        <v>1</v>
      </c>
      <c r="AE54" s="71">
        <v>1</v>
      </c>
      <c r="AF54" s="71">
        <v>1</v>
      </c>
      <c r="AG54" s="71">
        <v>1</v>
      </c>
      <c r="AH54" s="71">
        <v>1</v>
      </c>
      <c r="AI54" s="71">
        <v>1</v>
      </c>
      <c r="AJ54" s="71">
        <v>1</v>
      </c>
      <c r="AK54" s="71">
        <v>1</v>
      </c>
      <c r="AL54" s="71">
        <v>1</v>
      </c>
      <c r="AM54" s="148">
        <v>1</v>
      </c>
    </row>
    <row r="55" spans="2:39" x14ac:dyDescent="0.4">
      <c r="B55" s="63" t="s">
        <v>490</v>
      </c>
      <c r="C55" s="61">
        <f t="shared" si="1"/>
        <v>27</v>
      </c>
      <c r="D55" s="71"/>
      <c r="E55" s="71"/>
      <c r="F55" s="71"/>
      <c r="G55" s="71"/>
      <c r="H55" s="71"/>
      <c r="I55" s="71"/>
      <c r="J55" s="71"/>
      <c r="K55" s="71"/>
      <c r="L55" s="71"/>
      <c r="M55" s="71">
        <v>1</v>
      </c>
      <c r="N55" s="71">
        <v>1</v>
      </c>
      <c r="O55" s="71">
        <v>1</v>
      </c>
      <c r="P55" s="71">
        <v>1</v>
      </c>
      <c r="Q55" s="71">
        <v>1</v>
      </c>
      <c r="R55" s="71">
        <v>1</v>
      </c>
      <c r="S55" s="71">
        <v>1</v>
      </c>
      <c r="T55" s="71">
        <v>1</v>
      </c>
      <c r="U55" s="71">
        <v>1</v>
      </c>
      <c r="V55" s="71">
        <v>1</v>
      </c>
      <c r="W55" s="71">
        <v>1</v>
      </c>
      <c r="X55" s="71">
        <v>1</v>
      </c>
      <c r="Y55" s="71">
        <v>1</v>
      </c>
      <c r="Z55" s="71">
        <v>1</v>
      </c>
      <c r="AA55" s="71">
        <v>1</v>
      </c>
      <c r="AB55" s="71">
        <v>1</v>
      </c>
      <c r="AC55" s="71">
        <v>1</v>
      </c>
      <c r="AD55" s="71">
        <v>1</v>
      </c>
      <c r="AE55" s="71">
        <v>1</v>
      </c>
      <c r="AF55" s="71">
        <v>1</v>
      </c>
      <c r="AG55" s="71">
        <v>1</v>
      </c>
      <c r="AH55" s="71">
        <v>1</v>
      </c>
      <c r="AI55" s="71">
        <v>1</v>
      </c>
      <c r="AJ55" s="71">
        <v>1</v>
      </c>
      <c r="AK55" s="71">
        <v>1</v>
      </c>
      <c r="AL55" s="71">
        <v>1</v>
      </c>
      <c r="AM55" s="148">
        <v>1</v>
      </c>
    </row>
    <row r="56" spans="2:39" x14ac:dyDescent="0.4">
      <c r="B56" s="63" t="s">
        <v>491</v>
      </c>
      <c r="C56" s="61">
        <f t="shared" si="1"/>
        <v>27</v>
      </c>
      <c r="D56" s="71"/>
      <c r="E56" s="71"/>
      <c r="F56" s="71"/>
      <c r="G56" s="71"/>
      <c r="H56" s="71"/>
      <c r="I56" s="71"/>
      <c r="J56" s="71"/>
      <c r="K56" s="71"/>
      <c r="L56" s="71"/>
      <c r="M56" s="71">
        <v>1</v>
      </c>
      <c r="N56" s="71">
        <v>1</v>
      </c>
      <c r="O56" s="71">
        <v>1</v>
      </c>
      <c r="P56" s="71">
        <v>1</v>
      </c>
      <c r="Q56" s="71">
        <v>1</v>
      </c>
      <c r="R56" s="71">
        <v>1</v>
      </c>
      <c r="S56" s="71">
        <v>1</v>
      </c>
      <c r="T56" s="71">
        <v>1</v>
      </c>
      <c r="U56" s="71">
        <v>1</v>
      </c>
      <c r="V56" s="71">
        <v>1</v>
      </c>
      <c r="W56" s="71">
        <v>1</v>
      </c>
      <c r="X56" s="71">
        <v>1</v>
      </c>
      <c r="Y56" s="71">
        <v>1</v>
      </c>
      <c r="Z56" s="71">
        <v>1</v>
      </c>
      <c r="AA56" s="71">
        <v>1</v>
      </c>
      <c r="AB56" s="71">
        <v>1</v>
      </c>
      <c r="AC56" s="71">
        <v>1</v>
      </c>
      <c r="AD56" s="71">
        <v>1</v>
      </c>
      <c r="AE56" s="71">
        <v>1</v>
      </c>
      <c r="AF56" s="71">
        <v>1</v>
      </c>
      <c r="AG56" s="71">
        <v>1</v>
      </c>
      <c r="AH56" s="71">
        <v>1</v>
      </c>
      <c r="AI56" s="71">
        <v>1</v>
      </c>
      <c r="AJ56" s="71">
        <v>1</v>
      </c>
      <c r="AK56" s="71">
        <v>1</v>
      </c>
      <c r="AL56" s="71">
        <v>1</v>
      </c>
      <c r="AM56" s="148">
        <v>1</v>
      </c>
    </row>
    <row r="57" spans="2:39" x14ac:dyDescent="0.4">
      <c r="B57" s="63" t="s">
        <v>492</v>
      </c>
      <c r="C57" s="61">
        <f t="shared" si="1"/>
        <v>27</v>
      </c>
      <c r="D57" s="71"/>
      <c r="E57" s="71"/>
      <c r="F57" s="71"/>
      <c r="G57" s="71"/>
      <c r="H57" s="71"/>
      <c r="I57" s="71"/>
      <c r="J57" s="71"/>
      <c r="K57" s="71"/>
      <c r="L57" s="71"/>
      <c r="M57" s="71">
        <v>1</v>
      </c>
      <c r="N57" s="71">
        <v>1</v>
      </c>
      <c r="O57" s="71">
        <v>1</v>
      </c>
      <c r="P57" s="71">
        <v>1</v>
      </c>
      <c r="Q57" s="71">
        <v>1</v>
      </c>
      <c r="R57" s="71">
        <v>1</v>
      </c>
      <c r="S57" s="71">
        <v>1</v>
      </c>
      <c r="T57" s="71">
        <v>1</v>
      </c>
      <c r="U57" s="71">
        <v>1</v>
      </c>
      <c r="V57" s="71">
        <v>1</v>
      </c>
      <c r="W57" s="71">
        <v>1</v>
      </c>
      <c r="X57" s="71">
        <v>1</v>
      </c>
      <c r="Y57" s="71">
        <v>1</v>
      </c>
      <c r="Z57" s="71">
        <v>1</v>
      </c>
      <c r="AA57" s="71">
        <v>1</v>
      </c>
      <c r="AB57" s="71">
        <v>1</v>
      </c>
      <c r="AC57" s="71">
        <v>1</v>
      </c>
      <c r="AD57" s="71">
        <v>1</v>
      </c>
      <c r="AE57" s="71">
        <v>1</v>
      </c>
      <c r="AF57" s="71">
        <v>1</v>
      </c>
      <c r="AG57" s="71">
        <v>1</v>
      </c>
      <c r="AH57" s="71">
        <v>1</v>
      </c>
      <c r="AI57" s="71">
        <v>1</v>
      </c>
      <c r="AJ57" s="71">
        <v>1</v>
      </c>
      <c r="AK57" s="71">
        <v>1</v>
      </c>
      <c r="AL57" s="71">
        <v>1</v>
      </c>
      <c r="AM57" s="148">
        <v>1</v>
      </c>
    </row>
    <row r="58" spans="2:39" x14ac:dyDescent="0.4">
      <c r="B58" s="63" t="s">
        <v>493</v>
      </c>
      <c r="C58" s="61">
        <f t="shared" si="1"/>
        <v>24</v>
      </c>
      <c r="D58" s="71"/>
      <c r="E58" s="71"/>
      <c r="F58" s="71"/>
      <c r="G58" s="71"/>
      <c r="H58" s="71"/>
      <c r="I58" s="71"/>
      <c r="J58" s="71"/>
      <c r="K58" s="71"/>
      <c r="L58" s="71"/>
      <c r="M58" s="71"/>
      <c r="N58" s="71"/>
      <c r="O58" s="71"/>
      <c r="P58" s="71">
        <v>1</v>
      </c>
      <c r="Q58" s="71">
        <v>1</v>
      </c>
      <c r="R58" s="71">
        <v>1</v>
      </c>
      <c r="S58" s="71">
        <v>1</v>
      </c>
      <c r="T58" s="71">
        <v>1</v>
      </c>
      <c r="U58" s="71">
        <v>1</v>
      </c>
      <c r="V58" s="71">
        <v>1</v>
      </c>
      <c r="W58" s="71">
        <v>1</v>
      </c>
      <c r="X58" s="71">
        <v>1</v>
      </c>
      <c r="Y58" s="71">
        <v>1</v>
      </c>
      <c r="Z58" s="71">
        <v>1</v>
      </c>
      <c r="AA58" s="71">
        <v>1</v>
      </c>
      <c r="AB58" s="71">
        <v>1</v>
      </c>
      <c r="AC58" s="71">
        <v>1</v>
      </c>
      <c r="AD58" s="71">
        <v>1</v>
      </c>
      <c r="AE58" s="71">
        <v>1</v>
      </c>
      <c r="AF58" s="71">
        <v>1</v>
      </c>
      <c r="AG58" s="71">
        <v>1</v>
      </c>
      <c r="AH58" s="71">
        <v>1</v>
      </c>
      <c r="AI58" s="71">
        <v>1</v>
      </c>
      <c r="AJ58" s="71">
        <v>1</v>
      </c>
      <c r="AK58" s="71">
        <v>1</v>
      </c>
      <c r="AL58" s="71">
        <v>1</v>
      </c>
      <c r="AM58" s="148">
        <v>1</v>
      </c>
    </row>
    <row r="59" spans="2:39" x14ac:dyDescent="0.4">
      <c r="B59" s="63" t="s">
        <v>494</v>
      </c>
      <c r="C59" s="61">
        <f t="shared" si="1"/>
        <v>24</v>
      </c>
      <c r="D59" s="71"/>
      <c r="E59" s="71"/>
      <c r="F59" s="71"/>
      <c r="G59" s="71"/>
      <c r="H59" s="71"/>
      <c r="I59" s="71"/>
      <c r="J59" s="71"/>
      <c r="K59" s="71"/>
      <c r="L59" s="71"/>
      <c r="M59" s="71"/>
      <c r="N59" s="71"/>
      <c r="O59" s="71"/>
      <c r="P59" s="71">
        <v>1</v>
      </c>
      <c r="Q59" s="71">
        <v>1</v>
      </c>
      <c r="R59" s="71">
        <v>1</v>
      </c>
      <c r="S59" s="71">
        <v>1</v>
      </c>
      <c r="T59" s="71">
        <v>1</v>
      </c>
      <c r="U59" s="71">
        <v>1</v>
      </c>
      <c r="V59" s="71">
        <v>1</v>
      </c>
      <c r="W59" s="71">
        <v>1</v>
      </c>
      <c r="X59" s="71">
        <v>1</v>
      </c>
      <c r="Y59" s="71">
        <v>1</v>
      </c>
      <c r="Z59" s="71">
        <v>1</v>
      </c>
      <c r="AA59" s="71">
        <v>1</v>
      </c>
      <c r="AB59" s="71">
        <v>1</v>
      </c>
      <c r="AC59" s="71">
        <v>1</v>
      </c>
      <c r="AD59" s="71">
        <v>1</v>
      </c>
      <c r="AE59" s="71">
        <v>1</v>
      </c>
      <c r="AF59" s="71">
        <v>1</v>
      </c>
      <c r="AG59" s="71">
        <v>1</v>
      </c>
      <c r="AH59" s="71">
        <v>1</v>
      </c>
      <c r="AI59" s="71">
        <v>1</v>
      </c>
      <c r="AJ59" s="71">
        <v>1</v>
      </c>
      <c r="AK59" s="71">
        <v>1</v>
      </c>
      <c r="AL59" s="71">
        <v>1</v>
      </c>
      <c r="AM59" s="148">
        <v>1</v>
      </c>
    </row>
    <row r="60" spans="2:39" x14ac:dyDescent="0.4">
      <c r="B60" s="63" t="s">
        <v>495</v>
      </c>
      <c r="C60" s="61">
        <f t="shared" si="1"/>
        <v>24</v>
      </c>
      <c r="D60" s="71"/>
      <c r="E60" s="71"/>
      <c r="F60" s="71"/>
      <c r="G60" s="71"/>
      <c r="H60" s="71"/>
      <c r="I60" s="71"/>
      <c r="J60" s="71"/>
      <c r="K60" s="71"/>
      <c r="L60" s="71"/>
      <c r="M60" s="71"/>
      <c r="N60" s="71"/>
      <c r="O60" s="71"/>
      <c r="P60" s="71">
        <v>1</v>
      </c>
      <c r="Q60" s="71">
        <v>1</v>
      </c>
      <c r="R60" s="71">
        <v>1</v>
      </c>
      <c r="S60" s="71">
        <v>1</v>
      </c>
      <c r="T60" s="71">
        <v>1</v>
      </c>
      <c r="U60" s="71">
        <v>1</v>
      </c>
      <c r="V60" s="71">
        <v>1</v>
      </c>
      <c r="W60" s="71">
        <v>1</v>
      </c>
      <c r="X60" s="71">
        <v>1</v>
      </c>
      <c r="Y60" s="71">
        <v>1</v>
      </c>
      <c r="Z60" s="71">
        <v>1</v>
      </c>
      <c r="AA60" s="71">
        <v>1</v>
      </c>
      <c r="AB60" s="71">
        <v>1</v>
      </c>
      <c r="AC60" s="71">
        <v>1</v>
      </c>
      <c r="AD60" s="71">
        <v>1</v>
      </c>
      <c r="AE60" s="71">
        <v>1</v>
      </c>
      <c r="AF60" s="71">
        <v>1</v>
      </c>
      <c r="AG60" s="71">
        <v>1</v>
      </c>
      <c r="AH60" s="71">
        <v>1</v>
      </c>
      <c r="AI60" s="71">
        <v>1</v>
      </c>
      <c r="AJ60" s="71">
        <v>1</v>
      </c>
      <c r="AK60" s="71">
        <v>1</v>
      </c>
      <c r="AL60" s="71">
        <v>1</v>
      </c>
      <c r="AM60" s="148">
        <v>1</v>
      </c>
    </row>
    <row r="61" spans="2:39" x14ac:dyDescent="0.4">
      <c r="B61" s="63" t="s">
        <v>496</v>
      </c>
      <c r="C61" s="61">
        <f t="shared" si="1"/>
        <v>24</v>
      </c>
      <c r="D61" s="71"/>
      <c r="E61" s="71"/>
      <c r="F61" s="71"/>
      <c r="G61" s="71"/>
      <c r="H61" s="71"/>
      <c r="I61" s="71"/>
      <c r="J61" s="71"/>
      <c r="K61" s="71"/>
      <c r="L61" s="71"/>
      <c r="M61" s="71"/>
      <c r="N61" s="71"/>
      <c r="O61" s="71"/>
      <c r="P61" s="71">
        <v>1</v>
      </c>
      <c r="Q61" s="71">
        <v>1</v>
      </c>
      <c r="R61" s="71">
        <v>1</v>
      </c>
      <c r="S61" s="71">
        <v>1</v>
      </c>
      <c r="T61" s="71">
        <v>1</v>
      </c>
      <c r="U61" s="71">
        <v>1</v>
      </c>
      <c r="V61" s="71">
        <v>1</v>
      </c>
      <c r="W61" s="71">
        <v>1</v>
      </c>
      <c r="X61" s="71">
        <v>1</v>
      </c>
      <c r="Y61" s="71">
        <v>1</v>
      </c>
      <c r="Z61" s="71">
        <v>1</v>
      </c>
      <c r="AA61" s="71">
        <v>1</v>
      </c>
      <c r="AB61" s="71">
        <v>1</v>
      </c>
      <c r="AC61" s="71">
        <v>1</v>
      </c>
      <c r="AD61" s="71">
        <v>1</v>
      </c>
      <c r="AE61" s="71">
        <v>1</v>
      </c>
      <c r="AF61" s="71">
        <v>1</v>
      </c>
      <c r="AG61" s="71">
        <v>1</v>
      </c>
      <c r="AH61" s="71">
        <v>1</v>
      </c>
      <c r="AI61" s="71">
        <v>1</v>
      </c>
      <c r="AJ61" s="71">
        <v>1</v>
      </c>
      <c r="AK61" s="71">
        <v>1</v>
      </c>
      <c r="AL61" s="71">
        <v>1</v>
      </c>
      <c r="AM61" s="148">
        <v>1</v>
      </c>
    </row>
    <row r="62" spans="2:39" x14ac:dyDescent="0.4">
      <c r="B62" s="63" t="s">
        <v>497</v>
      </c>
      <c r="C62" s="61">
        <f t="shared" si="1"/>
        <v>24</v>
      </c>
      <c r="D62" s="71"/>
      <c r="E62" s="71"/>
      <c r="F62" s="71"/>
      <c r="G62" s="71"/>
      <c r="H62" s="71"/>
      <c r="I62" s="71"/>
      <c r="J62" s="71"/>
      <c r="K62" s="71"/>
      <c r="L62" s="71"/>
      <c r="M62" s="71"/>
      <c r="N62" s="71"/>
      <c r="O62" s="71"/>
      <c r="P62" s="71">
        <v>1</v>
      </c>
      <c r="Q62" s="71">
        <v>1</v>
      </c>
      <c r="R62" s="71">
        <v>1</v>
      </c>
      <c r="S62" s="71">
        <v>1</v>
      </c>
      <c r="T62" s="71">
        <v>1</v>
      </c>
      <c r="U62" s="71">
        <v>1</v>
      </c>
      <c r="V62" s="71">
        <v>1</v>
      </c>
      <c r="W62" s="71">
        <v>1</v>
      </c>
      <c r="X62" s="71">
        <v>1</v>
      </c>
      <c r="Y62" s="71">
        <v>1</v>
      </c>
      <c r="Z62" s="71">
        <v>1</v>
      </c>
      <c r="AA62" s="71">
        <v>1</v>
      </c>
      <c r="AB62" s="71">
        <v>1</v>
      </c>
      <c r="AC62" s="71">
        <v>1</v>
      </c>
      <c r="AD62" s="71">
        <v>1</v>
      </c>
      <c r="AE62" s="71">
        <v>1</v>
      </c>
      <c r="AF62" s="71">
        <v>1</v>
      </c>
      <c r="AG62" s="71">
        <v>1</v>
      </c>
      <c r="AH62" s="71">
        <v>1</v>
      </c>
      <c r="AI62" s="71">
        <v>1</v>
      </c>
      <c r="AJ62" s="71">
        <v>1</v>
      </c>
      <c r="AK62" s="71">
        <v>1</v>
      </c>
      <c r="AL62" s="71">
        <v>1</v>
      </c>
      <c r="AM62" s="148">
        <v>1</v>
      </c>
    </row>
    <row r="63" spans="2:39" x14ac:dyDescent="0.4">
      <c r="B63" s="63" t="s">
        <v>498</v>
      </c>
      <c r="C63" s="61">
        <f t="shared" si="1"/>
        <v>24</v>
      </c>
      <c r="D63" s="71"/>
      <c r="E63" s="71"/>
      <c r="F63" s="71"/>
      <c r="G63" s="71"/>
      <c r="H63" s="71"/>
      <c r="I63" s="71"/>
      <c r="J63" s="71"/>
      <c r="K63" s="71"/>
      <c r="L63" s="71"/>
      <c r="M63" s="71"/>
      <c r="N63" s="71"/>
      <c r="O63" s="71"/>
      <c r="P63" s="71">
        <v>1</v>
      </c>
      <c r="Q63" s="71">
        <v>1</v>
      </c>
      <c r="R63" s="71">
        <v>1</v>
      </c>
      <c r="S63" s="71">
        <v>1</v>
      </c>
      <c r="T63" s="71">
        <v>1</v>
      </c>
      <c r="U63" s="71">
        <v>1</v>
      </c>
      <c r="V63" s="71">
        <v>1</v>
      </c>
      <c r="W63" s="71">
        <v>1</v>
      </c>
      <c r="X63" s="71">
        <v>1</v>
      </c>
      <c r="Y63" s="71">
        <v>1</v>
      </c>
      <c r="Z63" s="71">
        <v>1</v>
      </c>
      <c r="AA63" s="71">
        <v>1</v>
      </c>
      <c r="AB63" s="71">
        <v>1</v>
      </c>
      <c r="AC63" s="71">
        <v>1</v>
      </c>
      <c r="AD63" s="71">
        <v>1</v>
      </c>
      <c r="AE63" s="71">
        <v>1</v>
      </c>
      <c r="AF63" s="71">
        <v>1</v>
      </c>
      <c r="AG63" s="71">
        <v>1</v>
      </c>
      <c r="AH63" s="71">
        <v>1</v>
      </c>
      <c r="AI63" s="71">
        <v>1</v>
      </c>
      <c r="AJ63" s="71">
        <v>1</v>
      </c>
      <c r="AK63" s="71">
        <v>1</v>
      </c>
      <c r="AL63" s="71">
        <v>1</v>
      </c>
      <c r="AM63" s="148">
        <v>1</v>
      </c>
    </row>
    <row r="64" spans="2:39" x14ac:dyDescent="0.4">
      <c r="B64" s="63" t="s">
        <v>499</v>
      </c>
      <c r="C64" s="61">
        <f t="shared" si="1"/>
        <v>24</v>
      </c>
      <c r="D64" s="71"/>
      <c r="E64" s="71"/>
      <c r="F64" s="71"/>
      <c r="G64" s="71"/>
      <c r="H64" s="71"/>
      <c r="I64" s="71"/>
      <c r="J64" s="71"/>
      <c r="K64" s="71"/>
      <c r="L64" s="71"/>
      <c r="M64" s="71"/>
      <c r="N64" s="71"/>
      <c r="O64" s="71"/>
      <c r="P64" s="71">
        <v>1</v>
      </c>
      <c r="Q64" s="71">
        <v>1</v>
      </c>
      <c r="R64" s="71">
        <v>1</v>
      </c>
      <c r="S64" s="71">
        <v>1</v>
      </c>
      <c r="T64" s="71">
        <v>1</v>
      </c>
      <c r="U64" s="71">
        <v>1</v>
      </c>
      <c r="V64" s="71">
        <v>1</v>
      </c>
      <c r="W64" s="71">
        <v>1</v>
      </c>
      <c r="X64" s="71">
        <v>1</v>
      </c>
      <c r="Y64" s="71">
        <v>1</v>
      </c>
      <c r="Z64" s="71">
        <v>1</v>
      </c>
      <c r="AA64" s="71">
        <v>1</v>
      </c>
      <c r="AB64" s="71">
        <v>1</v>
      </c>
      <c r="AC64" s="71">
        <v>1</v>
      </c>
      <c r="AD64" s="71">
        <v>1</v>
      </c>
      <c r="AE64" s="71">
        <v>1</v>
      </c>
      <c r="AF64" s="71">
        <v>1</v>
      </c>
      <c r="AG64" s="71">
        <v>1</v>
      </c>
      <c r="AH64" s="71">
        <v>1</v>
      </c>
      <c r="AI64" s="71">
        <v>1</v>
      </c>
      <c r="AJ64" s="71">
        <v>1</v>
      </c>
      <c r="AK64" s="71">
        <v>1</v>
      </c>
      <c r="AL64" s="71">
        <v>1</v>
      </c>
      <c r="AM64" s="148">
        <v>1</v>
      </c>
    </row>
    <row r="65" spans="2:39" x14ac:dyDescent="0.4">
      <c r="B65" s="63" t="s">
        <v>500</v>
      </c>
      <c r="C65" s="61">
        <f t="shared" si="1"/>
        <v>36</v>
      </c>
      <c r="D65" s="71">
        <v>1</v>
      </c>
      <c r="E65" s="71">
        <v>1</v>
      </c>
      <c r="F65" s="71">
        <v>1</v>
      </c>
      <c r="G65" s="71">
        <v>1</v>
      </c>
      <c r="H65" s="71">
        <v>1</v>
      </c>
      <c r="I65" s="71">
        <v>1</v>
      </c>
      <c r="J65" s="71">
        <v>1</v>
      </c>
      <c r="K65" s="71">
        <v>1</v>
      </c>
      <c r="L65" s="71">
        <v>1</v>
      </c>
      <c r="M65" s="71">
        <v>1</v>
      </c>
      <c r="N65" s="71">
        <v>1</v>
      </c>
      <c r="O65" s="71">
        <v>1</v>
      </c>
      <c r="P65" s="71">
        <v>1</v>
      </c>
      <c r="Q65" s="71">
        <v>1</v>
      </c>
      <c r="R65" s="71">
        <v>1</v>
      </c>
      <c r="S65" s="71">
        <v>1</v>
      </c>
      <c r="T65" s="71">
        <v>1</v>
      </c>
      <c r="U65" s="71">
        <v>1</v>
      </c>
      <c r="V65" s="71">
        <v>1</v>
      </c>
      <c r="W65" s="71">
        <v>1</v>
      </c>
      <c r="X65" s="71">
        <v>1</v>
      </c>
      <c r="Y65" s="71">
        <v>1</v>
      </c>
      <c r="Z65" s="71">
        <v>1</v>
      </c>
      <c r="AA65" s="71">
        <v>1</v>
      </c>
      <c r="AB65" s="71">
        <v>1</v>
      </c>
      <c r="AC65" s="71">
        <v>1</v>
      </c>
      <c r="AD65" s="71">
        <v>1</v>
      </c>
      <c r="AE65" s="71">
        <v>1</v>
      </c>
      <c r="AF65" s="71">
        <v>1</v>
      </c>
      <c r="AG65" s="71">
        <v>1</v>
      </c>
      <c r="AH65" s="71">
        <v>1</v>
      </c>
      <c r="AI65" s="71">
        <v>1</v>
      </c>
      <c r="AJ65" s="71">
        <v>1</v>
      </c>
      <c r="AK65" s="71">
        <v>1</v>
      </c>
      <c r="AL65" s="71">
        <v>1</v>
      </c>
      <c r="AM65" s="148">
        <v>1</v>
      </c>
    </row>
    <row r="66" spans="2:39" x14ac:dyDescent="0.4">
      <c r="B66" s="63" t="s">
        <v>501</v>
      </c>
      <c r="C66" s="61">
        <f t="shared" si="1"/>
        <v>36</v>
      </c>
      <c r="D66" s="71">
        <v>1</v>
      </c>
      <c r="E66" s="71">
        <v>1</v>
      </c>
      <c r="F66" s="71">
        <v>1</v>
      </c>
      <c r="G66" s="71">
        <v>1</v>
      </c>
      <c r="H66" s="71">
        <v>1</v>
      </c>
      <c r="I66" s="71">
        <v>1</v>
      </c>
      <c r="J66" s="71">
        <v>1</v>
      </c>
      <c r="K66" s="71">
        <v>1</v>
      </c>
      <c r="L66" s="71">
        <v>1</v>
      </c>
      <c r="M66" s="71">
        <v>1</v>
      </c>
      <c r="N66" s="71">
        <v>1</v>
      </c>
      <c r="O66" s="71">
        <v>1</v>
      </c>
      <c r="P66" s="71">
        <v>1</v>
      </c>
      <c r="Q66" s="71">
        <v>1</v>
      </c>
      <c r="R66" s="71">
        <v>1</v>
      </c>
      <c r="S66" s="71">
        <v>1</v>
      </c>
      <c r="T66" s="71">
        <v>1</v>
      </c>
      <c r="U66" s="71">
        <v>1</v>
      </c>
      <c r="V66" s="71">
        <v>1</v>
      </c>
      <c r="W66" s="71">
        <v>1</v>
      </c>
      <c r="X66" s="71">
        <v>1</v>
      </c>
      <c r="Y66" s="71">
        <v>1</v>
      </c>
      <c r="Z66" s="71">
        <v>1</v>
      </c>
      <c r="AA66" s="71">
        <v>1</v>
      </c>
      <c r="AB66" s="71">
        <v>1</v>
      </c>
      <c r="AC66" s="71">
        <v>1</v>
      </c>
      <c r="AD66" s="71">
        <v>1</v>
      </c>
      <c r="AE66" s="71">
        <v>1</v>
      </c>
      <c r="AF66" s="71">
        <v>1</v>
      </c>
      <c r="AG66" s="71">
        <v>1</v>
      </c>
      <c r="AH66" s="71">
        <v>1</v>
      </c>
      <c r="AI66" s="71">
        <v>1</v>
      </c>
      <c r="AJ66" s="71">
        <v>1</v>
      </c>
      <c r="AK66" s="71">
        <v>1</v>
      </c>
      <c r="AL66" s="71">
        <v>1</v>
      </c>
      <c r="AM66" s="148">
        <v>1</v>
      </c>
    </row>
    <row r="67" spans="2:39" x14ac:dyDescent="0.4">
      <c r="B67" s="63" t="s">
        <v>502</v>
      </c>
      <c r="C67" s="61">
        <f t="shared" si="1"/>
        <v>36</v>
      </c>
      <c r="D67" s="71">
        <v>1</v>
      </c>
      <c r="E67" s="71">
        <v>1</v>
      </c>
      <c r="F67" s="71">
        <v>1</v>
      </c>
      <c r="G67" s="71">
        <v>1</v>
      </c>
      <c r="H67" s="71">
        <v>1</v>
      </c>
      <c r="I67" s="71">
        <v>1</v>
      </c>
      <c r="J67" s="71">
        <v>1</v>
      </c>
      <c r="K67" s="71">
        <v>1</v>
      </c>
      <c r="L67" s="71">
        <v>1</v>
      </c>
      <c r="M67" s="71">
        <v>1</v>
      </c>
      <c r="N67" s="71">
        <v>1</v>
      </c>
      <c r="O67" s="71">
        <v>1</v>
      </c>
      <c r="P67" s="71">
        <v>1</v>
      </c>
      <c r="Q67" s="71">
        <v>1</v>
      </c>
      <c r="R67" s="71">
        <v>1</v>
      </c>
      <c r="S67" s="71">
        <v>1</v>
      </c>
      <c r="T67" s="71">
        <v>1</v>
      </c>
      <c r="U67" s="71">
        <v>1</v>
      </c>
      <c r="V67" s="71">
        <v>1</v>
      </c>
      <c r="W67" s="71">
        <v>1</v>
      </c>
      <c r="X67" s="71">
        <v>1</v>
      </c>
      <c r="Y67" s="71">
        <v>1</v>
      </c>
      <c r="Z67" s="71">
        <v>1</v>
      </c>
      <c r="AA67" s="71">
        <v>1</v>
      </c>
      <c r="AB67" s="71">
        <v>1</v>
      </c>
      <c r="AC67" s="71">
        <v>1</v>
      </c>
      <c r="AD67" s="71">
        <v>1</v>
      </c>
      <c r="AE67" s="71">
        <v>1</v>
      </c>
      <c r="AF67" s="71">
        <v>1</v>
      </c>
      <c r="AG67" s="71">
        <v>1</v>
      </c>
      <c r="AH67" s="71">
        <v>1</v>
      </c>
      <c r="AI67" s="71">
        <v>1</v>
      </c>
      <c r="AJ67" s="71">
        <v>1</v>
      </c>
      <c r="AK67" s="71">
        <v>1</v>
      </c>
      <c r="AL67" s="71">
        <v>1</v>
      </c>
      <c r="AM67" s="148">
        <v>1</v>
      </c>
    </row>
    <row r="68" spans="2:39" x14ac:dyDescent="0.4">
      <c r="B68" s="63" t="s">
        <v>503</v>
      </c>
      <c r="C68" s="61">
        <f t="shared" si="1"/>
        <v>33</v>
      </c>
      <c r="D68" s="71"/>
      <c r="E68" s="71"/>
      <c r="F68" s="71"/>
      <c r="G68" s="71">
        <v>1</v>
      </c>
      <c r="H68" s="71">
        <v>1</v>
      </c>
      <c r="I68" s="71">
        <v>1</v>
      </c>
      <c r="J68" s="71">
        <v>1</v>
      </c>
      <c r="K68" s="71">
        <v>1</v>
      </c>
      <c r="L68" s="71">
        <v>1</v>
      </c>
      <c r="M68" s="71">
        <v>1</v>
      </c>
      <c r="N68" s="71">
        <v>1</v>
      </c>
      <c r="O68" s="71">
        <v>1</v>
      </c>
      <c r="P68" s="71">
        <v>1</v>
      </c>
      <c r="Q68" s="71">
        <v>1</v>
      </c>
      <c r="R68" s="71">
        <v>1</v>
      </c>
      <c r="S68" s="71">
        <v>1</v>
      </c>
      <c r="T68" s="71">
        <v>1</v>
      </c>
      <c r="U68" s="71">
        <v>1</v>
      </c>
      <c r="V68" s="71">
        <v>1</v>
      </c>
      <c r="W68" s="71">
        <v>1</v>
      </c>
      <c r="X68" s="71">
        <v>1</v>
      </c>
      <c r="Y68" s="71">
        <v>1</v>
      </c>
      <c r="Z68" s="71">
        <v>1</v>
      </c>
      <c r="AA68" s="71">
        <v>1</v>
      </c>
      <c r="AB68" s="71">
        <v>1</v>
      </c>
      <c r="AC68" s="71">
        <v>1</v>
      </c>
      <c r="AD68" s="71">
        <v>1</v>
      </c>
      <c r="AE68" s="71">
        <v>1</v>
      </c>
      <c r="AF68" s="71">
        <v>1</v>
      </c>
      <c r="AG68" s="71">
        <v>1</v>
      </c>
      <c r="AH68" s="71">
        <v>1</v>
      </c>
      <c r="AI68" s="71">
        <v>1</v>
      </c>
      <c r="AJ68" s="71">
        <v>1</v>
      </c>
      <c r="AK68" s="71">
        <v>1</v>
      </c>
      <c r="AL68" s="71">
        <v>1</v>
      </c>
      <c r="AM68" s="148">
        <v>1</v>
      </c>
    </row>
    <row r="69" spans="2:39" x14ac:dyDescent="0.4">
      <c r="B69" s="63" t="s">
        <v>504</v>
      </c>
      <c r="C69" s="61">
        <f t="shared" si="1"/>
        <v>33</v>
      </c>
      <c r="D69" s="71"/>
      <c r="E69" s="71"/>
      <c r="F69" s="71"/>
      <c r="G69" s="71">
        <v>1</v>
      </c>
      <c r="H69" s="71">
        <v>1</v>
      </c>
      <c r="I69" s="71">
        <v>1</v>
      </c>
      <c r="J69" s="71">
        <v>1</v>
      </c>
      <c r="K69" s="71">
        <v>1</v>
      </c>
      <c r="L69" s="71">
        <v>1</v>
      </c>
      <c r="M69" s="71">
        <v>1</v>
      </c>
      <c r="N69" s="71">
        <v>1</v>
      </c>
      <c r="O69" s="71">
        <v>1</v>
      </c>
      <c r="P69" s="71">
        <v>1</v>
      </c>
      <c r="Q69" s="71">
        <v>1</v>
      </c>
      <c r="R69" s="71">
        <v>1</v>
      </c>
      <c r="S69" s="71">
        <v>1</v>
      </c>
      <c r="T69" s="71">
        <v>1</v>
      </c>
      <c r="U69" s="71">
        <v>1</v>
      </c>
      <c r="V69" s="71">
        <v>1</v>
      </c>
      <c r="W69" s="71">
        <v>1</v>
      </c>
      <c r="X69" s="71">
        <v>1</v>
      </c>
      <c r="Y69" s="71">
        <v>1</v>
      </c>
      <c r="Z69" s="71">
        <v>1</v>
      </c>
      <c r="AA69" s="71">
        <v>1</v>
      </c>
      <c r="AB69" s="71">
        <v>1</v>
      </c>
      <c r="AC69" s="71">
        <v>1</v>
      </c>
      <c r="AD69" s="71">
        <v>1</v>
      </c>
      <c r="AE69" s="71">
        <v>1</v>
      </c>
      <c r="AF69" s="71">
        <v>1</v>
      </c>
      <c r="AG69" s="71">
        <v>1</v>
      </c>
      <c r="AH69" s="71">
        <v>1</v>
      </c>
      <c r="AI69" s="71">
        <v>1</v>
      </c>
      <c r="AJ69" s="71">
        <v>1</v>
      </c>
      <c r="AK69" s="71">
        <v>1</v>
      </c>
      <c r="AL69" s="71">
        <v>1</v>
      </c>
      <c r="AM69" s="148">
        <v>1</v>
      </c>
    </row>
    <row r="70" spans="2:39" x14ac:dyDescent="0.4">
      <c r="B70" s="63" t="s">
        <v>505</v>
      </c>
      <c r="C70" s="61">
        <f t="shared" si="1"/>
        <v>33</v>
      </c>
      <c r="D70" s="71"/>
      <c r="E70" s="71"/>
      <c r="F70" s="71"/>
      <c r="G70" s="71">
        <v>1</v>
      </c>
      <c r="H70" s="71">
        <v>1</v>
      </c>
      <c r="I70" s="71">
        <v>1</v>
      </c>
      <c r="J70" s="71">
        <v>1</v>
      </c>
      <c r="K70" s="71">
        <v>1</v>
      </c>
      <c r="L70" s="71">
        <v>1</v>
      </c>
      <c r="M70" s="71">
        <v>1</v>
      </c>
      <c r="N70" s="71">
        <v>1</v>
      </c>
      <c r="O70" s="71">
        <v>1</v>
      </c>
      <c r="P70" s="71">
        <v>1</v>
      </c>
      <c r="Q70" s="71">
        <v>1</v>
      </c>
      <c r="R70" s="71">
        <v>1</v>
      </c>
      <c r="S70" s="71">
        <v>1</v>
      </c>
      <c r="T70" s="71">
        <v>1</v>
      </c>
      <c r="U70" s="71">
        <v>1</v>
      </c>
      <c r="V70" s="71">
        <v>1</v>
      </c>
      <c r="W70" s="71">
        <v>1</v>
      </c>
      <c r="X70" s="71">
        <v>1</v>
      </c>
      <c r="Y70" s="71">
        <v>1</v>
      </c>
      <c r="Z70" s="71">
        <v>1</v>
      </c>
      <c r="AA70" s="71">
        <v>1</v>
      </c>
      <c r="AB70" s="71">
        <v>1</v>
      </c>
      <c r="AC70" s="71">
        <v>1</v>
      </c>
      <c r="AD70" s="71">
        <v>1</v>
      </c>
      <c r="AE70" s="71">
        <v>1</v>
      </c>
      <c r="AF70" s="71">
        <v>1</v>
      </c>
      <c r="AG70" s="71">
        <v>1</v>
      </c>
      <c r="AH70" s="71">
        <v>1</v>
      </c>
      <c r="AI70" s="71">
        <v>1</v>
      </c>
      <c r="AJ70" s="71">
        <v>1</v>
      </c>
      <c r="AK70" s="71">
        <v>1</v>
      </c>
      <c r="AL70" s="71">
        <v>1</v>
      </c>
      <c r="AM70" s="148">
        <v>1</v>
      </c>
    </row>
    <row r="71" spans="2:39" x14ac:dyDescent="0.4">
      <c r="B71" s="63" t="s">
        <v>506</v>
      </c>
      <c r="C71" s="61">
        <f t="shared" si="1"/>
        <v>30</v>
      </c>
      <c r="D71" s="71"/>
      <c r="E71" s="71"/>
      <c r="F71" s="71"/>
      <c r="G71" s="71"/>
      <c r="H71" s="71"/>
      <c r="I71" s="71"/>
      <c r="J71" s="71">
        <v>1</v>
      </c>
      <c r="K71" s="71">
        <v>1</v>
      </c>
      <c r="L71" s="71">
        <v>1</v>
      </c>
      <c r="M71" s="71">
        <v>1</v>
      </c>
      <c r="N71" s="71">
        <v>1</v>
      </c>
      <c r="O71" s="71">
        <v>1</v>
      </c>
      <c r="P71" s="71">
        <v>1</v>
      </c>
      <c r="Q71" s="71">
        <v>1</v>
      </c>
      <c r="R71" s="71">
        <v>1</v>
      </c>
      <c r="S71" s="71">
        <v>1</v>
      </c>
      <c r="T71" s="71">
        <v>1</v>
      </c>
      <c r="U71" s="71">
        <v>1</v>
      </c>
      <c r="V71" s="71">
        <v>1</v>
      </c>
      <c r="W71" s="71">
        <v>1</v>
      </c>
      <c r="X71" s="71">
        <v>1</v>
      </c>
      <c r="Y71" s="71">
        <v>1</v>
      </c>
      <c r="Z71" s="71">
        <v>1</v>
      </c>
      <c r="AA71" s="71">
        <v>1</v>
      </c>
      <c r="AB71" s="71">
        <v>1</v>
      </c>
      <c r="AC71" s="71">
        <v>1</v>
      </c>
      <c r="AD71" s="71">
        <v>1</v>
      </c>
      <c r="AE71" s="71">
        <v>1</v>
      </c>
      <c r="AF71" s="71">
        <v>1</v>
      </c>
      <c r="AG71" s="71">
        <v>1</v>
      </c>
      <c r="AH71" s="71">
        <v>1</v>
      </c>
      <c r="AI71" s="71">
        <v>1</v>
      </c>
      <c r="AJ71" s="71">
        <v>1</v>
      </c>
      <c r="AK71" s="71">
        <v>1</v>
      </c>
      <c r="AL71" s="71">
        <v>1</v>
      </c>
      <c r="AM71" s="148">
        <v>1</v>
      </c>
    </row>
    <row r="72" spans="2:39" x14ac:dyDescent="0.4">
      <c r="B72" s="63" t="s">
        <v>507</v>
      </c>
      <c r="C72" s="61">
        <f t="shared" si="1"/>
        <v>30</v>
      </c>
      <c r="D72" s="71"/>
      <c r="E72" s="71"/>
      <c r="F72" s="71"/>
      <c r="G72" s="71"/>
      <c r="H72" s="71"/>
      <c r="I72" s="71"/>
      <c r="J72" s="71">
        <v>1</v>
      </c>
      <c r="K72" s="71">
        <v>1</v>
      </c>
      <c r="L72" s="71">
        <v>1</v>
      </c>
      <c r="M72" s="71">
        <v>1</v>
      </c>
      <c r="N72" s="71">
        <v>1</v>
      </c>
      <c r="O72" s="71">
        <v>1</v>
      </c>
      <c r="P72" s="71">
        <v>1</v>
      </c>
      <c r="Q72" s="71">
        <v>1</v>
      </c>
      <c r="R72" s="71">
        <v>1</v>
      </c>
      <c r="S72" s="71">
        <v>1</v>
      </c>
      <c r="T72" s="71">
        <v>1</v>
      </c>
      <c r="U72" s="71">
        <v>1</v>
      </c>
      <c r="V72" s="71">
        <v>1</v>
      </c>
      <c r="W72" s="71">
        <v>1</v>
      </c>
      <c r="X72" s="71">
        <v>1</v>
      </c>
      <c r="Y72" s="71">
        <v>1</v>
      </c>
      <c r="Z72" s="71">
        <v>1</v>
      </c>
      <c r="AA72" s="71">
        <v>1</v>
      </c>
      <c r="AB72" s="71">
        <v>1</v>
      </c>
      <c r="AC72" s="71">
        <v>1</v>
      </c>
      <c r="AD72" s="71">
        <v>1</v>
      </c>
      <c r="AE72" s="71">
        <v>1</v>
      </c>
      <c r="AF72" s="71">
        <v>1</v>
      </c>
      <c r="AG72" s="71">
        <v>1</v>
      </c>
      <c r="AH72" s="71">
        <v>1</v>
      </c>
      <c r="AI72" s="71">
        <v>1</v>
      </c>
      <c r="AJ72" s="71">
        <v>1</v>
      </c>
      <c r="AK72" s="71">
        <v>1</v>
      </c>
      <c r="AL72" s="71">
        <v>1</v>
      </c>
      <c r="AM72" s="148">
        <v>1</v>
      </c>
    </row>
    <row r="73" spans="2:39" x14ac:dyDescent="0.4">
      <c r="B73" s="63" t="s">
        <v>508</v>
      </c>
      <c r="C73" s="61">
        <f t="shared" si="1"/>
        <v>30</v>
      </c>
      <c r="D73" s="71"/>
      <c r="E73" s="71"/>
      <c r="F73" s="71"/>
      <c r="G73" s="71"/>
      <c r="H73" s="71"/>
      <c r="I73" s="71"/>
      <c r="J73" s="71">
        <v>1</v>
      </c>
      <c r="K73" s="71">
        <v>1</v>
      </c>
      <c r="L73" s="71">
        <v>1</v>
      </c>
      <c r="M73" s="71">
        <v>1</v>
      </c>
      <c r="N73" s="71">
        <v>1</v>
      </c>
      <c r="O73" s="71">
        <v>1</v>
      </c>
      <c r="P73" s="71">
        <v>1</v>
      </c>
      <c r="Q73" s="71">
        <v>1</v>
      </c>
      <c r="R73" s="71">
        <v>1</v>
      </c>
      <c r="S73" s="71">
        <v>1</v>
      </c>
      <c r="T73" s="71">
        <v>1</v>
      </c>
      <c r="U73" s="71">
        <v>1</v>
      </c>
      <c r="V73" s="71">
        <v>1</v>
      </c>
      <c r="W73" s="71">
        <v>1</v>
      </c>
      <c r="X73" s="71">
        <v>1</v>
      </c>
      <c r="Y73" s="71">
        <v>1</v>
      </c>
      <c r="Z73" s="71">
        <v>1</v>
      </c>
      <c r="AA73" s="71">
        <v>1</v>
      </c>
      <c r="AB73" s="71">
        <v>1</v>
      </c>
      <c r="AC73" s="71">
        <v>1</v>
      </c>
      <c r="AD73" s="71">
        <v>1</v>
      </c>
      <c r="AE73" s="71">
        <v>1</v>
      </c>
      <c r="AF73" s="71">
        <v>1</v>
      </c>
      <c r="AG73" s="71">
        <v>1</v>
      </c>
      <c r="AH73" s="71">
        <v>1</v>
      </c>
      <c r="AI73" s="71">
        <v>1</v>
      </c>
      <c r="AJ73" s="71">
        <v>1</v>
      </c>
      <c r="AK73" s="71">
        <v>1</v>
      </c>
      <c r="AL73" s="71">
        <v>1</v>
      </c>
      <c r="AM73" s="148">
        <v>1</v>
      </c>
    </row>
    <row r="74" spans="2:39" x14ac:dyDescent="0.4">
      <c r="B74" s="63" t="s">
        <v>509</v>
      </c>
      <c r="C74" s="61">
        <f t="shared" si="1"/>
        <v>27</v>
      </c>
      <c r="D74" s="71"/>
      <c r="E74" s="71"/>
      <c r="F74" s="71"/>
      <c r="G74" s="71"/>
      <c r="H74" s="71"/>
      <c r="I74" s="71"/>
      <c r="J74" s="71"/>
      <c r="K74" s="71"/>
      <c r="L74" s="71"/>
      <c r="M74" s="71">
        <v>1</v>
      </c>
      <c r="N74" s="71">
        <v>1</v>
      </c>
      <c r="O74" s="71">
        <v>1</v>
      </c>
      <c r="P74" s="71">
        <v>1</v>
      </c>
      <c r="Q74" s="71">
        <v>1</v>
      </c>
      <c r="R74" s="71">
        <v>1</v>
      </c>
      <c r="S74" s="71">
        <v>1</v>
      </c>
      <c r="T74" s="71">
        <v>1</v>
      </c>
      <c r="U74" s="71">
        <v>1</v>
      </c>
      <c r="V74" s="71">
        <v>1</v>
      </c>
      <c r="W74" s="71">
        <v>1</v>
      </c>
      <c r="X74" s="71">
        <v>1</v>
      </c>
      <c r="Y74" s="71">
        <v>1</v>
      </c>
      <c r="Z74" s="71">
        <v>1</v>
      </c>
      <c r="AA74" s="71">
        <v>1</v>
      </c>
      <c r="AB74" s="71">
        <v>1</v>
      </c>
      <c r="AC74" s="71">
        <v>1</v>
      </c>
      <c r="AD74" s="71">
        <v>1</v>
      </c>
      <c r="AE74" s="71">
        <v>1</v>
      </c>
      <c r="AF74" s="71">
        <v>1</v>
      </c>
      <c r="AG74" s="71">
        <v>1</v>
      </c>
      <c r="AH74" s="71">
        <v>1</v>
      </c>
      <c r="AI74" s="71">
        <v>1</v>
      </c>
      <c r="AJ74" s="71">
        <v>1</v>
      </c>
      <c r="AK74" s="71">
        <v>1</v>
      </c>
      <c r="AL74" s="71">
        <v>1</v>
      </c>
      <c r="AM74" s="148">
        <v>1</v>
      </c>
    </row>
    <row r="75" spans="2:39" x14ac:dyDescent="0.4">
      <c r="B75" s="63" t="s">
        <v>510</v>
      </c>
      <c r="C75" s="61">
        <f t="shared" si="1"/>
        <v>27</v>
      </c>
      <c r="D75" s="71"/>
      <c r="E75" s="71"/>
      <c r="F75" s="71"/>
      <c r="G75" s="71"/>
      <c r="H75" s="71"/>
      <c r="I75" s="71"/>
      <c r="J75" s="71"/>
      <c r="K75" s="71"/>
      <c r="L75" s="71"/>
      <c r="M75" s="71">
        <v>1</v>
      </c>
      <c r="N75" s="71">
        <v>1</v>
      </c>
      <c r="O75" s="71">
        <v>1</v>
      </c>
      <c r="P75" s="71">
        <v>1</v>
      </c>
      <c r="Q75" s="71">
        <v>1</v>
      </c>
      <c r="R75" s="71">
        <v>1</v>
      </c>
      <c r="S75" s="71">
        <v>1</v>
      </c>
      <c r="T75" s="71">
        <v>1</v>
      </c>
      <c r="U75" s="71">
        <v>1</v>
      </c>
      <c r="V75" s="71">
        <v>1</v>
      </c>
      <c r="W75" s="71">
        <v>1</v>
      </c>
      <c r="X75" s="71">
        <v>1</v>
      </c>
      <c r="Y75" s="71">
        <v>1</v>
      </c>
      <c r="Z75" s="71">
        <v>1</v>
      </c>
      <c r="AA75" s="71">
        <v>1</v>
      </c>
      <c r="AB75" s="71">
        <v>1</v>
      </c>
      <c r="AC75" s="71">
        <v>1</v>
      </c>
      <c r="AD75" s="71">
        <v>1</v>
      </c>
      <c r="AE75" s="71">
        <v>1</v>
      </c>
      <c r="AF75" s="71">
        <v>1</v>
      </c>
      <c r="AG75" s="71">
        <v>1</v>
      </c>
      <c r="AH75" s="71">
        <v>1</v>
      </c>
      <c r="AI75" s="71">
        <v>1</v>
      </c>
      <c r="AJ75" s="71">
        <v>1</v>
      </c>
      <c r="AK75" s="71">
        <v>1</v>
      </c>
      <c r="AL75" s="71">
        <v>1</v>
      </c>
      <c r="AM75" s="148">
        <v>1</v>
      </c>
    </row>
    <row r="76" spans="2:39" x14ac:dyDescent="0.4">
      <c r="B76" s="63" t="s">
        <v>511</v>
      </c>
      <c r="C76" s="61">
        <f t="shared" si="1"/>
        <v>27</v>
      </c>
      <c r="D76" s="71"/>
      <c r="E76" s="71"/>
      <c r="F76" s="71"/>
      <c r="G76" s="71"/>
      <c r="H76" s="71"/>
      <c r="I76" s="71"/>
      <c r="J76" s="71"/>
      <c r="K76" s="71"/>
      <c r="L76" s="71"/>
      <c r="M76" s="71">
        <v>1</v>
      </c>
      <c r="N76" s="71">
        <v>1</v>
      </c>
      <c r="O76" s="71">
        <v>1</v>
      </c>
      <c r="P76" s="71">
        <v>1</v>
      </c>
      <c r="Q76" s="71">
        <v>1</v>
      </c>
      <c r="R76" s="71">
        <v>1</v>
      </c>
      <c r="S76" s="71">
        <v>1</v>
      </c>
      <c r="T76" s="71">
        <v>1</v>
      </c>
      <c r="U76" s="71">
        <v>1</v>
      </c>
      <c r="V76" s="71">
        <v>1</v>
      </c>
      <c r="W76" s="71">
        <v>1</v>
      </c>
      <c r="X76" s="71">
        <v>1</v>
      </c>
      <c r="Y76" s="71">
        <v>1</v>
      </c>
      <c r="Z76" s="71">
        <v>1</v>
      </c>
      <c r="AA76" s="71">
        <v>1</v>
      </c>
      <c r="AB76" s="71">
        <v>1</v>
      </c>
      <c r="AC76" s="71">
        <v>1</v>
      </c>
      <c r="AD76" s="71">
        <v>1</v>
      </c>
      <c r="AE76" s="71">
        <v>1</v>
      </c>
      <c r="AF76" s="71">
        <v>1</v>
      </c>
      <c r="AG76" s="71">
        <v>1</v>
      </c>
      <c r="AH76" s="71">
        <v>1</v>
      </c>
      <c r="AI76" s="71">
        <v>1</v>
      </c>
      <c r="AJ76" s="71">
        <v>1</v>
      </c>
      <c r="AK76" s="71">
        <v>1</v>
      </c>
      <c r="AL76" s="71">
        <v>1</v>
      </c>
      <c r="AM76" s="148">
        <v>1</v>
      </c>
    </row>
    <row r="77" spans="2:39" x14ac:dyDescent="0.4">
      <c r="B77" s="63" t="s">
        <v>512</v>
      </c>
      <c r="C77" s="61">
        <f t="shared" si="1"/>
        <v>27</v>
      </c>
      <c r="D77" s="71"/>
      <c r="E77" s="71"/>
      <c r="F77" s="71"/>
      <c r="G77" s="71"/>
      <c r="H77" s="71"/>
      <c r="I77" s="71"/>
      <c r="J77" s="71"/>
      <c r="K77" s="71"/>
      <c r="L77" s="71"/>
      <c r="M77" s="71">
        <v>1</v>
      </c>
      <c r="N77" s="71">
        <v>1</v>
      </c>
      <c r="O77" s="71">
        <v>1</v>
      </c>
      <c r="P77" s="71">
        <v>1</v>
      </c>
      <c r="Q77" s="71">
        <v>1</v>
      </c>
      <c r="R77" s="71">
        <v>1</v>
      </c>
      <c r="S77" s="71">
        <v>1</v>
      </c>
      <c r="T77" s="71">
        <v>1</v>
      </c>
      <c r="U77" s="71">
        <v>1</v>
      </c>
      <c r="V77" s="71">
        <v>1</v>
      </c>
      <c r="W77" s="71">
        <v>1</v>
      </c>
      <c r="X77" s="71">
        <v>1</v>
      </c>
      <c r="Y77" s="71">
        <v>1</v>
      </c>
      <c r="Z77" s="71">
        <v>1</v>
      </c>
      <c r="AA77" s="71">
        <v>1</v>
      </c>
      <c r="AB77" s="71">
        <v>1</v>
      </c>
      <c r="AC77" s="71">
        <v>1</v>
      </c>
      <c r="AD77" s="71">
        <v>1</v>
      </c>
      <c r="AE77" s="71">
        <v>1</v>
      </c>
      <c r="AF77" s="71">
        <v>1</v>
      </c>
      <c r="AG77" s="71">
        <v>1</v>
      </c>
      <c r="AH77" s="71">
        <v>1</v>
      </c>
      <c r="AI77" s="71">
        <v>1</v>
      </c>
      <c r="AJ77" s="71">
        <v>1</v>
      </c>
      <c r="AK77" s="71">
        <v>1</v>
      </c>
      <c r="AL77" s="71">
        <v>1</v>
      </c>
      <c r="AM77" s="148">
        <v>1</v>
      </c>
    </row>
    <row r="78" spans="2:39" x14ac:dyDescent="0.4">
      <c r="B78" s="63" t="s">
        <v>513</v>
      </c>
      <c r="C78" s="61">
        <f t="shared" si="1"/>
        <v>33</v>
      </c>
      <c r="D78" s="71"/>
      <c r="E78" s="71"/>
      <c r="F78" s="71"/>
      <c r="G78" s="71">
        <v>1</v>
      </c>
      <c r="H78" s="71">
        <v>1</v>
      </c>
      <c r="I78" s="71">
        <v>1</v>
      </c>
      <c r="J78" s="71">
        <v>1</v>
      </c>
      <c r="K78" s="71">
        <v>1</v>
      </c>
      <c r="L78" s="71">
        <v>1</v>
      </c>
      <c r="M78" s="71">
        <v>1</v>
      </c>
      <c r="N78" s="71">
        <v>1</v>
      </c>
      <c r="O78" s="71">
        <v>1</v>
      </c>
      <c r="P78" s="71">
        <v>1</v>
      </c>
      <c r="Q78" s="71">
        <v>1</v>
      </c>
      <c r="R78" s="71">
        <v>1</v>
      </c>
      <c r="S78" s="71">
        <v>1</v>
      </c>
      <c r="T78" s="71">
        <v>1</v>
      </c>
      <c r="U78" s="71">
        <v>1</v>
      </c>
      <c r="V78" s="71">
        <v>1</v>
      </c>
      <c r="W78" s="71">
        <v>1</v>
      </c>
      <c r="X78" s="71">
        <v>1</v>
      </c>
      <c r="Y78" s="71">
        <v>1</v>
      </c>
      <c r="Z78" s="71">
        <v>1</v>
      </c>
      <c r="AA78" s="71">
        <v>1</v>
      </c>
      <c r="AB78" s="71">
        <v>1</v>
      </c>
      <c r="AC78" s="71">
        <v>1</v>
      </c>
      <c r="AD78" s="71">
        <v>1</v>
      </c>
      <c r="AE78" s="71">
        <v>1</v>
      </c>
      <c r="AF78" s="71">
        <v>1</v>
      </c>
      <c r="AG78" s="71">
        <v>1</v>
      </c>
      <c r="AH78" s="71">
        <v>1</v>
      </c>
      <c r="AI78" s="71">
        <v>1</v>
      </c>
      <c r="AJ78" s="71">
        <v>1</v>
      </c>
      <c r="AK78" s="71">
        <v>1</v>
      </c>
      <c r="AL78" s="71">
        <v>1</v>
      </c>
      <c r="AM78" s="148">
        <v>1</v>
      </c>
    </row>
    <row r="79" spans="2:39" x14ac:dyDescent="0.4">
      <c r="B79" s="63" t="s">
        <v>514</v>
      </c>
      <c r="C79" s="61">
        <f t="shared" si="1"/>
        <v>33</v>
      </c>
      <c r="D79" s="71"/>
      <c r="E79" s="71"/>
      <c r="F79" s="71"/>
      <c r="G79" s="71">
        <v>1</v>
      </c>
      <c r="H79" s="71">
        <v>1</v>
      </c>
      <c r="I79" s="71">
        <v>1</v>
      </c>
      <c r="J79" s="71">
        <v>1</v>
      </c>
      <c r="K79" s="71">
        <v>1</v>
      </c>
      <c r="L79" s="71">
        <v>1</v>
      </c>
      <c r="M79" s="71">
        <v>1</v>
      </c>
      <c r="N79" s="71">
        <v>1</v>
      </c>
      <c r="O79" s="71">
        <v>1</v>
      </c>
      <c r="P79" s="71">
        <v>1</v>
      </c>
      <c r="Q79" s="71">
        <v>1</v>
      </c>
      <c r="R79" s="71">
        <v>1</v>
      </c>
      <c r="S79" s="71">
        <v>1</v>
      </c>
      <c r="T79" s="71">
        <v>1</v>
      </c>
      <c r="U79" s="71">
        <v>1</v>
      </c>
      <c r="V79" s="71">
        <v>1</v>
      </c>
      <c r="W79" s="71">
        <v>1</v>
      </c>
      <c r="X79" s="71">
        <v>1</v>
      </c>
      <c r="Y79" s="71">
        <v>1</v>
      </c>
      <c r="Z79" s="71">
        <v>1</v>
      </c>
      <c r="AA79" s="71">
        <v>1</v>
      </c>
      <c r="AB79" s="71">
        <v>1</v>
      </c>
      <c r="AC79" s="71">
        <v>1</v>
      </c>
      <c r="AD79" s="71">
        <v>1</v>
      </c>
      <c r="AE79" s="71">
        <v>1</v>
      </c>
      <c r="AF79" s="71">
        <v>1</v>
      </c>
      <c r="AG79" s="71">
        <v>1</v>
      </c>
      <c r="AH79" s="71">
        <v>1</v>
      </c>
      <c r="AI79" s="71">
        <v>1</v>
      </c>
      <c r="AJ79" s="71">
        <v>1</v>
      </c>
      <c r="AK79" s="71">
        <v>1</v>
      </c>
      <c r="AL79" s="71">
        <v>1</v>
      </c>
      <c r="AM79" s="148">
        <v>1</v>
      </c>
    </row>
    <row r="80" spans="2:39" x14ac:dyDescent="0.4">
      <c r="B80" s="63" t="s">
        <v>515</v>
      </c>
      <c r="C80" s="61">
        <f t="shared" si="1"/>
        <v>33</v>
      </c>
      <c r="D80" s="71"/>
      <c r="E80" s="71"/>
      <c r="F80" s="71"/>
      <c r="G80" s="71">
        <v>1</v>
      </c>
      <c r="H80" s="71">
        <v>1</v>
      </c>
      <c r="I80" s="71">
        <v>1</v>
      </c>
      <c r="J80" s="71">
        <v>1</v>
      </c>
      <c r="K80" s="71">
        <v>1</v>
      </c>
      <c r="L80" s="71">
        <v>1</v>
      </c>
      <c r="M80" s="71">
        <v>1</v>
      </c>
      <c r="N80" s="71">
        <v>1</v>
      </c>
      <c r="O80" s="71">
        <v>1</v>
      </c>
      <c r="P80" s="71">
        <v>1</v>
      </c>
      <c r="Q80" s="71">
        <v>1</v>
      </c>
      <c r="R80" s="71">
        <v>1</v>
      </c>
      <c r="S80" s="71">
        <v>1</v>
      </c>
      <c r="T80" s="71">
        <v>1</v>
      </c>
      <c r="U80" s="71">
        <v>1</v>
      </c>
      <c r="V80" s="71">
        <v>1</v>
      </c>
      <c r="W80" s="71">
        <v>1</v>
      </c>
      <c r="X80" s="71">
        <v>1</v>
      </c>
      <c r="Y80" s="71">
        <v>1</v>
      </c>
      <c r="Z80" s="71">
        <v>1</v>
      </c>
      <c r="AA80" s="71">
        <v>1</v>
      </c>
      <c r="AB80" s="71">
        <v>1</v>
      </c>
      <c r="AC80" s="71">
        <v>1</v>
      </c>
      <c r="AD80" s="71">
        <v>1</v>
      </c>
      <c r="AE80" s="71">
        <v>1</v>
      </c>
      <c r="AF80" s="71">
        <v>1</v>
      </c>
      <c r="AG80" s="71">
        <v>1</v>
      </c>
      <c r="AH80" s="71">
        <v>1</v>
      </c>
      <c r="AI80" s="71">
        <v>1</v>
      </c>
      <c r="AJ80" s="71">
        <v>1</v>
      </c>
      <c r="AK80" s="71">
        <v>1</v>
      </c>
      <c r="AL80" s="71">
        <v>1</v>
      </c>
      <c r="AM80" s="148">
        <v>1</v>
      </c>
    </row>
    <row r="81" spans="2:39" x14ac:dyDescent="0.4">
      <c r="B81" s="63" t="s">
        <v>516</v>
      </c>
      <c r="C81" s="61">
        <f t="shared" si="1"/>
        <v>30</v>
      </c>
      <c r="D81" s="71"/>
      <c r="E81" s="71"/>
      <c r="F81" s="71"/>
      <c r="G81" s="71"/>
      <c r="H81" s="71"/>
      <c r="I81" s="71"/>
      <c r="J81" s="71">
        <v>1</v>
      </c>
      <c r="K81" s="71">
        <v>1</v>
      </c>
      <c r="L81" s="71">
        <v>1</v>
      </c>
      <c r="M81" s="71">
        <v>1</v>
      </c>
      <c r="N81" s="71">
        <v>1</v>
      </c>
      <c r="O81" s="71">
        <v>1</v>
      </c>
      <c r="P81" s="71">
        <v>1</v>
      </c>
      <c r="Q81" s="71">
        <v>1</v>
      </c>
      <c r="R81" s="71">
        <v>1</v>
      </c>
      <c r="S81" s="71">
        <v>1</v>
      </c>
      <c r="T81" s="71">
        <v>1</v>
      </c>
      <c r="U81" s="71">
        <v>1</v>
      </c>
      <c r="V81" s="71">
        <v>1</v>
      </c>
      <c r="W81" s="71">
        <v>1</v>
      </c>
      <c r="X81" s="71">
        <v>1</v>
      </c>
      <c r="Y81" s="71">
        <v>1</v>
      </c>
      <c r="Z81" s="71">
        <v>1</v>
      </c>
      <c r="AA81" s="71">
        <v>1</v>
      </c>
      <c r="AB81" s="71">
        <v>1</v>
      </c>
      <c r="AC81" s="71">
        <v>1</v>
      </c>
      <c r="AD81" s="71">
        <v>1</v>
      </c>
      <c r="AE81" s="71">
        <v>1</v>
      </c>
      <c r="AF81" s="71">
        <v>1</v>
      </c>
      <c r="AG81" s="71">
        <v>1</v>
      </c>
      <c r="AH81" s="71">
        <v>1</v>
      </c>
      <c r="AI81" s="71">
        <v>1</v>
      </c>
      <c r="AJ81" s="71">
        <v>1</v>
      </c>
      <c r="AK81" s="71">
        <v>1</v>
      </c>
      <c r="AL81" s="71">
        <v>1</v>
      </c>
      <c r="AM81" s="148">
        <v>1</v>
      </c>
    </row>
    <row r="82" spans="2:39" x14ac:dyDescent="0.4">
      <c r="B82" s="63" t="s">
        <v>517</v>
      </c>
      <c r="C82" s="61">
        <f t="shared" si="1"/>
        <v>30</v>
      </c>
      <c r="D82" s="71"/>
      <c r="E82" s="71"/>
      <c r="F82" s="71"/>
      <c r="G82" s="71"/>
      <c r="H82" s="71"/>
      <c r="I82" s="71"/>
      <c r="J82" s="71">
        <v>1</v>
      </c>
      <c r="K82" s="71">
        <v>1</v>
      </c>
      <c r="L82" s="71">
        <v>1</v>
      </c>
      <c r="M82" s="71">
        <v>1</v>
      </c>
      <c r="N82" s="71">
        <v>1</v>
      </c>
      <c r="O82" s="71">
        <v>1</v>
      </c>
      <c r="P82" s="71">
        <v>1</v>
      </c>
      <c r="Q82" s="71">
        <v>1</v>
      </c>
      <c r="R82" s="71">
        <v>1</v>
      </c>
      <c r="S82" s="71">
        <v>1</v>
      </c>
      <c r="T82" s="71">
        <v>1</v>
      </c>
      <c r="U82" s="71">
        <v>1</v>
      </c>
      <c r="V82" s="71">
        <v>1</v>
      </c>
      <c r="W82" s="71">
        <v>1</v>
      </c>
      <c r="X82" s="71">
        <v>1</v>
      </c>
      <c r="Y82" s="71">
        <v>1</v>
      </c>
      <c r="Z82" s="71">
        <v>1</v>
      </c>
      <c r="AA82" s="71">
        <v>1</v>
      </c>
      <c r="AB82" s="71">
        <v>1</v>
      </c>
      <c r="AC82" s="71">
        <v>1</v>
      </c>
      <c r="AD82" s="71">
        <v>1</v>
      </c>
      <c r="AE82" s="71">
        <v>1</v>
      </c>
      <c r="AF82" s="71">
        <v>1</v>
      </c>
      <c r="AG82" s="71">
        <v>1</v>
      </c>
      <c r="AH82" s="71">
        <v>1</v>
      </c>
      <c r="AI82" s="71">
        <v>1</v>
      </c>
      <c r="AJ82" s="71">
        <v>1</v>
      </c>
      <c r="AK82" s="71">
        <v>1</v>
      </c>
      <c r="AL82" s="71">
        <v>1</v>
      </c>
      <c r="AM82" s="148">
        <v>1</v>
      </c>
    </row>
    <row r="83" spans="2:39" x14ac:dyDescent="0.4">
      <c r="B83" s="63" t="s">
        <v>518</v>
      </c>
      <c r="C83" s="61">
        <f t="shared" si="1"/>
        <v>30</v>
      </c>
      <c r="D83" s="71"/>
      <c r="E83" s="71"/>
      <c r="F83" s="71"/>
      <c r="G83" s="71"/>
      <c r="H83" s="71"/>
      <c r="I83" s="71"/>
      <c r="J83" s="71">
        <v>1</v>
      </c>
      <c r="K83" s="71">
        <v>1</v>
      </c>
      <c r="L83" s="71">
        <v>1</v>
      </c>
      <c r="M83" s="71">
        <v>1</v>
      </c>
      <c r="N83" s="71">
        <v>1</v>
      </c>
      <c r="O83" s="71">
        <v>1</v>
      </c>
      <c r="P83" s="71">
        <v>1</v>
      </c>
      <c r="Q83" s="71">
        <v>1</v>
      </c>
      <c r="R83" s="71">
        <v>1</v>
      </c>
      <c r="S83" s="71">
        <v>1</v>
      </c>
      <c r="T83" s="71">
        <v>1</v>
      </c>
      <c r="U83" s="71">
        <v>1</v>
      </c>
      <c r="V83" s="71">
        <v>1</v>
      </c>
      <c r="W83" s="71">
        <v>1</v>
      </c>
      <c r="X83" s="71">
        <v>1</v>
      </c>
      <c r="Y83" s="71">
        <v>1</v>
      </c>
      <c r="Z83" s="71">
        <v>1</v>
      </c>
      <c r="AA83" s="71">
        <v>1</v>
      </c>
      <c r="AB83" s="71">
        <v>1</v>
      </c>
      <c r="AC83" s="71">
        <v>1</v>
      </c>
      <c r="AD83" s="71">
        <v>1</v>
      </c>
      <c r="AE83" s="71">
        <v>1</v>
      </c>
      <c r="AF83" s="71">
        <v>1</v>
      </c>
      <c r="AG83" s="71">
        <v>1</v>
      </c>
      <c r="AH83" s="71">
        <v>1</v>
      </c>
      <c r="AI83" s="71">
        <v>1</v>
      </c>
      <c r="AJ83" s="71">
        <v>1</v>
      </c>
      <c r="AK83" s="71">
        <v>1</v>
      </c>
      <c r="AL83" s="71">
        <v>1</v>
      </c>
      <c r="AM83" s="148">
        <v>1</v>
      </c>
    </row>
    <row r="84" spans="2:39" x14ac:dyDescent="0.4">
      <c r="B84" s="63" t="s">
        <v>519</v>
      </c>
      <c r="C84" s="61">
        <f t="shared" si="1"/>
        <v>25</v>
      </c>
      <c r="D84" s="71"/>
      <c r="E84" s="71"/>
      <c r="F84" s="71"/>
      <c r="G84" s="71"/>
      <c r="H84" s="71"/>
      <c r="I84" s="71"/>
      <c r="J84" s="71"/>
      <c r="K84" s="71"/>
      <c r="L84" s="71"/>
      <c r="M84" s="71"/>
      <c r="N84" s="71"/>
      <c r="O84" s="71">
        <v>1</v>
      </c>
      <c r="P84" s="71">
        <v>1</v>
      </c>
      <c r="Q84" s="71">
        <v>1</v>
      </c>
      <c r="R84" s="71">
        <v>1</v>
      </c>
      <c r="S84" s="71">
        <v>1</v>
      </c>
      <c r="T84" s="71">
        <v>1</v>
      </c>
      <c r="U84" s="71">
        <v>1</v>
      </c>
      <c r="V84" s="71">
        <v>1</v>
      </c>
      <c r="W84" s="71">
        <v>1</v>
      </c>
      <c r="X84" s="71">
        <v>1</v>
      </c>
      <c r="Y84" s="71">
        <v>1</v>
      </c>
      <c r="Z84" s="71">
        <v>1</v>
      </c>
      <c r="AA84" s="71">
        <v>1</v>
      </c>
      <c r="AB84" s="71">
        <v>1</v>
      </c>
      <c r="AC84" s="71">
        <v>1</v>
      </c>
      <c r="AD84" s="71">
        <v>1</v>
      </c>
      <c r="AE84" s="71">
        <v>1</v>
      </c>
      <c r="AF84" s="71">
        <v>1</v>
      </c>
      <c r="AG84" s="71">
        <v>1</v>
      </c>
      <c r="AH84" s="71">
        <v>1</v>
      </c>
      <c r="AI84" s="71">
        <v>1</v>
      </c>
      <c r="AJ84" s="71">
        <v>1</v>
      </c>
      <c r="AK84" s="71">
        <v>1</v>
      </c>
      <c r="AL84" s="71">
        <v>1</v>
      </c>
      <c r="AM84" s="148">
        <v>1</v>
      </c>
    </row>
    <row r="85" spans="2:39" x14ac:dyDescent="0.4">
      <c r="B85" s="63" t="s">
        <v>520</v>
      </c>
      <c r="C85" s="61">
        <f t="shared" si="1"/>
        <v>25</v>
      </c>
      <c r="D85" s="71"/>
      <c r="E85" s="71"/>
      <c r="F85" s="71"/>
      <c r="G85" s="71"/>
      <c r="H85" s="71"/>
      <c r="I85" s="71"/>
      <c r="J85" s="71"/>
      <c r="K85" s="71"/>
      <c r="L85" s="71"/>
      <c r="M85" s="71"/>
      <c r="N85" s="71"/>
      <c r="O85" s="71">
        <v>1</v>
      </c>
      <c r="P85" s="71">
        <v>1</v>
      </c>
      <c r="Q85" s="71">
        <v>1</v>
      </c>
      <c r="R85" s="71">
        <v>1</v>
      </c>
      <c r="S85" s="71">
        <v>1</v>
      </c>
      <c r="T85" s="71">
        <v>1</v>
      </c>
      <c r="U85" s="71">
        <v>1</v>
      </c>
      <c r="V85" s="71">
        <v>1</v>
      </c>
      <c r="W85" s="71">
        <v>1</v>
      </c>
      <c r="X85" s="71">
        <v>1</v>
      </c>
      <c r="Y85" s="71">
        <v>1</v>
      </c>
      <c r="Z85" s="71">
        <v>1</v>
      </c>
      <c r="AA85" s="71">
        <v>1</v>
      </c>
      <c r="AB85" s="71">
        <v>1</v>
      </c>
      <c r="AC85" s="71">
        <v>1</v>
      </c>
      <c r="AD85" s="71">
        <v>1</v>
      </c>
      <c r="AE85" s="71">
        <v>1</v>
      </c>
      <c r="AF85" s="71">
        <v>1</v>
      </c>
      <c r="AG85" s="71">
        <v>1</v>
      </c>
      <c r="AH85" s="71">
        <v>1</v>
      </c>
      <c r="AI85" s="71">
        <v>1</v>
      </c>
      <c r="AJ85" s="71">
        <v>1</v>
      </c>
      <c r="AK85" s="71">
        <v>1</v>
      </c>
      <c r="AL85" s="71">
        <v>1</v>
      </c>
      <c r="AM85" s="148">
        <v>1</v>
      </c>
    </row>
    <row r="86" spans="2:39" x14ac:dyDescent="0.4">
      <c r="B86" s="63" t="s">
        <v>521</v>
      </c>
      <c r="C86" s="61">
        <f t="shared" si="1"/>
        <v>25</v>
      </c>
      <c r="D86" s="71"/>
      <c r="E86" s="71"/>
      <c r="F86" s="71"/>
      <c r="G86" s="71"/>
      <c r="H86" s="71"/>
      <c r="I86" s="71"/>
      <c r="J86" s="71"/>
      <c r="K86" s="71"/>
      <c r="L86" s="71"/>
      <c r="M86" s="71"/>
      <c r="N86" s="71"/>
      <c r="O86" s="71">
        <v>1</v>
      </c>
      <c r="P86" s="71">
        <v>1</v>
      </c>
      <c r="Q86" s="71">
        <v>1</v>
      </c>
      <c r="R86" s="71">
        <v>1</v>
      </c>
      <c r="S86" s="71">
        <v>1</v>
      </c>
      <c r="T86" s="71">
        <v>1</v>
      </c>
      <c r="U86" s="71">
        <v>1</v>
      </c>
      <c r="V86" s="71">
        <v>1</v>
      </c>
      <c r="W86" s="71">
        <v>1</v>
      </c>
      <c r="X86" s="71">
        <v>1</v>
      </c>
      <c r="Y86" s="71">
        <v>1</v>
      </c>
      <c r="Z86" s="71">
        <v>1</v>
      </c>
      <c r="AA86" s="71">
        <v>1</v>
      </c>
      <c r="AB86" s="71">
        <v>1</v>
      </c>
      <c r="AC86" s="71">
        <v>1</v>
      </c>
      <c r="AD86" s="71">
        <v>1</v>
      </c>
      <c r="AE86" s="71">
        <v>1</v>
      </c>
      <c r="AF86" s="71">
        <v>1</v>
      </c>
      <c r="AG86" s="71">
        <v>1</v>
      </c>
      <c r="AH86" s="71">
        <v>1</v>
      </c>
      <c r="AI86" s="71">
        <v>1</v>
      </c>
      <c r="AJ86" s="71">
        <v>1</v>
      </c>
      <c r="AK86" s="71">
        <v>1</v>
      </c>
      <c r="AL86" s="71">
        <v>1</v>
      </c>
      <c r="AM86" s="148">
        <v>1</v>
      </c>
    </row>
    <row r="87" spans="2:39" x14ac:dyDescent="0.4">
      <c r="B87" s="63" t="s">
        <v>522</v>
      </c>
      <c r="C87" s="61">
        <f t="shared" ref="C87:C105" si="2">SUM(D87:AM87)</f>
        <v>25</v>
      </c>
      <c r="D87" s="71"/>
      <c r="E87" s="71"/>
      <c r="F87" s="71"/>
      <c r="G87" s="71"/>
      <c r="H87" s="71"/>
      <c r="I87" s="71"/>
      <c r="J87" s="71"/>
      <c r="K87" s="71"/>
      <c r="L87" s="71"/>
      <c r="M87" s="71"/>
      <c r="N87" s="71"/>
      <c r="O87" s="71">
        <v>1</v>
      </c>
      <c r="P87" s="71">
        <v>1</v>
      </c>
      <c r="Q87" s="71">
        <v>1</v>
      </c>
      <c r="R87" s="71">
        <v>1</v>
      </c>
      <c r="S87" s="71">
        <v>1</v>
      </c>
      <c r="T87" s="71">
        <v>1</v>
      </c>
      <c r="U87" s="71">
        <v>1</v>
      </c>
      <c r="V87" s="71">
        <v>1</v>
      </c>
      <c r="W87" s="71">
        <v>1</v>
      </c>
      <c r="X87" s="71">
        <v>1</v>
      </c>
      <c r="Y87" s="71">
        <v>1</v>
      </c>
      <c r="Z87" s="71">
        <v>1</v>
      </c>
      <c r="AA87" s="71">
        <v>1</v>
      </c>
      <c r="AB87" s="71">
        <v>1</v>
      </c>
      <c r="AC87" s="71">
        <v>1</v>
      </c>
      <c r="AD87" s="71">
        <v>1</v>
      </c>
      <c r="AE87" s="71">
        <v>1</v>
      </c>
      <c r="AF87" s="71">
        <v>1</v>
      </c>
      <c r="AG87" s="71">
        <v>1</v>
      </c>
      <c r="AH87" s="71">
        <v>1</v>
      </c>
      <c r="AI87" s="71">
        <v>1</v>
      </c>
      <c r="AJ87" s="71">
        <v>1</v>
      </c>
      <c r="AK87" s="71">
        <v>1</v>
      </c>
      <c r="AL87" s="71">
        <v>1</v>
      </c>
      <c r="AM87" s="148">
        <v>1</v>
      </c>
    </row>
    <row r="88" spans="2:39" x14ac:dyDescent="0.4">
      <c r="B88" s="63" t="s">
        <v>523</v>
      </c>
      <c r="C88" s="61">
        <f t="shared" si="2"/>
        <v>28</v>
      </c>
      <c r="D88" s="71"/>
      <c r="E88" s="71"/>
      <c r="F88" s="71"/>
      <c r="G88" s="71"/>
      <c r="H88" s="71"/>
      <c r="I88" s="71"/>
      <c r="J88" s="71"/>
      <c r="K88" s="71"/>
      <c r="L88" s="71">
        <v>1</v>
      </c>
      <c r="M88" s="71">
        <v>1</v>
      </c>
      <c r="N88" s="71">
        <v>1</v>
      </c>
      <c r="O88" s="71">
        <v>1</v>
      </c>
      <c r="P88" s="71">
        <v>1</v>
      </c>
      <c r="Q88" s="71">
        <v>1</v>
      </c>
      <c r="R88" s="71">
        <v>1</v>
      </c>
      <c r="S88" s="71">
        <v>1</v>
      </c>
      <c r="T88" s="71">
        <v>1</v>
      </c>
      <c r="U88" s="71">
        <v>1</v>
      </c>
      <c r="V88" s="71">
        <v>1</v>
      </c>
      <c r="W88" s="71">
        <v>1</v>
      </c>
      <c r="X88" s="71">
        <v>1</v>
      </c>
      <c r="Y88" s="71">
        <v>1</v>
      </c>
      <c r="Z88" s="71">
        <v>1</v>
      </c>
      <c r="AA88" s="71">
        <v>1</v>
      </c>
      <c r="AB88" s="71">
        <v>1</v>
      </c>
      <c r="AC88" s="71">
        <v>1</v>
      </c>
      <c r="AD88" s="71">
        <v>1</v>
      </c>
      <c r="AE88" s="71">
        <v>1</v>
      </c>
      <c r="AF88" s="71">
        <v>1</v>
      </c>
      <c r="AG88" s="71">
        <v>1</v>
      </c>
      <c r="AH88" s="71">
        <v>1</v>
      </c>
      <c r="AI88" s="71">
        <v>1</v>
      </c>
      <c r="AJ88" s="71">
        <v>1</v>
      </c>
      <c r="AK88" s="71">
        <v>1</v>
      </c>
      <c r="AL88" s="71">
        <v>1</v>
      </c>
      <c r="AM88" s="148">
        <v>1</v>
      </c>
    </row>
    <row r="89" spans="2:39" x14ac:dyDescent="0.4">
      <c r="B89" s="63" t="s">
        <v>524</v>
      </c>
      <c r="C89" s="61">
        <f t="shared" si="2"/>
        <v>28</v>
      </c>
      <c r="D89" s="71"/>
      <c r="E89" s="71"/>
      <c r="F89" s="71"/>
      <c r="G89" s="71"/>
      <c r="H89" s="71"/>
      <c r="I89" s="71"/>
      <c r="J89" s="71"/>
      <c r="K89" s="71"/>
      <c r="L89" s="71">
        <v>1</v>
      </c>
      <c r="M89" s="71">
        <v>1</v>
      </c>
      <c r="N89" s="71">
        <v>1</v>
      </c>
      <c r="O89" s="71">
        <v>1</v>
      </c>
      <c r="P89" s="71">
        <v>1</v>
      </c>
      <c r="Q89" s="71">
        <v>1</v>
      </c>
      <c r="R89" s="71">
        <v>1</v>
      </c>
      <c r="S89" s="71">
        <v>1</v>
      </c>
      <c r="T89" s="71">
        <v>1</v>
      </c>
      <c r="U89" s="71">
        <v>1</v>
      </c>
      <c r="V89" s="71">
        <v>1</v>
      </c>
      <c r="W89" s="71">
        <v>1</v>
      </c>
      <c r="X89" s="71">
        <v>1</v>
      </c>
      <c r="Y89" s="71">
        <v>1</v>
      </c>
      <c r="Z89" s="71">
        <v>1</v>
      </c>
      <c r="AA89" s="71">
        <v>1</v>
      </c>
      <c r="AB89" s="71">
        <v>1</v>
      </c>
      <c r="AC89" s="71">
        <v>1</v>
      </c>
      <c r="AD89" s="71">
        <v>1</v>
      </c>
      <c r="AE89" s="71">
        <v>1</v>
      </c>
      <c r="AF89" s="71">
        <v>1</v>
      </c>
      <c r="AG89" s="71">
        <v>1</v>
      </c>
      <c r="AH89" s="71">
        <v>1</v>
      </c>
      <c r="AI89" s="71">
        <v>1</v>
      </c>
      <c r="AJ89" s="71">
        <v>1</v>
      </c>
      <c r="AK89" s="71">
        <v>1</v>
      </c>
      <c r="AL89" s="71">
        <v>1</v>
      </c>
      <c r="AM89" s="148">
        <v>1</v>
      </c>
    </row>
    <row r="90" spans="2:39" x14ac:dyDescent="0.4">
      <c r="B90" s="63" t="s">
        <v>525</v>
      </c>
      <c r="C90" s="61">
        <f t="shared" si="2"/>
        <v>28</v>
      </c>
      <c r="D90" s="71"/>
      <c r="E90" s="71"/>
      <c r="F90" s="71"/>
      <c r="G90" s="71"/>
      <c r="H90" s="71"/>
      <c r="I90" s="71"/>
      <c r="J90" s="71"/>
      <c r="K90" s="71"/>
      <c r="L90" s="71">
        <v>1</v>
      </c>
      <c r="M90" s="71">
        <v>1</v>
      </c>
      <c r="N90" s="71">
        <v>1</v>
      </c>
      <c r="O90" s="71">
        <v>1</v>
      </c>
      <c r="P90" s="71">
        <v>1</v>
      </c>
      <c r="Q90" s="71">
        <v>1</v>
      </c>
      <c r="R90" s="71">
        <v>1</v>
      </c>
      <c r="S90" s="71">
        <v>1</v>
      </c>
      <c r="T90" s="71">
        <v>1</v>
      </c>
      <c r="U90" s="71">
        <v>1</v>
      </c>
      <c r="V90" s="71">
        <v>1</v>
      </c>
      <c r="W90" s="71">
        <v>1</v>
      </c>
      <c r="X90" s="71">
        <v>1</v>
      </c>
      <c r="Y90" s="71">
        <v>1</v>
      </c>
      <c r="Z90" s="71">
        <v>1</v>
      </c>
      <c r="AA90" s="71">
        <v>1</v>
      </c>
      <c r="AB90" s="71">
        <v>1</v>
      </c>
      <c r="AC90" s="71">
        <v>1</v>
      </c>
      <c r="AD90" s="71">
        <v>1</v>
      </c>
      <c r="AE90" s="71">
        <v>1</v>
      </c>
      <c r="AF90" s="71">
        <v>1</v>
      </c>
      <c r="AG90" s="71">
        <v>1</v>
      </c>
      <c r="AH90" s="71">
        <v>1</v>
      </c>
      <c r="AI90" s="71">
        <v>1</v>
      </c>
      <c r="AJ90" s="71">
        <v>1</v>
      </c>
      <c r="AK90" s="71">
        <v>1</v>
      </c>
      <c r="AL90" s="71">
        <v>1</v>
      </c>
      <c r="AM90" s="148">
        <v>1</v>
      </c>
    </row>
    <row r="91" spans="2:39" x14ac:dyDescent="0.4">
      <c r="B91" s="63" t="s">
        <v>526</v>
      </c>
      <c r="C91" s="61">
        <f t="shared" si="2"/>
        <v>25</v>
      </c>
      <c r="D91" s="71"/>
      <c r="E91" s="71"/>
      <c r="F91" s="71"/>
      <c r="G91" s="71"/>
      <c r="H91" s="71"/>
      <c r="I91" s="71"/>
      <c r="J91" s="71"/>
      <c r="K91" s="71"/>
      <c r="L91" s="71"/>
      <c r="M91" s="71"/>
      <c r="N91" s="71"/>
      <c r="O91" s="71">
        <v>1</v>
      </c>
      <c r="P91" s="71">
        <v>1</v>
      </c>
      <c r="Q91" s="71">
        <v>1</v>
      </c>
      <c r="R91" s="71">
        <v>1</v>
      </c>
      <c r="S91" s="71">
        <v>1</v>
      </c>
      <c r="T91" s="71">
        <v>1</v>
      </c>
      <c r="U91" s="71">
        <v>1</v>
      </c>
      <c r="V91" s="71">
        <v>1</v>
      </c>
      <c r="W91" s="71">
        <v>1</v>
      </c>
      <c r="X91" s="71">
        <v>1</v>
      </c>
      <c r="Y91" s="71">
        <v>1</v>
      </c>
      <c r="Z91" s="71">
        <v>1</v>
      </c>
      <c r="AA91" s="71">
        <v>1</v>
      </c>
      <c r="AB91" s="71">
        <v>1</v>
      </c>
      <c r="AC91" s="71">
        <v>1</v>
      </c>
      <c r="AD91" s="71">
        <v>1</v>
      </c>
      <c r="AE91" s="71">
        <v>1</v>
      </c>
      <c r="AF91" s="71">
        <v>1</v>
      </c>
      <c r="AG91" s="71">
        <v>1</v>
      </c>
      <c r="AH91" s="71">
        <v>1</v>
      </c>
      <c r="AI91" s="71">
        <v>1</v>
      </c>
      <c r="AJ91" s="71">
        <v>1</v>
      </c>
      <c r="AK91" s="71">
        <v>1</v>
      </c>
      <c r="AL91" s="71">
        <v>1</v>
      </c>
      <c r="AM91" s="148">
        <v>1</v>
      </c>
    </row>
    <row r="92" spans="2:39" x14ac:dyDescent="0.4">
      <c r="B92" s="63" t="s">
        <v>527</v>
      </c>
      <c r="C92" s="61">
        <f t="shared" si="2"/>
        <v>25</v>
      </c>
      <c r="D92" s="71"/>
      <c r="E92" s="71"/>
      <c r="F92" s="71"/>
      <c r="G92" s="71"/>
      <c r="H92" s="71"/>
      <c r="I92" s="71"/>
      <c r="J92" s="71"/>
      <c r="K92" s="71"/>
      <c r="L92" s="71"/>
      <c r="M92" s="71"/>
      <c r="N92" s="71"/>
      <c r="O92" s="71">
        <v>1</v>
      </c>
      <c r="P92" s="71">
        <v>1</v>
      </c>
      <c r="Q92" s="71">
        <v>1</v>
      </c>
      <c r="R92" s="71">
        <v>1</v>
      </c>
      <c r="S92" s="71">
        <v>1</v>
      </c>
      <c r="T92" s="71">
        <v>1</v>
      </c>
      <c r="U92" s="71">
        <v>1</v>
      </c>
      <c r="V92" s="71">
        <v>1</v>
      </c>
      <c r="W92" s="71">
        <v>1</v>
      </c>
      <c r="X92" s="71">
        <v>1</v>
      </c>
      <c r="Y92" s="71">
        <v>1</v>
      </c>
      <c r="Z92" s="71">
        <v>1</v>
      </c>
      <c r="AA92" s="71">
        <v>1</v>
      </c>
      <c r="AB92" s="71">
        <v>1</v>
      </c>
      <c r="AC92" s="71">
        <v>1</v>
      </c>
      <c r="AD92" s="71">
        <v>1</v>
      </c>
      <c r="AE92" s="71">
        <v>1</v>
      </c>
      <c r="AF92" s="71">
        <v>1</v>
      </c>
      <c r="AG92" s="71">
        <v>1</v>
      </c>
      <c r="AH92" s="71">
        <v>1</v>
      </c>
      <c r="AI92" s="71">
        <v>1</v>
      </c>
      <c r="AJ92" s="71">
        <v>1</v>
      </c>
      <c r="AK92" s="71">
        <v>1</v>
      </c>
      <c r="AL92" s="71">
        <v>1</v>
      </c>
      <c r="AM92" s="148">
        <v>1</v>
      </c>
    </row>
    <row r="93" spans="2:39" x14ac:dyDescent="0.4">
      <c r="B93" s="63" t="s">
        <v>528</v>
      </c>
      <c r="C93" s="61">
        <f t="shared" si="2"/>
        <v>25</v>
      </c>
      <c r="D93" s="71"/>
      <c r="E93" s="71"/>
      <c r="F93" s="71"/>
      <c r="G93" s="71"/>
      <c r="H93" s="71"/>
      <c r="I93" s="71"/>
      <c r="J93" s="71"/>
      <c r="K93" s="71"/>
      <c r="L93" s="71"/>
      <c r="M93" s="71"/>
      <c r="N93" s="71"/>
      <c r="O93" s="71">
        <v>1</v>
      </c>
      <c r="P93" s="71">
        <v>1</v>
      </c>
      <c r="Q93" s="71">
        <v>1</v>
      </c>
      <c r="R93" s="71">
        <v>1</v>
      </c>
      <c r="S93" s="71">
        <v>1</v>
      </c>
      <c r="T93" s="71">
        <v>1</v>
      </c>
      <c r="U93" s="71">
        <v>1</v>
      </c>
      <c r="V93" s="71">
        <v>1</v>
      </c>
      <c r="W93" s="71">
        <v>1</v>
      </c>
      <c r="X93" s="71">
        <v>1</v>
      </c>
      <c r="Y93" s="71">
        <v>1</v>
      </c>
      <c r="Z93" s="71">
        <v>1</v>
      </c>
      <c r="AA93" s="71">
        <v>1</v>
      </c>
      <c r="AB93" s="71">
        <v>1</v>
      </c>
      <c r="AC93" s="71">
        <v>1</v>
      </c>
      <c r="AD93" s="71">
        <v>1</v>
      </c>
      <c r="AE93" s="71">
        <v>1</v>
      </c>
      <c r="AF93" s="71">
        <v>1</v>
      </c>
      <c r="AG93" s="71">
        <v>1</v>
      </c>
      <c r="AH93" s="71">
        <v>1</v>
      </c>
      <c r="AI93" s="71">
        <v>1</v>
      </c>
      <c r="AJ93" s="71">
        <v>1</v>
      </c>
      <c r="AK93" s="71">
        <v>1</v>
      </c>
      <c r="AL93" s="71">
        <v>1</v>
      </c>
      <c r="AM93" s="148">
        <v>1</v>
      </c>
    </row>
    <row r="94" spans="2:39" x14ac:dyDescent="0.4">
      <c r="B94" s="63" t="s">
        <v>529</v>
      </c>
      <c r="C94" s="61">
        <f t="shared" si="2"/>
        <v>22</v>
      </c>
      <c r="D94" s="71"/>
      <c r="E94" s="71"/>
      <c r="F94" s="71"/>
      <c r="G94" s="71"/>
      <c r="H94" s="71"/>
      <c r="I94" s="71"/>
      <c r="J94" s="71"/>
      <c r="K94" s="71"/>
      <c r="L94" s="71"/>
      <c r="M94" s="71"/>
      <c r="N94" s="71"/>
      <c r="O94" s="71"/>
      <c r="P94" s="71"/>
      <c r="Q94" s="71"/>
      <c r="R94" s="71">
        <v>1</v>
      </c>
      <c r="S94" s="71">
        <v>1</v>
      </c>
      <c r="T94" s="71">
        <v>1</v>
      </c>
      <c r="U94" s="71">
        <v>1</v>
      </c>
      <c r="V94" s="71">
        <v>1</v>
      </c>
      <c r="W94" s="71">
        <v>1</v>
      </c>
      <c r="X94" s="71">
        <v>1</v>
      </c>
      <c r="Y94" s="71">
        <v>1</v>
      </c>
      <c r="Z94" s="71">
        <v>1</v>
      </c>
      <c r="AA94" s="71">
        <v>1</v>
      </c>
      <c r="AB94" s="71">
        <v>1</v>
      </c>
      <c r="AC94" s="71">
        <v>1</v>
      </c>
      <c r="AD94" s="71">
        <v>1</v>
      </c>
      <c r="AE94" s="71">
        <v>1</v>
      </c>
      <c r="AF94" s="71">
        <v>1</v>
      </c>
      <c r="AG94" s="71">
        <v>1</v>
      </c>
      <c r="AH94" s="71">
        <v>1</v>
      </c>
      <c r="AI94" s="71">
        <v>1</v>
      </c>
      <c r="AJ94" s="71">
        <v>1</v>
      </c>
      <c r="AK94" s="71">
        <v>1</v>
      </c>
      <c r="AL94" s="71">
        <v>1</v>
      </c>
      <c r="AM94" s="148">
        <v>1</v>
      </c>
    </row>
    <row r="95" spans="2:39" x14ac:dyDescent="0.4">
      <c r="B95" s="63" t="s">
        <v>530</v>
      </c>
      <c r="C95" s="61">
        <f t="shared" si="2"/>
        <v>22</v>
      </c>
      <c r="D95" s="71"/>
      <c r="E95" s="71"/>
      <c r="F95" s="71"/>
      <c r="G95" s="71"/>
      <c r="H95" s="71"/>
      <c r="I95" s="71"/>
      <c r="J95" s="71"/>
      <c r="K95" s="71"/>
      <c r="L95" s="71"/>
      <c r="M95" s="71"/>
      <c r="N95" s="71"/>
      <c r="O95" s="71"/>
      <c r="P95" s="71"/>
      <c r="Q95" s="71"/>
      <c r="R95" s="71">
        <v>1</v>
      </c>
      <c r="S95" s="71">
        <v>1</v>
      </c>
      <c r="T95" s="71">
        <v>1</v>
      </c>
      <c r="U95" s="71">
        <v>1</v>
      </c>
      <c r="V95" s="71">
        <v>1</v>
      </c>
      <c r="W95" s="71">
        <v>1</v>
      </c>
      <c r="X95" s="71">
        <v>1</v>
      </c>
      <c r="Y95" s="71">
        <v>1</v>
      </c>
      <c r="Z95" s="71">
        <v>1</v>
      </c>
      <c r="AA95" s="71">
        <v>1</v>
      </c>
      <c r="AB95" s="71">
        <v>1</v>
      </c>
      <c r="AC95" s="71">
        <v>1</v>
      </c>
      <c r="AD95" s="71">
        <v>1</v>
      </c>
      <c r="AE95" s="71">
        <v>1</v>
      </c>
      <c r="AF95" s="71">
        <v>1</v>
      </c>
      <c r="AG95" s="71">
        <v>1</v>
      </c>
      <c r="AH95" s="71">
        <v>1</v>
      </c>
      <c r="AI95" s="71">
        <v>1</v>
      </c>
      <c r="AJ95" s="71">
        <v>1</v>
      </c>
      <c r="AK95" s="71">
        <v>1</v>
      </c>
      <c r="AL95" s="71">
        <v>1</v>
      </c>
      <c r="AM95" s="148">
        <v>1</v>
      </c>
    </row>
    <row r="96" spans="2:39" x14ac:dyDescent="0.4">
      <c r="B96" s="63" t="s">
        <v>531</v>
      </c>
      <c r="C96" s="61">
        <f t="shared" si="2"/>
        <v>22</v>
      </c>
      <c r="D96" s="71"/>
      <c r="E96" s="71"/>
      <c r="F96" s="71"/>
      <c r="G96" s="71"/>
      <c r="H96" s="71"/>
      <c r="I96" s="71"/>
      <c r="J96" s="71"/>
      <c r="K96" s="71"/>
      <c r="L96" s="71"/>
      <c r="M96" s="71"/>
      <c r="N96" s="71"/>
      <c r="O96" s="71"/>
      <c r="P96" s="71"/>
      <c r="Q96" s="71"/>
      <c r="R96" s="71">
        <v>1</v>
      </c>
      <c r="S96" s="71">
        <v>1</v>
      </c>
      <c r="T96" s="71">
        <v>1</v>
      </c>
      <c r="U96" s="71">
        <v>1</v>
      </c>
      <c r="V96" s="71">
        <v>1</v>
      </c>
      <c r="W96" s="71">
        <v>1</v>
      </c>
      <c r="X96" s="71">
        <v>1</v>
      </c>
      <c r="Y96" s="71">
        <v>1</v>
      </c>
      <c r="Z96" s="71">
        <v>1</v>
      </c>
      <c r="AA96" s="71">
        <v>1</v>
      </c>
      <c r="AB96" s="71">
        <v>1</v>
      </c>
      <c r="AC96" s="71">
        <v>1</v>
      </c>
      <c r="AD96" s="71">
        <v>1</v>
      </c>
      <c r="AE96" s="71">
        <v>1</v>
      </c>
      <c r="AF96" s="71">
        <v>1</v>
      </c>
      <c r="AG96" s="71">
        <v>1</v>
      </c>
      <c r="AH96" s="71">
        <v>1</v>
      </c>
      <c r="AI96" s="71">
        <v>1</v>
      </c>
      <c r="AJ96" s="71">
        <v>1</v>
      </c>
      <c r="AK96" s="71">
        <v>1</v>
      </c>
      <c r="AL96" s="71">
        <v>1</v>
      </c>
      <c r="AM96" s="148">
        <v>1</v>
      </c>
    </row>
    <row r="97" spans="2:39" x14ac:dyDescent="0.4">
      <c r="B97" s="63" t="s">
        <v>532</v>
      </c>
      <c r="C97" s="61">
        <f t="shared" si="2"/>
        <v>16</v>
      </c>
      <c r="D97" s="71"/>
      <c r="E97" s="71"/>
      <c r="F97" s="71"/>
      <c r="G97" s="71"/>
      <c r="H97" s="71"/>
      <c r="I97" s="71"/>
      <c r="J97" s="71"/>
      <c r="K97" s="71"/>
      <c r="L97" s="71"/>
      <c r="M97" s="71"/>
      <c r="N97" s="71"/>
      <c r="O97" s="71"/>
      <c r="P97" s="71"/>
      <c r="Q97" s="71"/>
      <c r="R97" s="71"/>
      <c r="S97" s="71"/>
      <c r="T97" s="71"/>
      <c r="U97" s="71">
        <v>1</v>
      </c>
      <c r="V97" s="71">
        <v>1</v>
      </c>
      <c r="W97" s="71">
        <v>1</v>
      </c>
      <c r="X97" s="71">
        <v>1</v>
      </c>
      <c r="Y97" s="71">
        <v>1</v>
      </c>
      <c r="Z97" s="71">
        <v>1</v>
      </c>
      <c r="AA97" s="71">
        <v>1</v>
      </c>
      <c r="AB97" s="71">
        <v>1</v>
      </c>
      <c r="AC97" s="71">
        <v>1</v>
      </c>
      <c r="AD97" s="71">
        <v>1</v>
      </c>
      <c r="AE97" s="71">
        <v>1</v>
      </c>
      <c r="AF97" s="71">
        <v>1</v>
      </c>
      <c r="AG97" s="71">
        <v>1</v>
      </c>
      <c r="AH97" s="71">
        <v>1</v>
      </c>
      <c r="AI97" s="71">
        <v>1</v>
      </c>
      <c r="AJ97" s="71">
        <v>1</v>
      </c>
      <c r="AK97" s="71"/>
      <c r="AL97" s="71"/>
      <c r="AM97" s="148"/>
    </row>
    <row r="98" spans="2:39" x14ac:dyDescent="0.4">
      <c r="B98" s="63" t="s">
        <v>533</v>
      </c>
      <c r="C98" s="61">
        <f t="shared" si="2"/>
        <v>16</v>
      </c>
      <c r="D98" s="71"/>
      <c r="E98" s="71"/>
      <c r="F98" s="71"/>
      <c r="G98" s="71"/>
      <c r="H98" s="71"/>
      <c r="I98" s="71"/>
      <c r="J98" s="71"/>
      <c r="K98" s="71"/>
      <c r="L98" s="71"/>
      <c r="M98" s="71"/>
      <c r="N98" s="71"/>
      <c r="O98" s="71"/>
      <c r="P98" s="71"/>
      <c r="Q98" s="71"/>
      <c r="R98" s="71"/>
      <c r="S98" s="71"/>
      <c r="T98" s="71"/>
      <c r="U98" s="71">
        <v>1</v>
      </c>
      <c r="V98" s="71">
        <v>1</v>
      </c>
      <c r="W98" s="71">
        <v>1</v>
      </c>
      <c r="X98" s="71">
        <v>1</v>
      </c>
      <c r="Y98" s="71">
        <v>1</v>
      </c>
      <c r="Z98" s="71">
        <v>1</v>
      </c>
      <c r="AA98" s="71">
        <v>1</v>
      </c>
      <c r="AB98" s="71">
        <v>1</v>
      </c>
      <c r="AC98" s="71">
        <v>1</v>
      </c>
      <c r="AD98" s="71">
        <v>1</v>
      </c>
      <c r="AE98" s="71">
        <v>1</v>
      </c>
      <c r="AF98" s="71">
        <v>1</v>
      </c>
      <c r="AG98" s="71">
        <v>1</v>
      </c>
      <c r="AH98" s="71">
        <v>1</v>
      </c>
      <c r="AI98" s="71">
        <v>1</v>
      </c>
      <c r="AJ98" s="71">
        <v>1</v>
      </c>
      <c r="AK98" s="71"/>
      <c r="AL98" s="71"/>
      <c r="AM98" s="148"/>
    </row>
    <row r="99" spans="2:39" x14ac:dyDescent="0.4">
      <c r="B99" s="63" t="s">
        <v>297</v>
      </c>
      <c r="C99" s="61">
        <f t="shared" si="2"/>
        <v>33</v>
      </c>
      <c r="D99" s="71"/>
      <c r="E99" s="71"/>
      <c r="F99" s="71"/>
      <c r="G99" s="71">
        <v>1</v>
      </c>
      <c r="H99" s="71">
        <v>1</v>
      </c>
      <c r="I99" s="71">
        <v>1</v>
      </c>
      <c r="J99" s="71">
        <v>1</v>
      </c>
      <c r="K99" s="71">
        <v>1</v>
      </c>
      <c r="L99" s="71">
        <v>1</v>
      </c>
      <c r="M99" s="71">
        <v>1</v>
      </c>
      <c r="N99" s="71">
        <v>1</v>
      </c>
      <c r="O99" s="71">
        <v>1</v>
      </c>
      <c r="P99" s="71">
        <v>1</v>
      </c>
      <c r="Q99" s="71">
        <v>1</v>
      </c>
      <c r="R99" s="71">
        <v>1</v>
      </c>
      <c r="S99" s="71">
        <v>1</v>
      </c>
      <c r="T99" s="71">
        <v>1</v>
      </c>
      <c r="U99" s="71">
        <v>1</v>
      </c>
      <c r="V99" s="71">
        <v>1</v>
      </c>
      <c r="W99" s="71">
        <v>1</v>
      </c>
      <c r="X99" s="71">
        <v>1</v>
      </c>
      <c r="Y99" s="71">
        <v>1</v>
      </c>
      <c r="Z99" s="71">
        <v>1</v>
      </c>
      <c r="AA99" s="71">
        <v>1</v>
      </c>
      <c r="AB99" s="71">
        <v>1</v>
      </c>
      <c r="AC99" s="71">
        <v>1</v>
      </c>
      <c r="AD99" s="71">
        <v>1</v>
      </c>
      <c r="AE99" s="71">
        <v>1</v>
      </c>
      <c r="AF99" s="71">
        <v>1</v>
      </c>
      <c r="AG99" s="71">
        <v>1</v>
      </c>
      <c r="AH99" s="71">
        <v>1</v>
      </c>
      <c r="AI99" s="71">
        <v>1</v>
      </c>
      <c r="AJ99" s="71">
        <v>1</v>
      </c>
      <c r="AK99" s="71">
        <v>1</v>
      </c>
      <c r="AL99" s="71">
        <v>1</v>
      </c>
      <c r="AM99" s="148">
        <v>1</v>
      </c>
    </row>
    <row r="100" spans="2:39" x14ac:dyDescent="0.4">
      <c r="B100" s="63" t="s">
        <v>534</v>
      </c>
      <c r="C100" s="61">
        <f t="shared" si="2"/>
        <v>30</v>
      </c>
      <c r="D100" s="71"/>
      <c r="E100" s="71"/>
      <c r="F100" s="71"/>
      <c r="G100" s="71"/>
      <c r="H100" s="71"/>
      <c r="I100" s="71"/>
      <c r="J100" s="71">
        <v>1</v>
      </c>
      <c r="K100" s="71">
        <v>1</v>
      </c>
      <c r="L100" s="71">
        <v>1</v>
      </c>
      <c r="M100" s="71">
        <v>1</v>
      </c>
      <c r="N100" s="71">
        <v>1</v>
      </c>
      <c r="O100" s="71">
        <v>1</v>
      </c>
      <c r="P100" s="71">
        <v>1</v>
      </c>
      <c r="Q100" s="71">
        <v>1</v>
      </c>
      <c r="R100" s="71">
        <v>1</v>
      </c>
      <c r="S100" s="71">
        <v>1</v>
      </c>
      <c r="T100" s="71">
        <v>1</v>
      </c>
      <c r="U100" s="71">
        <v>1</v>
      </c>
      <c r="V100" s="71">
        <v>1</v>
      </c>
      <c r="W100" s="71">
        <v>1</v>
      </c>
      <c r="X100" s="71">
        <v>1</v>
      </c>
      <c r="Y100" s="71">
        <v>1</v>
      </c>
      <c r="Z100" s="71">
        <v>1</v>
      </c>
      <c r="AA100" s="71">
        <v>1</v>
      </c>
      <c r="AB100" s="71">
        <v>1</v>
      </c>
      <c r="AC100" s="71">
        <v>1</v>
      </c>
      <c r="AD100" s="71">
        <v>1</v>
      </c>
      <c r="AE100" s="71">
        <v>1</v>
      </c>
      <c r="AF100" s="71">
        <v>1</v>
      </c>
      <c r="AG100" s="71">
        <v>1</v>
      </c>
      <c r="AH100" s="71">
        <v>1</v>
      </c>
      <c r="AI100" s="71">
        <v>1</v>
      </c>
      <c r="AJ100" s="71">
        <v>1</v>
      </c>
      <c r="AK100" s="71">
        <v>1</v>
      </c>
      <c r="AL100" s="71">
        <v>1</v>
      </c>
      <c r="AM100" s="148">
        <v>1</v>
      </c>
    </row>
    <row r="101" spans="2:39" x14ac:dyDescent="0.4">
      <c r="B101" s="63" t="s">
        <v>535</v>
      </c>
      <c r="C101" s="61">
        <f t="shared" si="2"/>
        <v>27</v>
      </c>
      <c r="D101" s="71"/>
      <c r="E101" s="71"/>
      <c r="F101" s="71"/>
      <c r="G101" s="71"/>
      <c r="H101" s="71"/>
      <c r="I101" s="71"/>
      <c r="J101" s="71"/>
      <c r="K101" s="71"/>
      <c r="L101" s="71"/>
      <c r="M101" s="71">
        <v>1</v>
      </c>
      <c r="N101" s="71">
        <v>1</v>
      </c>
      <c r="O101" s="71">
        <v>1</v>
      </c>
      <c r="P101" s="71">
        <v>1</v>
      </c>
      <c r="Q101" s="71">
        <v>1</v>
      </c>
      <c r="R101" s="71">
        <v>1</v>
      </c>
      <c r="S101" s="71">
        <v>1</v>
      </c>
      <c r="T101" s="71">
        <v>1</v>
      </c>
      <c r="U101" s="71">
        <v>1</v>
      </c>
      <c r="V101" s="71">
        <v>1</v>
      </c>
      <c r="W101" s="71">
        <v>1</v>
      </c>
      <c r="X101" s="71">
        <v>1</v>
      </c>
      <c r="Y101" s="71">
        <v>1</v>
      </c>
      <c r="Z101" s="71">
        <v>1</v>
      </c>
      <c r="AA101" s="71">
        <v>1</v>
      </c>
      <c r="AB101" s="71">
        <v>1</v>
      </c>
      <c r="AC101" s="71">
        <v>1</v>
      </c>
      <c r="AD101" s="71">
        <v>1</v>
      </c>
      <c r="AE101" s="71">
        <v>1</v>
      </c>
      <c r="AF101" s="71">
        <v>1</v>
      </c>
      <c r="AG101" s="71">
        <v>1</v>
      </c>
      <c r="AH101" s="71">
        <v>1</v>
      </c>
      <c r="AI101" s="71">
        <v>1</v>
      </c>
      <c r="AJ101" s="71">
        <v>1</v>
      </c>
      <c r="AK101" s="71">
        <v>1</v>
      </c>
      <c r="AL101" s="71">
        <v>1</v>
      </c>
      <c r="AM101" s="148">
        <v>1</v>
      </c>
    </row>
    <row r="102" spans="2:39" x14ac:dyDescent="0.4">
      <c r="B102" s="63"/>
      <c r="C102" s="61">
        <f t="shared" si="2"/>
        <v>0</v>
      </c>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148"/>
    </row>
    <row r="103" spans="2:39" x14ac:dyDescent="0.4">
      <c r="B103" s="63"/>
      <c r="C103" s="61">
        <f t="shared" si="2"/>
        <v>0</v>
      </c>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148"/>
    </row>
    <row r="104" spans="2:39" x14ac:dyDescent="0.4">
      <c r="B104" s="63"/>
      <c r="C104" s="61">
        <f t="shared" si="2"/>
        <v>0</v>
      </c>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148"/>
    </row>
    <row r="105" spans="2:39" ht="16.5" thickBot="1" x14ac:dyDescent="0.45">
      <c r="B105" s="63"/>
      <c r="C105" s="61">
        <f t="shared" si="2"/>
        <v>0</v>
      </c>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50"/>
    </row>
    <row r="106" spans="2:39" ht="16.5" thickBot="1" x14ac:dyDescent="0.45">
      <c r="B106" s="64" t="s">
        <v>114</v>
      </c>
      <c r="C106" s="65">
        <f>SUM(C6:C105)</f>
        <v>2532</v>
      </c>
      <c r="D106" s="6">
        <f>SUM(D6:D105)</f>
        <v>14</v>
      </c>
      <c r="E106" s="6">
        <f t="shared" ref="E106:AM106" si="3">SUM(E6:E105)</f>
        <v>16</v>
      </c>
      <c r="F106" s="6">
        <f t="shared" si="3"/>
        <v>17</v>
      </c>
      <c r="G106" s="6">
        <f t="shared" si="3"/>
        <v>35</v>
      </c>
      <c r="H106" s="6">
        <f t="shared" si="3"/>
        <v>35</v>
      </c>
      <c r="I106" s="6">
        <f t="shared" si="3"/>
        <v>35</v>
      </c>
      <c r="J106" s="6">
        <f t="shared" si="3"/>
        <v>45</v>
      </c>
      <c r="K106" s="6">
        <f t="shared" si="3"/>
        <v>45</v>
      </c>
      <c r="L106" s="6">
        <f t="shared" si="3"/>
        <v>48</v>
      </c>
      <c r="M106" s="6">
        <f t="shared" si="3"/>
        <v>64</v>
      </c>
      <c r="N106" s="6">
        <f t="shared" si="3"/>
        <v>64</v>
      </c>
      <c r="O106" s="6">
        <f t="shared" si="3"/>
        <v>71</v>
      </c>
      <c r="P106" s="6">
        <f t="shared" si="3"/>
        <v>78</v>
      </c>
      <c r="Q106" s="6">
        <f t="shared" si="3"/>
        <v>81</v>
      </c>
      <c r="R106" s="6">
        <f t="shared" si="3"/>
        <v>84</v>
      </c>
      <c r="S106" s="6">
        <f t="shared" si="3"/>
        <v>86</v>
      </c>
      <c r="T106" s="6">
        <f t="shared" si="3"/>
        <v>88</v>
      </c>
      <c r="U106" s="6">
        <f t="shared" si="3"/>
        <v>90</v>
      </c>
      <c r="V106" s="6">
        <f t="shared" si="3"/>
        <v>90</v>
      </c>
      <c r="W106" s="6">
        <f t="shared" si="3"/>
        <v>91</v>
      </c>
      <c r="X106" s="6">
        <f t="shared" si="3"/>
        <v>91</v>
      </c>
      <c r="Y106" s="6">
        <f t="shared" si="3"/>
        <v>91</v>
      </c>
      <c r="Z106" s="6">
        <f t="shared" si="3"/>
        <v>91</v>
      </c>
      <c r="AA106" s="6">
        <f t="shared" si="3"/>
        <v>88</v>
      </c>
      <c r="AB106" s="6">
        <f t="shared" si="3"/>
        <v>86</v>
      </c>
      <c r="AC106" s="6">
        <f t="shared" si="3"/>
        <v>86</v>
      </c>
      <c r="AD106" s="6">
        <f t="shared" si="3"/>
        <v>86</v>
      </c>
      <c r="AE106" s="6">
        <f t="shared" si="3"/>
        <v>86</v>
      </c>
      <c r="AF106" s="6">
        <f t="shared" si="3"/>
        <v>82</v>
      </c>
      <c r="AG106" s="6">
        <f t="shared" si="3"/>
        <v>82</v>
      </c>
      <c r="AH106" s="6">
        <f t="shared" si="3"/>
        <v>82</v>
      </c>
      <c r="AI106" s="6">
        <f t="shared" si="3"/>
        <v>82</v>
      </c>
      <c r="AJ106" s="6">
        <f t="shared" si="3"/>
        <v>82</v>
      </c>
      <c r="AK106" s="6">
        <f t="shared" si="3"/>
        <v>80</v>
      </c>
      <c r="AL106" s="6">
        <f t="shared" si="3"/>
        <v>80</v>
      </c>
      <c r="AM106" s="6">
        <f t="shared" si="3"/>
        <v>80</v>
      </c>
    </row>
    <row r="107" spans="2:39" ht="16.5" thickBot="1" x14ac:dyDescent="0.45">
      <c r="C107" s="1">
        <f>C106/36</f>
        <v>70.333333333333329</v>
      </c>
    </row>
    <row r="108" spans="2:39" x14ac:dyDescent="0.4">
      <c r="E108" s="66" t="s">
        <v>116</v>
      </c>
      <c r="F108" s="44" t="s">
        <v>117</v>
      </c>
      <c r="G108" s="44" t="s">
        <v>118</v>
      </c>
      <c r="H108" s="184" t="s">
        <v>119</v>
      </c>
      <c r="I108" s="185"/>
    </row>
    <row r="109" spans="2:39" x14ac:dyDescent="0.4">
      <c r="E109" s="67">
        <v>100</v>
      </c>
      <c r="F109" s="3"/>
      <c r="G109" s="3"/>
      <c r="H109" s="180"/>
      <c r="I109" s="181"/>
    </row>
    <row r="110" spans="2:39" x14ac:dyDescent="0.4">
      <c r="E110" s="67">
        <v>90</v>
      </c>
      <c r="F110" s="3"/>
      <c r="G110" s="3"/>
      <c r="H110" s="180"/>
      <c r="I110" s="181"/>
    </row>
    <row r="111" spans="2:39" x14ac:dyDescent="0.4">
      <c r="E111" s="67">
        <v>85</v>
      </c>
      <c r="F111" s="3"/>
      <c r="G111" s="3"/>
      <c r="H111" s="180"/>
      <c r="I111" s="181"/>
    </row>
    <row r="112" spans="2:39" x14ac:dyDescent="0.4">
      <c r="E112" s="67">
        <v>80</v>
      </c>
      <c r="F112" s="3"/>
      <c r="G112" s="3"/>
      <c r="H112" s="180"/>
      <c r="I112" s="181"/>
    </row>
    <row r="113" spans="5:9" x14ac:dyDescent="0.4">
      <c r="E113" s="67">
        <v>75</v>
      </c>
      <c r="F113" s="3"/>
      <c r="G113" s="3"/>
      <c r="H113" s="180"/>
      <c r="I113" s="181"/>
    </row>
    <row r="114" spans="5:9" x14ac:dyDescent="0.4">
      <c r="E114" s="67">
        <v>70</v>
      </c>
      <c r="F114" s="3"/>
      <c r="G114" s="3"/>
      <c r="H114" s="180"/>
      <c r="I114" s="181"/>
    </row>
    <row r="115" spans="5:9" x14ac:dyDescent="0.4">
      <c r="E115" s="67">
        <v>65</v>
      </c>
      <c r="F115" s="3"/>
      <c r="G115" s="3"/>
      <c r="H115" s="180"/>
      <c r="I115" s="181"/>
    </row>
    <row r="116" spans="5:9" x14ac:dyDescent="0.4">
      <c r="E116" s="70">
        <v>60</v>
      </c>
      <c r="F116" s="71"/>
      <c r="G116" s="71"/>
      <c r="H116" s="180"/>
      <c r="I116" s="181"/>
    </row>
    <row r="117" spans="5:9" ht="16.5" thickBot="1" x14ac:dyDescent="0.45">
      <c r="E117" s="68">
        <v>55</v>
      </c>
      <c r="F117" s="49"/>
      <c r="G117" s="49"/>
      <c r="H117" s="186"/>
      <c r="I117" s="187"/>
    </row>
    <row r="118" spans="5:9" ht="16.5" thickBot="1" x14ac:dyDescent="0.45">
      <c r="G118" s="69">
        <f>SUM(C6:C105)</f>
        <v>2532</v>
      </c>
      <c r="H118" s="188"/>
      <c r="I118" s="189"/>
    </row>
  </sheetData>
  <mergeCells count="12">
    <mergeCell ref="H113:I113"/>
    <mergeCell ref="H115:I115"/>
    <mergeCell ref="H117:I117"/>
    <mergeCell ref="H118:I118"/>
    <mergeCell ref="H114:I114"/>
    <mergeCell ref="H116:I116"/>
    <mergeCell ref="H112:I112"/>
    <mergeCell ref="D4:F4"/>
    <mergeCell ref="H108:I108"/>
    <mergeCell ref="H109:I109"/>
    <mergeCell ref="H110:I110"/>
    <mergeCell ref="H111:I11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5:G16"/>
  <sheetViews>
    <sheetView workbookViewId="0">
      <selection activeCell="G10" sqref="G10"/>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97" t="s">
        <v>310</v>
      </c>
      <c r="E5" s="97" t="s">
        <v>311</v>
      </c>
      <c r="F5" s="97" t="s">
        <v>312</v>
      </c>
      <c r="G5" s="97" t="s">
        <v>172</v>
      </c>
    </row>
    <row r="6" spans="4:7" x14ac:dyDescent="0.4">
      <c r="D6" t="s">
        <v>186</v>
      </c>
      <c r="E6" t="s">
        <v>199</v>
      </c>
      <c r="F6" s="94" t="s">
        <v>549</v>
      </c>
      <c r="G6">
        <v>2</v>
      </c>
    </row>
    <row r="7" spans="4:7" x14ac:dyDescent="0.4">
      <c r="D7" t="s">
        <v>257</v>
      </c>
      <c r="E7" t="s">
        <v>258</v>
      </c>
      <c r="F7" s="109" t="s">
        <v>259</v>
      </c>
      <c r="G7">
        <v>18</v>
      </c>
    </row>
    <row r="8" spans="4:7" x14ac:dyDescent="0.4">
      <c r="D8" t="s">
        <v>187</v>
      </c>
      <c r="E8" t="s">
        <v>200</v>
      </c>
      <c r="G8">
        <v>30</v>
      </c>
    </row>
    <row r="9" spans="4:7" x14ac:dyDescent="0.4">
      <c r="D9" t="s">
        <v>188</v>
      </c>
      <c r="E9" t="s">
        <v>201</v>
      </c>
      <c r="G9">
        <v>40</v>
      </c>
    </row>
    <row r="10" spans="4:7" x14ac:dyDescent="0.4">
      <c r="D10" t="s">
        <v>196</v>
      </c>
      <c r="E10" t="s">
        <v>202</v>
      </c>
      <c r="G10">
        <v>30</v>
      </c>
    </row>
    <row r="11" spans="4:7" x14ac:dyDescent="0.4">
      <c r="D11" t="s">
        <v>197</v>
      </c>
      <c r="E11" t="s">
        <v>203</v>
      </c>
      <c r="G11">
        <v>30</v>
      </c>
    </row>
    <row r="12" spans="4:7" x14ac:dyDescent="0.4">
      <c r="D12" t="s">
        <v>198</v>
      </c>
      <c r="E12" t="s">
        <v>204</v>
      </c>
      <c r="F12" s="94" t="s">
        <v>206</v>
      </c>
      <c r="G12">
        <v>20</v>
      </c>
    </row>
    <row r="13" spans="4:7" x14ac:dyDescent="0.4">
      <c r="D13" t="s">
        <v>195</v>
      </c>
      <c r="E13" t="s">
        <v>205</v>
      </c>
      <c r="G13">
        <v>2</v>
      </c>
    </row>
    <row r="14" spans="4:7" ht="37.5" x14ac:dyDescent="0.4">
      <c r="D14" t="s">
        <v>168</v>
      </c>
      <c r="E14" s="95" t="s">
        <v>207</v>
      </c>
      <c r="G14">
        <v>100</v>
      </c>
    </row>
    <row r="15" spans="4:7" x14ac:dyDescent="0.4">
      <c r="D15" t="s">
        <v>170</v>
      </c>
      <c r="E15" t="s">
        <v>208</v>
      </c>
      <c r="G15">
        <v>10</v>
      </c>
    </row>
    <row r="16" spans="4:7" x14ac:dyDescent="0.4">
      <c r="D16" t="s">
        <v>316</v>
      </c>
      <c r="E16" t="s">
        <v>317</v>
      </c>
      <c r="G16">
        <v>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F22"/>
  <sheetViews>
    <sheetView workbookViewId="0">
      <selection activeCell="E4" sqref="E4"/>
    </sheetView>
  </sheetViews>
  <sheetFormatPr defaultRowHeight="18.75" x14ac:dyDescent="0.4"/>
  <cols>
    <col min="4" max="4" width="23.875" customWidth="1"/>
    <col min="5" max="5" width="30.25" customWidth="1"/>
    <col min="6" max="6" width="61.125" customWidth="1"/>
  </cols>
  <sheetData>
    <row r="5" spans="3:5" x14ac:dyDescent="0.4">
      <c r="C5" s="138"/>
      <c r="D5" t="s">
        <v>53</v>
      </c>
      <c r="E5" s="93">
        <f>36*900000</f>
        <v>32400000</v>
      </c>
    </row>
    <row r="6" spans="3:5" x14ac:dyDescent="0.4">
      <c r="C6" s="138"/>
      <c r="D6" t="s">
        <v>436</v>
      </c>
      <c r="E6" s="93">
        <f>34*900000+33*900000</f>
        <v>60300000</v>
      </c>
    </row>
    <row r="7" spans="3:5" x14ac:dyDescent="0.4">
      <c r="D7" t="s">
        <v>219</v>
      </c>
      <c r="E7" s="93">
        <f>Art工数試算表!G7</f>
        <v>184000000</v>
      </c>
    </row>
    <row r="8" spans="3:5" x14ac:dyDescent="0.4">
      <c r="D8" t="s">
        <v>220</v>
      </c>
      <c r="E8" s="93">
        <f>Plan工数試算表!H7</f>
        <v>259200000</v>
      </c>
    </row>
    <row r="9" spans="3:5" x14ac:dyDescent="0.4">
      <c r="D9" t="s">
        <v>17</v>
      </c>
      <c r="E9" s="93">
        <f>Model工数試算表!F7</f>
        <v>259200000</v>
      </c>
    </row>
    <row r="10" spans="3:5" x14ac:dyDescent="0.4">
      <c r="D10" t="s">
        <v>307</v>
      </c>
      <c r="E10" s="93">
        <f>Environmentl工数試算表!F7</f>
        <v>77600000</v>
      </c>
    </row>
    <row r="11" spans="3:5" x14ac:dyDescent="0.4">
      <c r="D11" t="s">
        <v>21</v>
      </c>
      <c r="E11" s="93">
        <f>Motion工数試算表!F7</f>
        <v>351600000</v>
      </c>
    </row>
    <row r="12" spans="3:5" x14ac:dyDescent="0.4">
      <c r="D12" t="s">
        <v>221</v>
      </c>
      <c r="E12" s="93">
        <f>Program工数試算表!F7</f>
        <v>332000000</v>
      </c>
    </row>
    <row r="13" spans="3:5" x14ac:dyDescent="0.4">
      <c r="D13" t="s">
        <v>247</v>
      </c>
      <c r="E13" s="93">
        <f>Effect工数試算表!F7</f>
        <v>234800000</v>
      </c>
    </row>
    <row r="14" spans="3:5" x14ac:dyDescent="0.4">
      <c r="D14" t="s">
        <v>406</v>
      </c>
      <c r="E14" s="93">
        <f>Sound工数試算表!F7</f>
        <v>208000000</v>
      </c>
    </row>
    <row r="15" spans="3:5" x14ac:dyDescent="0.4">
      <c r="D15" t="s">
        <v>222</v>
      </c>
      <c r="E15" s="93">
        <f>UI工数試算表!F7</f>
        <v>77200000</v>
      </c>
    </row>
    <row r="16" spans="3:5" x14ac:dyDescent="0.4">
      <c r="D16" t="s">
        <v>420</v>
      </c>
      <c r="E16" s="93">
        <f>その他工数試算表!F6</f>
        <v>354000000</v>
      </c>
    </row>
    <row r="17" spans="3:6" x14ac:dyDescent="0.4">
      <c r="E17" s="93">
        <f>SUM(E5:E16)</f>
        <v>2430300000</v>
      </c>
      <c r="F17" s="93"/>
    </row>
    <row r="21" spans="3:6" x14ac:dyDescent="0.4">
      <c r="D21">
        <f>Art工数試算表!G4+Art工数試算表!G4+Plan工数試算表!H4+Model工数試算表!F4+Environmentl工数試算表!F4+Motion工数試算表!F4+Program工数試算表!F4+Effect工数試算表!F4+Sound工数試算表!F4+UI工数試算表!F4</f>
        <v>2663.5</v>
      </c>
    </row>
    <row r="22" spans="3:6" x14ac:dyDescent="0.4">
      <c r="C22" t="s">
        <v>468</v>
      </c>
      <c r="D22">
        <f>D21*1600</f>
        <v>4261600</v>
      </c>
    </row>
  </sheetData>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I18"/>
  <sheetViews>
    <sheetView workbookViewId="0">
      <selection activeCell="H5" sqref="H5"/>
    </sheetView>
  </sheetViews>
  <sheetFormatPr defaultRowHeight="18.75" x14ac:dyDescent="0.4"/>
  <cols>
    <col min="3" max="3" width="22.75" customWidth="1"/>
    <col min="4" max="4" width="11.1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29" t="s">
        <v>416</v>
      </c>
      <c r="F2" s="103">
        <f>SUM(F10:F90)</f>
        <v>4</v>
      </c>
      <c r="G2" s="100" t="s">
        <v>215</v>
      </c>
    </row>
    <row r="3" spans="3:9" x14ac:dyDescent="0.4">
      <c r="E3" s="130" t="s">
        <v>211</v>
      </c>
      <c r="F3" s="98">
        <f>SUM(H10:H90)</f>
        <v>1940</v>
      </c>
      <c r="G3" s="101" t="s">
        <v>216</v>
      </c>
    </row>
    <row r="4" spans="3:9" x14ac:dyDescent="0.4">
      <c r="E4" s="130" t="s">
        <v>212</v>
      </c>
      <c r="F4" s="98">
        <f>F3/20</f>
        <v>97</v>
      </c>
      <c r="G4" s="101" t="s">
        <v>217</v>
      </c>
      <c r="H4">
        <f>SUM(人月表!C35:C38)</f>
        <v>96</v>
      </c>
    </row>
    <row r="5" spans="3:9" x14ac:dyDescent="0.4">
      <c r="E5" s="128" t="s">
        <v>434</v>
      </c>
      <c r="F5" s="137">
        <f>CEILING(F4/36, 1)</f>
        <v>3</v>
      </c>
      <c r="G5" s="101" t="s">
        <v>435</v>
      </c>
    </row>
    <row r="6" spans="3:9" x14ac:dyDescent="0.4">
      <c r="E6" s="130" t="s">
        <v>213</v>
      </c>
      <c r="F6" s="99">
        <v>800000</v>
      </c>
      <c r="G6" s="101" t="s">
        <v>218</v>
      </c>
    </row>
    <row r="7" spans="3:9" ht="19.5" thickBot="1" x14ac:dyDescent="0.45">
      <c r="E7" s="131" t="s">
        <v>214</v>
      </c>
      <c r="F7" s="104">
        <f>F4*F6</f>
        <v>77600000</v>
      </c>
      <c r="G7" s="102" t="s">
        <v>218</v>
      </c>
    </row>
    <row r="8" spans="3:9" ht="19.5" thickBot="1" x14ac:dyDescent="0.45"/>
    <row r="9" spans="3:9" ht="19.5" thickBot="1" x14ac:dyDescent="0.45">
      <c r="C9" s="194" t="s">
        <v>314</v>
      </c>
      <c r="D9" s="195"/>
      <c r="E9" s="121" t="s">
        <v>194</v>
      </c>
      <c r="F9" s="121" t="s">
        <v>172</v>
      </c>
      <c r="G9" s="121" t="s">
        <v>173</v>
      </c>
      <c r="H9" s="127" t="s">
        <v>209</v>
      </c>
      <c r="I9" s="96"/>
    </row>
    <row r="10" spans="3:9" x14ac:dyDescent="0.4">
      <c r="C10" s="196" t="s">
        <v>324</v>
      </c>
      <c r="D10" s="197"/>
      <c r="E10" s="118" t="s">
        <v>325</v>
      </c>
      <c r="F10" s="118">
        <v>1</v>
      </c>
      <c r="G10" s="118">
        <v>680</v>
      </c>
      <c r="H10" s="119">
        <f>F10*G10</f>
        <v>680</v>
      </c>
    </row>
    <row r="11" spans="3:9" x14ac:dyDescent="0.4">
      <c r="C11" s="198" t="s">
        <v>471</v>
      </c>
      <c r="D11" s="199"/>
      <c r="E11" s="147" t="s">
        <v>462</v>
      </c>
      <c r="F11" s="147">
        <v>1</v>
      </c>
      <c r="G11" s="147">
        <v>420</v>
      </c>
      <c r="H11" s="119">
        <f>F11*G11</f>
        <v>420</v>
      </c>
    </row>
    <row r="12" spans="3:9" ht="19.5" thickBot="1" x14ac:dyDescent="0.45">
      <c r="C12" s="192" t="s">
        <v>326</v>
      </c>
      <c r="D12" s="193"/>
      <c r="E12" s="114"/>
      <c r="F12" s="114">
        <f>物量試算!G13</f>
        <v>2</v>
      </c>
      <c r="G12" s="114">
        <v>420</v>
      </c>
      <c r="H12" s="126">
        <f>F12*G12</f>
        <v>840</v>
      </c>
    </row>
    <row r="13" spans="3:9" x14ac:dyDescent="0.4">
      <c r="C13" s="200"/>
      <c r="D13" s="200"/>
    </row>
    <row r="14" spans="3:9" x14ac:dyDescent="0.4">
      <c r="C14" s="200"/>
      <c r="D14" s="200"/>
      <c r="E14" s="95"/>
    </row>
    <row r="15" spans="3:9" x14ac:dyDescent="0.4">
      <c r="C15" s="200"/>
      <c r="D15" s="200"/>
      <c r="E15" s="95"/>
    </row>
    <row r="16" spans="3:9" x14ac:dyDescent="0.4">
      <c r="C16" s="200"/>
      <c r="D16" s="200"/>
    </row>
    <row r="17" spans="3:4" x14ac:dyDescent="0.4">
      <c r="C17" s="200"/>
      <c r="D17" s="200"/>
    </row>
    <row r="18" spans="3:4" x14ac:dyDescent="0.4">
      <c r="C18" s="200"/>
      <c r="D18" s="200"/>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8"/>
  <sheetViews>
    <sheetView workbookViewId="0">
      <selection activeCell="G12" sqref="G12"/>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29" t="s">
        <v>331</v>
      </c>
      <c r="F2" s="103">
        <f>SUM(F10:F90)</f>
        <v>1532</v>
      </c>
      <c r="G2" s="100" t="s">
        <v>215</v>
      </c>
    </row>
    <row r="3" spans="3:9" x14ac:dyDescent="0.4">
      <c r="E3" s="130" t="s">
        <v>211</v>
      </c>
      <c r="F3" s="98">
        <f>SUM(H10:H90)</f>
        <v>8790</v>
      </c>
      <c r="G3" s="101" t="s">
        <v>216</v>
      </c>
    </row>
    <row r="4" spans="3:9" x14ac:dyDescent="0.4">
      <c r="E4" s="130" t="s">
        <v>212</v>
      </c>
      <c r="F4" s="98">
        <f>F3/20</f>
        <v>439.5</v>
      </c>
      <c r="G4" s="101" t="s">
        <v>217</v>
      </c>
      <c r="H4">
        <f>SUM(人月表!C49:C64)</f>
        <v>435</v>
      </c>
      <c r="I4">
        <f>F4-H4</f>
        <v>4.5</v>
      </c>
    </row>
    <row r="5" spans="3:9" x14ac:dyDescent="0.4">
      <c r="E5" s="128" t="s">
        <v>434</v>
      </c>
      <c r="F5" s="137">
        <f>CEILING(F4/36, 1)</f>
        <v>13</v>
      </c>
      <c r="G5" s="101" t="s">
        <v>435</v>
      </c>
    </row>
    <row r="6" spans="3:9" x14ac:dyDescent="0.4">
      <c r="E6" s="130" t="s">
        <v>213</v>
      </c>
      <c r="F6" s="99">
        <v>800000</v>
      </c>
      <c r="G6" s="101" t="s">
        <v>218</v>
      </c>
    </row>
    <row r="7" spans="3:9" ht="19.5" thickBot="1" x14ac:dyDescent="0.45">
      <c r="E7" s="131" t="s">
        <v>214</v>
      </c>
      <c r="F7" s="104">
        <f>F4*F6</f>
        <v>351600000</v>
      </c>
      <c r="G7" s="102" t="s">
        <v>218</v>
      </c>
    </row>
    <row r="8" spans="3:9" ht="19.5" thickBot="1" x14ac:dyDescent="0.45"/>
    <row r="9" spans="3:9" ht="19.5" thickBot="1" x14ac:dyDescent="0.45">
      <c r="C9" s="194" t="s">
        <v>314</v>
      </c>
      <c r="D9" s="195"/>
      <c r="E9" s="121" t="s">
        <v>194</v>
      </c>
      <c r="F9" s="121" t="s">
        <v>172</v>
      </c>
      <c r="G9" s="121" t="s">
        <v>173</v>
      </c>
      <c r="H9" s="127" t="s">
        <v>209</v>
      </c>
      <c r="I9" s="96"/>
    </row>
    <row r="10" spans="3:9" x14ac:dyDescent="0.4">
      <c r="C10" s="196" t="s">
        <v>327</v>
      </c>
      <c r="D10" s="197"/>
      <c r="E10" s="118" t="s">
        <v>328</v>
      </c>
      <c r="F10" s="118">
        <v>1</v>
      </c>
      <c r="G10" s="118">
        <v>720</v>
      </c>
      <c r="H10" s="119">
        <f t="shared" ref="H10:H17" si="0">F10*G10</f>
        <v>720</v>
      </c>
    </row>
    <row r="11" spans="3:9" x14ac:dyDescent="0.4">
      <c r="C11" s="198" t="s">
        <v>471</v>
      </c>
      <c r="D11" s="199"/>
      <c r="E11" s="118"/>
      <c r="F11" s="118">
        <v>1</v>
      </c>
      <c r="G11" s="118">
        <v>440</v>
      </c>
      <c r="H11" s="119">
        <f t="shared" si="0"/>
        <v>440</v>
      </c>
    </row>
    <row r="12" spans="3:9" x14ac:dyDescent="0.4">
      <c r="C12" s="190" t="s">
        <v>249</v>
      </c>
      <c r="D12" s="191"/>
      <c r="E12" s="111" t="s">
        <v>332</v>
      </c>
      <c r="F12" s="111">
        <v>800</v>
      </c>
      <c r="G12" s="111">
        <v>5</v>
      </c>
      <c r="H12" s="112">
        <f t="shared" si="0"/>
        <v>4000</v>
      </c>
    </row>
    <row r="13" spans="3:9" x14ac:dyDescent="0.4">
      <c r="C13" s="190" t="s">
        <v>252</v>
      </c>
      <c r="D13" s="191"/>
      <c r="E13" s="111" t="s">
        <v>411</v>
      </c>
      <c r="F13" s="111">
        <f>物量試算!G8</f>
        <v>30</v>
      </c>
      <c r="G13" s="111">
        <v>3</v>
      </c>
      <c r="H13" s="112">
        <f t="shared" si="0"/>
        <v>90</v>
      </c>
    </row>
    <row r="14" spans="3:9" x14ac:dyDescent="0.4">
      <c r="C14" s="190" t="s">
        <v>266</v>
      </c>
      <c r="D14" s="191"/>
      <c r="E14" s="125" t="s">
        <v>412</v>
      </c>
      <c r="F14" s="111">
        <f>物量試算!G9</f>
        <v>40</v>
      </c>
      <c r="G14" s="111">
        <v>3</v>
      </c>
      <c r="H14" s="112">
        <f t="shared" si="0"/>
        <v>120</v>
      </c>
    </row>
    <row r="15" spans="3:9" x14ac:dyDescent="0.4">
      <c r="C15" s="190" t="s">
        <v>189</v>
      </c>
      <c r="D15" s="191"/>
      <c r="E15" s="125" t="s">
        <v>414</v>
      </c>
      <c r="F15" s="111">
        <f>物量試算!G10</f>
        <v>30</v>
      </c>
      <c r="G15" s="111">
        <v>7</v>
      </c>
      <c r="H15" s="112">
        <f t="shared" si="0"/>
        <v>210</v>
      </c>
    </row>
    <row r="16" spans="3:9" x14ac:dyDescent="0.4">
      <c r="C16" s="190" t="s">
        <v>190</v>
      </c>
      <c r="D16" s="191"/>
      <c r="E16" s="111" t="s">
        <v>415</v>
      </c>
      <c r="F16" s="111">
        <f>物量試算!G11</f>
        <v>30</v>
      </c>
      <c r="G16" s="111">
        <v>7</v>
      </c>
      <c r="H16" s="112">
        <f t="shared" si="0"/>
        <v>210</v>
      </c>
    </row>
    <row r="17" spans="3:8" ht="19.5" thickBot="1" x14ac:dyDescent="0.45">
      <c r="C17" s="192" t="s">
        <v>323</v>
      </c>
      <c r="D17" s="193"/>
      <c r="E17" s="114" t="s">
        <v>333</v>
      </c>
      <c r="F17" s="114">
        <f>物量試算!G16*100</f>
        <v>600</v>
      </c>
      <c r="G17" s="114">
        <v>5</v>
      </c>
      <c r="H17" s="126">
        <f t="shared" si="0"/>
        <v>3000</v>
      </c>
    </row>
    <row r="18" spans="3:8" x14ac:dyDescent="0.4">
      <c r="C18" s="200"/>
      <c r="D18" s="200"/>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I76"/>
  <sheetViews>
    <sheetView workbookViewId="0">
      <pane xSplit="2" ySplit="9" topLeftCell="C10" activePane="bottomRight" state="frozen"/>
      <selection pane="topRight" activeCell="C1" sqref="C1"/>
      <selection pane="bottomLeft" activeCell="A9" sqref="A9"/>
      <selection pane="bottomRight" activeCell="C11" sqref="C11:D11"/>
    </sheetView>
  </sheetViews>
  <sheetFormatPr defaultRowHeight="18.75" x14ac:dyDescent="0.4"/>
  <cols>
    <col min="3" max="3" width="22.125" customWidth="1"/>
    <col min="4" max="4" width="38" customWidth="1"/>
    <col min="5" max="5" width="50.75" customWidth="1"/>
    <col min="6" max="6" width="11.125" bestFit="1" customWidth="1"/>
    <col min="7" max="7" width="10.625" customWidth="1"/>
    <col min="8" max="8" width="15.875" customWidth="1"/>
  </cols>
  <sheetData>
    <row r="1" spans="3:9" ht="19.5" thickBot="1" x14ac:dyDescent="0.45"/>
    <row r="2" spans="3:9" x14ac:dyDescent="0.4">
      <c r="E2" s="129" t="s">
        <v>334</v>
      </c>
      <c r="F2" s="103">
        <f>SUM(F10:F87)</f>
        <v>362</v>
      </c>
      <c r="G2" s="100" t="s">
        <v>215</v>
      </c>
    </row>
    <row r="3" spans="3:9" x14ac:dyDescent="0.4">
      <c r="E3" s="130" t="s">
        <v>211</v>
      </c>
      <c r="F3" s="98">
        <f>SUM(H10:H87)</f>
        <v>8300</v>
      </c>
      <c r="G3" s="101" t="s">
        <v>216</v>
      </c>
    </row>
    <row r="4" spans="3:9" x14ac:dyDescent="0.4">
      <c r="E4" s="130" t="s">
        <v>212</v>
      </c>
      <c r="F4" s="98">
        <f>F3/20</f>
        <v>415</v>
      </c>
      <c r="G4" s="101" t="s">
        <v>217</v>
      </c>
      <c r="H4">
        <f>SUM(人月表!C65:C77)</f>
        <v>405</v>
      </c>
      <c r="I4">
        <f>F4-H4</f>
        <v>10</v>
      </c>
    </row>
    <row r="5" spans="3:9" x14ac:dyDescent="0.4">
      <c r="E5" s="128" t="s">
        <v>434</v>
      </c>
      <c r="F5" s="137">
        <f>CEILING(F4/36, 1)</f>
        <v>12</v>
      </c>
      <c r="G5" s="101" t="s">
        <v>435</v>
      </c>
    </row>
    <row r="6" spans="3:9" x14ac:dyDescent="0.4">
      <c r="E6" s="130" t="s">
        <v>213</v>
      </c>
      <c r="F6" s="99">
        <v>800000</v>
      </c>
      <c r="G6" s="101" t="s">
        <v>218</v>
      </c>
    </row>
    <row r="7" spans="3:9" ht="19.5" thickBot="1" x14ac:dyDescent="0.45">
      <c r="E7" s="131" t="s">
        <v>214</v>
      </c>
      <c r="F7" s="104">
        <f>F4*F6</f>
        <v>332000000</v>
      </c>
      <c r="G7" s="102" t="s">
        <v>218</v>
      </c>
    </row>
    <row r="8" spans="3:9" ht="19.5" thickBot="1" x14ac:dyDescent="0.45"/>
    <row r="9" spans="3:9" ht="19.5" thickBot="1" x14ac:dyDescent="0.45">
      <c r="C9" s="194" t="s">
        <v>314</v>
      </c>
      <c r="D9" s="195"/>
      <c r="E9" s="121" t="s">
        <v>194</v>
      </c>
      <c r="F9" s="121" t="s">
        <v>172</v>
      </c>
      <c r="G9" s="121" t="s">
        <v>173</v>
      </c>
      <c r="H9" s="127" t="s">
        <v>209</v>
      </c>
      <c r="I9" s="96"/>
    </row>
    <row r="10" spans="3:9" x14ac:dyDescent="0.4">
      <c r="C10" s="196" t="s">
        <v>335</v>
      </c>
      <c r="D10" s="197"/>
      <c r="E10" s="118" t="s">
        <v>336</v>
      </c>
      <c r="F10" s="118">
        <v>1</v>
      </c>
      <c r="G10" s="118">
        <v>720</v>
      </c>
      <c r="H10" s="119">
        <f t="shared" ref="H10:H76" si="0">F10*G10</f>
        <v>720</v>
      </c>
    </row>
    <row r="11" spans="3:9" x14ac:dyDescent="0.4">
      <c r="C11" s="190" t="s">
        <v>391</v>
      </c>
      <c r="D11" s="191"/>
      <c r="E11" s="111" t="s">
        <v>395</v>
      </c>
      <c r="F11" s="111">
        <v>1</v>
      </c>
      <c r="G11" s="111">
        <v>720</v>
      </c>
      <c r="H11" s="112">
        <f t="shared" si="0"/>
        <v>720</v>
      </c>
    </row>
    <row r="12" spans="3:9" x14ac:dyDescent="0.4">
      <c r="C12" s="190" t="s">
        <v>413</v>
      </c>
      <c r="D12" s="191"/>
      <c r="E12" s="111"/>
      <c r="F12" s="111">
        <v>1</v>
      </c>
      <c r="G12" s="111">
        <v>145</v>
      </c>
      <c r="H12" s="112">
        <f t="shared" si="0"/>
        <v>145</v>
      </c>
    </row>
    <row r="13" spans="3:9" x14ac:dyDescent="0.4">
      <c r="C13" s="190" t="s">
        <v>394</v>
      </c>
      <c r="D13" s="191"/>
      <c r="E13" s="111"/>
      <c r="F13" s="111">
        <v>1</v>
      </c>
      <c r="G13" s="111">
        <v>60</v>
      </c>
      <c r="H13" s="112">
        <f t="shared" si="0"/>
        <v>60</v>
      </c>
    </row>
    <row r="14" spans="3:9" x14ac:dyDescent="0.4">
      <c r="C14" s="190" t="s">
        <v>405</v>
      </c>
      <c r="D14" s="191"/>
      <c r="E14" s="111"/>
      <c r="F14" s="111">
        <v>1</v>
      </c>
      <c r="G14" s="111">
        <v>480</v>
      </c>
      <c r="H14" s="112">
        <f t="shared" si="0"/>
        <v>480</v>
      </c>
    </row>
    <row r="15" spans="3:9" x14ac:dyDescent="0.4">
      <c r="C15" s="190" t="s">
        <v>396</v>
      </c>
      <c r="D15" s="191"/>
      <c r="E15" s="111" t="s">
        <v>397</v>
      </c>
      <c r="F15" s="111">
        <v>6</v>
      </c>
      <c r="G15" s="111">
        <v>40</v>
      </c>
      <c r="H15" s="112">
        <f t="shared" si="0"/>
        <v>240</v>
      </c>
    </row>
    <row r="16" spans="3:9" x14ac:dyDescent="0.4">
      <c r="C16" s="190" t="s">
        <v>249</v>
      </c>
      <c r="D16" s="191"/>
      <c r="E16" s="111"/>
      <c r="F16" s="111">
        <v>1</v>
      </c>
      <c r="G16" s="111">
        <v>720</v>
      </c>
      <c r="H16" s="112">
        <f t="shared" si="0"/>
        <v>720</v>
      </c>
    </row>
    <row r="17" spans="3:8" x14ac:dyDescent="0.4">
      <c r="C17" s="190" t="s">
        <v>262</v>
      </c>
      <c r="D17" s="191"/>
      <c r="E17" s="111"/>
      <c r="F17" s="111">
        <v>1</v>
      </c>
      <c r="G17" s="111">
        <v>120</v>
      </c>
      <c r="H17" s="112">
        <f t="shared" si="0"/>
        <v>120</v>
      </c>
    </row>
    <row r="18" spans="3:8" x14ac:dyDescent="0.4">
      <c r="C18" s="110" t="s">
        <v>338</v>
      </c>
      <c r="D18" s="111"/>
      <c r="E18" s="111"/>
      <c r="F18" s="111">
        <v>1</v>
      </c>
      <c r="G18" s="111">
        <v>120</v>
      </c>
      <c r="H18" s="112">
        <f t="shared" si="0"/>
        <v>120</v>
      </c>
    </row>
    <row r="19" spans="3:8" x14ac:dyDescent="0.4">
      <c r="C19" s="190" t="s">
        <v>339</v>
      </c>
      <c r="D19" s="113" t="s">
        <v>349</v>
      </c>
      <c r="E19" s="111"/>
      <c r="F19" s="111">
        <v>1</v>
      </c>
      <c r="G19" s="111">
        <v>40</v>
      </c>
      <c r="H19" s="112">
        <f t="shared" si="0"/>
        <v>40</v>
      </c>
    </row>
    <row r="20" spans="3:8" x14ac:dyDescent="0.4">
      <c r="C20" s="190"/>
      <c r="D20" s="113" t="s">
        <v>344</v>
      </c>
      <c r="E20" s="111"/>
      <c r="F20" s="111">
        <v>1</v>
      </c>
      <c r="G20" s="111">
        <v>10</v>
      </c>
      <c r="H20" s="112">
        <f t="shared" si="0"/>
        <v>10</v>
      </c>
    </row>
    <row r="21" spans="3:8" x14ac:dyDescent="0.4">
      <c r="C21" s="190"/>
      <c r="D21" s="113" t="s">
        <v>345</v>
      </c>
      <c r="E21" s="111"/>
      <c r="F21" s="111">
        <v>1</v>
      </c>
      <c r="G21" s="111">
        <v>10</v>
      </c>
      <c r="H21" s="112">
        <f t="shared" si="0"/>
        <v>10</v>
      </c>
    </row>
    <row r="22" spans="3:8" x14ac:dyDescent="0.4">
      <c r="C22" s="190"/>
      <c r="D22" s="113" t="s">
        <v>346</v>
      </c>
      <c r="E22" s="111"/>
      <c r="F22" s="111">
        <v>1</v>
      </c>
      <c r="G22" s="111">
        <v>10</v>
      </c>
      <c r="H22" s="112">
        <f t="shared" si="0"/>
        <v>10</v>
      </c>
    </row>
    <row r="23" spans="3:8" x14ac:dyDescent="0.4">
      <c r="C23" s="190"/>
      <c r="D23" s="113" t="s">
        <v>347</v>
      </c>
      <c r="E23" s="111"/>
      <c r="F23" s="111">
        <v>1</v>
      </c>
      <c r="G23" s="111">
        <v>10</v>
      </c>
      <c r="H23" s="112">
        <f t="shared" si="0"/>
        <v>10</v>
      </c>
    </row>
    <row r="24" spans="3:8" x14ac:dyDescent="0.4">
      <c r="C24" s="190" t="s">
        <v>227</v>
      </c>
      <c r="D24" s="111" t="s">
        <v>348</v>
      </c>
      <c r="E24" s="111"/>
      <c r="F24" s="111">
        <v>1</v>
      </c>
      <c r="G24" s="111">
        <v>120</v>
      </c>
      <c r="H24" s="112">
        <f t="shared" si="0"/>
        <v>120</v>
      </c>
    </row>
    <row r="25" spans="3:8" x14ac:dyDescent="0.4">
      <c r="C25" s="190"/>
      <c r="D25" s="113" t="s">
        <v>350</v>
      </c>
      <c r="E25" s="111"/>
      <c r="F25" s="111">
        <v>1</v>
      </c>
      <c r="G25" s="111">
        <v>60</v>
      </c>
      <c r="H25" s="112">
        <f t="shared" si="0"/>
        <v>60</v>
      </c>
    </row>
    <row r="26" spans="3:8" x14ac:dyDescent="0.4">
      <c r="C26" s="190"/>
      <c r="D26" s="113" t="s">
        <v>351</v>
      </c>
      <c r="E26" s="111"/>
      <c r="F26" s="111">
        <v>1</v>
      </c>
      <c r="G26" s="111">
        <v>120</v>
      </c>
      <c r="H26" s="112">
        <f t="shared" si="0"/>
        <v>120</v>
      </c>
    </row>
    <row r="27" spans="3:8" x14ac:dyDescent="0.4">
      <c r="C27" s="190" t="s">
        <v>230</v>
      </c>
      <c r="D27" s="113" t="s">
        <v>352</v>
      </c>
      <c r="E27" s="111"/>
      <c r="F27" s="111">
        <v>1</v>
      </c>
      <c r="G27" s="111">
        <v>120</v>
      </c>
      <c r="H27" s="112">
        <f t="shared" si="0"/>
        <v>120</v>
      </c>
    </row>
    <row r="28" spans="3:8" x14ac:dyDescent="0.4">
      <c r="C28" s="190"/>
      <c r="D28" s="113" t="s">
        <v>353</v>
      </c>
      <c r="E28" s="111"/>
      <c r="F28" s="111">
        <v>5</v>
      </c>
      <c r="G28" s="111">
        <v>20</v>
      </c>
      <c r="H28" s="112">
        <f t="shared" si="0"/>
        <v>100</v>
      </c>
    </row>
    <row r="29" spans="3:8" x14ac:dyDescent="0.4">
      <c r="C29" s="190"/>
      <c r="D29" s="113" t="s">
        <v>354</v>
      </c>
      <c r="E29" s="111"/>
      <c r="F29" s="111">
        <v>1</v>
      </c>
      <c r="G29" s="111">
        <v>60</v>
      </c>
      <c r="H29" s="112">
        <f t="shared" si="0"/>
        <v>60</v>
      </c>
    </row>
    <row r="30" spans="3:8" x14ac:dyDescent="0.4">
      <c r="C30" s="190"/>
      <c r="D30" s="113" t="s">
        <v>355</v>
      </c>
      <c r="E30" s="111"/>
      <c r="F30" s="111">
        <f>物量試算!G16</f>
        <v>6</v>
      </c>
      <c r="G30" s="111">
        <v>60</v>
      </c>
      <c r="H30" s="112">
        <f t="shared" si="0"/>
        <v>360</v>
      </c>
    </row>
    <row r="31" spans="3:8" x14ac:dyDescent="0.4">
      <c r="C31" s="190" t="s">
        <v>356</v>
      </c>
      <c r="D31" s="191"/>
      <c r="E31" s="111"/>
      <c r="F31" s="111">
        <v>1</v>
      </c>
      <c r="G31" s="111">
        <v>180</v>
      </c>
      <c r="H31" s="112">
        <f t="shared" si="0"/>
        <v>180</v>
      </c>
    </row>
    <row r="32" spans="3:8" x14ac:dyDescent="0.4">
      <c r="C32" s="190" t="s">
        <v>340</v>
      </c>
      <c r="D32" s="191"/>
      <c r="E32" s="111"/>
      <c r="F32" s="111">
        <v>1</v>
      </c>
      <c r="G32" s="111">
        <v>180</v>
      </c>
      <c r="H32" s="112">
        <f t="shared" si="0"/>
        <v>180</v>
      </c>
    </row>
    <row r="33" spans="3:8" x14ac:dyDescent="0.4">
      <c r="C33" s="201" t="s">
        <v>341</v>
      </c>
      <c r="D33" s="191"/>
      <c r="E33" s="111"/>
      <c r="F33" s="111">
        <v>1</v>
      </c>
      <c r="G33" s="111">
        <v>60</v>
      </c>
      <c r="H33" s="112">
        <f t="shared" si="0"/>
        <v>60</v>
      </c>
    </row>
    <row r="34" spans="3:8" x14ac:dyDescent="0.4">
      <c r="C34" s="190" t="s">
        <v>189</v>
      </c>
      <c r="D34" s="191"/>
      <c r="E34" s="111"/>
      <c r="F34" s="111">
        <f>物量試算!G10</f>
        <v>30</v>
      </c>
      <c r="G34" s="111">
        <v>15</v>
      </c>
      <c r="H34" s="112">
        <f t="shared" si="0"/>
        <v>450</v>
      </c>
    </row>
    <row r="35" spans="3:8" x14ac:dyDescent="0.4">
      <c r="C35" s="190" t="s">
        <v>190</v>
      </c>
      <c r="D35" s="191"/>
      <c r="E35" s="111"/>
      <c r="F35" s="111">
        <f>物量試算!G11</f>
        <v>30</v>
      </c>
      <c r="G35" s="111">
        <v>15</v>
      </c>
      <c r="H35" s="112">
        <f t="shared" si="0"/>
        <v>450</v>
      </c>
    </row>
    <row r="36" spans="3:8" x14ac:dyDescent="0.4">
      <c r="C36" s="190" t="s">
        <v>252</v>
      </c>
      <c r="D36" s="111" t="s">
        <v>357</v>
      </c>
      <c r="E36" s="111"/>
      <c r="F36" s="111">
        <v>1</v>
      </c>
      <c r="G36" s="111">
        <v>40</v>
      </c>
      <c r="H36" s="112">
        <f t="shared" si="0"/>
        <v>40</v>
      </c>
    </row>
    <row r="37" spans="3:8" x14ac:dyDescent="0.4">
      <c r="C37" s="190"/>
      <c r="D37" s="111" t="s">
        <v>358</v>
      </c>
      <c r="E37" s="111"/>
      <c r="F37" s="111">
        <v>1</v>
      </c>
      <c r="G37" s="111">
        <v>20</v>
      </c>
      <c r="H37" s="112">
        <f t="shared" si="0"/>
        <v>20</v>
      </c>
    </row>
    <row r="38" spans="3:8" x14ac:dyDescent="0.4">
      <c r="C38" s="190"/>
      <c r="D38" s="111" t="s">
        <v>359</v>
      </c>
      <c r="E38" s="111"/>
      <c r="F38" s="111">
        <f>物量試算!G8</f>
        <v>30</v>
      </c>
      <c r="G38" s="111">
        <v>10</v>
      </c>
      <c r="H38" s="112">
        <f t="shared" si="0"/>
        <v>300</v>
      </c>
    </row>
    <row r="39" spans="3:8" x14ac:dyDescent="0.4">
      <c r="C39" s="201" t="s">
        <v>266</v>
      </c>
      <c r="D39" s="111" t="s">
        <v>360</v>
      </c>
      <c r="E39" s="111"/>
      <c r="F39" s="111">
        <v>1</v>
      </c>
      <c r="G39" s="111">
        <v>20</v>
      </c>
      <c r="H39" s="112">
        <f t="shared" si="0"/>
        <v>20</v>
      </c>
    </row>
    <row r="40" spans="3:8" x14ac:dyDescent="0.4">
      <c r="C40" s="190"/>
      <c r="D40" s="113" t="s">
        <v>361</v>
      </c>
      <c r="E40" s="111"/>
      <c r="F40" s="111">
        <v>1</v>
      </c>
      <c r="G40" s="111">
        <v>20</v>
      </c>
      <c r="H40" s="112">
        <f t="shared" si="0"/>
        <v>20</v>
      </c>
    </row>
    <row r="41" spans="3:8" x14ac:dyDescent="0.4">
      <c r="C41" s="190"/>
      <c r="D41" s="113" t="s">
        <v>362</v>
      </c>
      <c r="E41" s="111"/>
      <c r="F41" s="111">
        <f>物量試算!G9</f>
        <v>40</v>
      </c>
      <c r="G41" s="111">
        <v>5</v>
      </c>
      <c r="H41" s="112">
        <f t="shared" si="0"/>
        <v>200</v>
      </c>
    </row>
    <row r="42" spans="3:8" x14ac:dyDescent="0.4">
      <c r="C42" s="190" t="s">
        <v>342</v>
      </c>
      <c r="D42" s="191"/>
      <c r="E42" s="111"/>
      <c r="F42" s="111">
        <v>1</v>
      </c>
      <c r="G42" s="111">
        <v>20</v>
      </c>
      <c r="H42" s="112">
        <f t="shared" si="0"/>
        <v>20</v>
      </c>
    </row>
    <row r="43" spans="3:8" x14ac:dyDescent="0.4">
      <c r="C43" s="190" t="s">
        <v>343</v>
      </c>
      <c r="D43" s="191"/>
      <c r="E43" s="111"/>
      <c r="F43" s="111">
        <v>1</v>
      </c>
      <c r="G43" s="111">
        <v>20</v>
      </c>
      <c r="H43" s="112">
        <f t="shared" si="0"/>
        <v>20</v>
      </c>
    </row>
    <row r="44" spans="3:8" x14ac:dyDescent="0.4">
      <c r="C44" s="201" t="s">
        <v>242</v>
      </c>
      <c r="D44" s="111" t="s">
        <v>364</v>
      </c>
      <c r="E44" s="111"/>
      <c r="F44" s="111">
        <v>1</v>
      </c>
      <c r="G44" s="111">
        <v>40</v>
      </c>
      <c r="H44" s="112">
        <f t="shared" si="0"/>
        <v>40</v>
      </c>
    </row>
    <row r="45" spans="3:8" x14ac:dyDescent="0.4">
      <c r="C45" s="190"/>
      <c r="D45" s="111" t="s">
        <v>363</v>
      </c>
      <c r="E45" s="111"/>
      <c r="F45" s="111">
        <v>1</v>
      </c>
      <c r="G45" s="111">
        <v>60</v>
      </c>
      <c r="H45" s="112">
        <f t="shared" si="0"/>
        <v>60</v>
      </c>
    </row>
    <row r="46" spans="3:8" x14ac:dyDescent="0.4">
      <c r="C46" s="190"/>
      <c r="D46" s="111" t="s">
        <v>365</v>
      </c>
      <c r="E46" s="111"/>
      <c r="F46" s="111">
        <v>1</v>
      </c>
      <c r="G46" s="111">
        <v>60</v>
      </c>
      <c r="H46" s="112">
        <f t="shared" si="0"/>
        <v>60</v>
      </c>
    </row>
    <row r="47" spans="3:8" x14ac:dyDescent="0.4">
      <c r="C47" s="190" t="s">
        <v>366</v>
      </c>
      <c r="D47" s="191"/>
      <c r="E47" s="111"/>
      <c r="F47" s="111">
        <v>1</v>
      </c>
      <c r="G47" s="111">
        <v>60</v>
      </c>
      <c r="H47" s="112">
        <f t="shared" si="0"/>
        <v>60</v>
      </c>
    </row>
    <row r="48" spans="3:8" x14ac:dyDescent="0.4">
      <c r="C48" s="190" t="s">
        <v>367</v>
      </c>
      <c r="D48" s="191"/>
      <c r="E48" s="111"/>
      <c r="F48" s="111">
        <v>1</v>
      </c>
      <c r="G48" s="111">
        <v>40</v>
      </c>
      <c r="H48" s="112">
        <f t="shared" si="0"/>
        <v>40</v>
      </c>
    </row>
    <row r="49" spans="3:8" x14ac:dyDescent="0.4">
      <c r="C49" s="190" t="s">
        <v>368</v>
      </c>
      <c r="D49" s="191"/>
      <c r="E49" s="111"/>
      <c r="F49" s="111">
        <v>20</v>
      </c>
      <c r="G49" s="111">
        <v>3</v>
      </c>
      <c r="H49" s="112">
        <f t="shared" si="0"/>
        <v>60</v>
      </c>
    </row>
    <row r="50" spans="3:8" x14ac:dyDescent="0.4">
      <c r="C50" s="190" t="s">
        <v>369</v>
      </c>
      <c r="D50" s="191"/>
      <c r="E50" s="111"/>
      <c r="F50" s="111">
        <v>1</v>
      </c>
      <c r="G50" s="111">
        <v>20</v>
      </c>
      <c r="H50" s="112">
        <f t="shared" si="0"/>
        <v>20</v>
      </c>
    </row>
    <row r="51" spans="3:8" x14ac:dyDescent="0.4">
      <c r="C51" s="190" t="s">
        <v>370</v>
      </c>
      <c r="D51" s="191"/>
      <c r="E51" s="111"/>
      <c r="F51" s="111">
        <v>1</v>
      </c>
      <c r="G51" s="111">
        <v>20</v>
      </c>
      <c r="H51" s="112">
        <f t="shared" si="0"/>
        <v>20</v>
      </c>
    </row>
    <row r="52" spans="3:8" x14ac:dyDescent="0.4">
      <c r="C52" s="190" t="s">
        <v>371</v>
      </c>
      <c r="D52" s="191"/>
      <c r="E52" s="111"/>
      <c r="F52" s="111">
        <v>1</v>
      </c>
      <c r="G52" s="111">
        <v>40</v>
      </c>
      <c r="H52" s="112">
        <f t="shared" si="0"/>
        <v>40</v>
      </c>
    </row>
    <row r="53" spans="3:8" x14ac:dyDescent="0.4">
      <c r="C53" s="190" t="s">
        <v>372</v>
      </c>
      <c r="D53" s="191"/>
      <c r="E53" s="111"/>
      <c r="F53" s="111">
        <v>1</v>
      </c>
      <c r="G53" s="111">
        <v>20</v>
      </c>
      <c r="H53" s="112">
        <f t="shared" si="0"/>
        <v>20</v>
      </c>
    </row>
    <row r="54" spans="3:8" x14ac:dyDescent="0.4">
      <c r="C54" s="190" t="s">
        <v>373</v>
      </c>
      <c r="D54" s="191"/>
      <c r="E54" s="111"/>
      <c r="F54" s="111">
        <v>1</v>
      </c>
      <c r="G54" s="111">
        <v>60</v>
      </c>
      <c r="H54" s="112">
        <f t="shared" si="0"/>
        <v>60</v>
      </c>
    </row>
    <row r="55" spans="3:8" x14ac:dyDescent="0.4">
      <c r="C55" s="190" t="s">
        <v>393</v>
      </c>
      <c r="D55" s="191"/>
      <c r="E55" s="111"/>
      <c r="F55" s="111">
        <v>1</v>
      </c>
      <c r="G55" s="111">
        <v>120</v>
      </c>
      <c r="H55" s="112">
        <f t="shared" si="0"/>
        <v>120</v>
      </c>
    </row>
    <row r="56" spans="3:8" x14ac:dyDescent="0.4">
      <c r="C56" s="190" t="s">
        <v>380</v>
      </c>
      <c r="D56" s="111" t="s">
        <v>374</v>
      </c>
      <c r="E56" s="111"/>
      <c r="F56" s="111">
        <v>1</v>
      </c>
      <c r="G56" s="111">
        <v>5</v>
      </c>
      <c r="H56" s="112">
        <f t="shared" si="0"/>
        <v>5</v>
      </c>
    </row>
    <row r="57" spans="3:8" x14ac:dyDescent="0.4">
      <c r="C57" s="190"/>
      <c r="D57" s="111" t="s">
        <v>375</v>
      </c>
      <c r="E57" s="111"/>
      <c r="F57" s="111">
        <v>1</v>
      </c>
      <c r="G57" s="111">
        <v>5</v>
      </c>
      <c r="H57" s="112">
        <f t="shared" si="0"/>
        <v>5</v>
      </c>
    </row>
    <row r="58" spans="3:8" x14ac:dyDescent="0.4">
      <c r="C58" s="190"/>
      <c r="D58" s="111" t="s">
        <v>376</v>
      </c>
      <c r="E58" s="111"/>
      <c r="F58" s="111">
        <v>1</v>
      </c>
      <c r="G58" s="111">
        <v>40</v>
      </c>
      <c r="H58" s="112">
        <f t="shared" si="0"/>
        <v>40</v>
      </c>
    </row>
    <row r="59" spans="3:8" x14ac:dyDescent="0.4">
      <c r="C59" s="190"/>
      <c r="D59" s="111" t="s">
        <v>377</v>
      </c>
      <c r="E59" s="111"/>
      <c r="F59" s="111">
        <v>1</v>
      </c>
      <c r="G59" s="111">
        <v>30</v>
      </c>
      <c r="H59" s="112">
        <f t="shared" si="0"/>
        <v>30</v>
      </c>
    </row>
    <row r="60" spans="3:8" x14ac:dyDescent="0.4">
      <c r="C60" s="190"/>
      <c r="D60" s="111" t="s">
        <v>378</v>
      </c>
      <c r="E60" s="111"/>
      <c r="F60" s="111">
        <f>UI工数試算表!F22</f>
        <v>10</v>
      </c>
      <c r="G60" s="111">
        <v>5</v>
      </c>
      <c r="H60" s="112">
        <f t="shared" si="0"/>
        <v>50</v>
      </c>
    </row>
    <row r="61" spans="3:8" x14ac:dyDescent="0.4">
      <c r="C61" s="190" t="s">
        <v>381</v>
      </c>
      <c r="D61" s="191"/>
      <c r="E61" s="111"/>
      <c r="F61" s="111">
        <v>1</v>
      </c>
      <c r="G61" s="111">
        <v>30</v>
      </c>
      <c r="H61" s="112">
        <f t="shared" si="0"/>
        <v>30</v>
      </c>
    </row>
    <row r="62" spans="3:8" x14ac:dyDescent="0.4">
      <c r="C62" s="190" t="s">
        <v>382</v>
      </c>
      <c r="D62" s="191"/>
      <c r="E62" s="111"/>
      <c r="F62" s="111">
        <v>1</v>
      </c>
      <c r="G62" s="111">
        <v>40</v>
      </c>
      <c r="H62" s="112">
        <f t="shared" si="0"/>
        <v>40</v>
      </c>
    </row>
    <row r="63" spans="3:8" x14ac:dyDescent="0.4">
      <c r="C63" s="190" t="s">
        <v>383</v>
      </c>
      <c r="D63" s="191"/>
      <c r="E63" s="111"/>
      <c r="F63" s="111">
        <v>1</v>
      </c>
      <c r="G63" s="111">
        <v>30</v>
      </c>
      <c r="H63" s="112">
        <f t="shared" si="0"/>
        <v>30</v>
      </c>
    </row>
    <row r="64" spans="3:8" x14ac:dyDescent="0.4">
      <c r="C64" s="190" t="s">
        <v>384</v>
      </c>
      <c r="D64" s="191"/>
      <c r="E64" s="111"/>
      <c r="F64" s="111">
        <v>1</v>
      </c>
      <c r="G64" s="111">
        <v>60</v>
      </c>
      <c r="H64" s="112">
        <f t="shared" si="0"/>
        <v>60</v>
      </c>
    </row>
    <row r="65" spans="3:8" x14ac:dyDescent="0.4">
      <c r="C65" s="190" t="s">
        <v>385</v>
      </c>
      <c r="D65" s="191"/>
      <c r="E65" s="111"/>
      <c r="F65" s="111">
        <v>1</v>
      </c>
      <c r="G65" s="111">
        <v>30</v>
      </c>
      <c r="H65" s="112">
        <f t="shared" si="0"/>
        <v>30</v>
      </c>
    </row>
    <row r="66" spans="3:8" x14ac:dyDescent="0.4">
      <c r="C66" s="190" t="s">
        <v>386</v>
      </c>
      <c r="D66" s="191"/>
      <c r="E66" s="111"/>
      <c r="F66" s="111">
        <v>1</v>
      </c>
      <c r="G66" s="111">
        <v>30</v>
      </c>
      <c r="H66" s="112">
        <f t="shared" si="0"/>
        <v>30</v>
      </c>
    </row>
    <row r="67" spans="3:8" x14ac:dyDescent="0.4">
      <c r="C67" s="190" t="s">
        <v>387</v>
      </c>
      <c r="D67" s="191"/>
      <c r="E67" s="111"/>
      <c r="F67" s="111">
        <v>1</v>
      </c>
      <c r="G67" s="111">
        <v>40</v>
      </c>
      <c r="H67" s="112">
        <f t="shared" si="0"/>
        <v>40</v>
      </c>
    </row>
    <row r="68" spans="3:8" x14ac:dyDescent="0.4">
      <c r="C68" s="190" t="s">
        <v>388</v>
      </c>
      <c r="D68" s="191"/>
      <c r="E68" s="111"/>
      <c r="F68" s="111">
        <f>UI工数試算表!F30</f>
        <v>20</v>
      </c>
      <c r="G68" s="111">
        <v>2</v>
      </c>
      <c r="H68" s="112">
        <f t="shared" si="0"/>
        <v>40</v>
      </c>
    </row>
    <row r="69" spans="3:8" x14ac:dyDescent="0.4">
      <c r="C69" s="190" t="s">
        <v>389</v>
      </c>
      <c r="D69" s="191"/>
      <c r="E69" s="111"/>
      <c r="F69" s="111">
        <f>物量試算!G14</f>
        <v>100</v>
      </c>
      <c r="G69" s="111">
        <v>0.25</v>
      </c>
      <c r="H69" s="112">
        <f t="shared" si="0"/>
        <v>25</v>
      </c>
    </row>
    <row r="70" spans="3:8" x14ac:dyDescent="0.4">
      <c r="C70" s="190" t="s">
        <v>390</v>
      </c>
      <c r="D70" s="191"/>
      <c r="E70" s="111"/>
      <c r="F70" s="111">
        <f>物量試算!G15</f>
        <v>10</v>
      </c>
      <c r="G70" s="111">
        <v>2</v>
      </c>
      <c r="H70" s="112">
        <f t="shared" si="0"/>
        <v>20</v>
      </c>
    </row>
    <row r="71" spans="3:8" x14ac:dyDescent="0.4">
      <c r="C71" s="190" t="s">
        <v>379</v>
      </c>
      <c r="D71" s="191"/>
      <c r="E71" s="111"/>
      <c r="F71" s="111">
        <v>1</v>
      </c>
      <c r="G71" s="111">
        <v>60</v>
      </c>
      <c r="H71" s="112">
        <f t="shared" si="0"/>
        <v>60</v>
      </c>
    </row>
    <row r="72" spans="3:8" x14ac:dyDescent="0.4">
      <c r="C72" s="190" t="s">
        <v>392</v>
      </c>
      <c r="D72" s="191"/>
      <c r="E72" s="111" t="s">
        <v>400</v>
      </c>
      <c r="F72" s="111">
        <v>1</v>
      </c>
      <c r="G72" s="111">
        <v>120</v>
      </c>
      <c r="H72" s="112">
        <f t="shared" si="0"/>
        <v>120</v>
      </c>
    </row>
    <row r="73" spans="3:8" x14ac:dyDescent="0.4">
      <c r="C73" s="190" t="s">
        <v>398</v>
      </c>
      <c r="D73" s="191"/>
      <c r="E73" s="111" t="s">
        <v>399</v>
      </c>
      <c r="F73" s="111">
        <v>1</v>
      </c>
      <c r="G73" s="111">
        <v>80</v>
      </c>
      <c r="H73" s="112">
        <f t="shared" si="0"/>
        <v>80</v>
      </c>
    </row>
    <row r="74" spans="3:8" x14ac:dyDescent="0.4">
      <c r="C74" s="190" t="s">
        <v>401</v>
      </c>
      <c r="D74" s="191"/>
      <c r="E74" s="111"/>
      <c r="F74" s="111">
        <v>1</v>
      </c>
      <c r="G74" s="111">
        <v>360</v>
      </c>
      <c r="H74" s="112">
        <f t="shared" si="0"/>
        <v>360</v>
      </c>
    </row>
    <row r="75" spans="3:8" x14ac:dyDescent="0.4">
      <c r="C75" s="190" t="s">
        <v>402</v>
      </c>
      <c r="D75" s="191"/>
      <c r="E75" s="111" t="s">
        <v>403</v>
      </c>
      <c r="F75" s="111">
        <v>1</v>
      </c>
      <c r="G75" s="111">
        <v>180</v>
      </c>
      <c r="H75" s="112">
        <f t="shared" si="0"/>
        <v>180</v>
      </c>
    </row>
    <row r="76" spans="3:8" ht="19.5" thickBot="1" x14ac:dyDescent="0.45">
      <c r="C76" s="192" t="s">
        <v>404</v>
      </c>
      <c r="D76" s="193"/>
      <c r="E76" s="114"/>
      <c r="F76" s="114">
        <v>1</v>
      </c>
      <c r="G76" s="114">
        <v>120</v>
      </c>
      <c r="H76" s="126">
        <f t="shared" si="0"/>
        <v>120</v>
      </c>
    </row>
  </sheetData>
  <mergeCells count="48">
    <mergeCell ref="C17:D17"/>
    <mergeCell ref="C19:C23"/>
    <mergeCell ref="C24:C26"/>
    <mergeCell ref="C27:C30"/>
    <mergeCell ref="C9:D9"/>
    <mergeCell ref="C10:D10"/>
    <mergeCell ref="C16:D16"/>
    <mergeCell ref="C11:D11"/>
    <mergeCell ref="C44:C46"/>
    <mergeCell ref="C47:D47"/>
    <mergeCell ref="C48:D48"/>
    <mergeCell ref="C32:D32"/>
    <mergeCell ref="C33:D33"/>
    <mergeCell ref="C34:D34"/>
    <mergeCell ref="C35:D35"/>
    <mergeCell ref="C36:C38"/>
    <mergeCell ref="C55:D55"/>
    <mergeCell ref="C13:D13"/>
    <mergeCell ref="C15:D15"/>
    <mergeCell ref="C66:D66"/>
    <mergeCell ref="C56:C60"/>
    <mergeCell ref="C61:D61"/>
    <mergeCell ref="C62:D62"/>
    <mergeCell ref="C63:D63"/>
    <mergeCell ref="C64:D64"/>
    <mergeCell ref="C65:D65"/>
    <mergeCell ref="C49:D49"/>
    <mergeCell ref="C50:D50"/>
    <mergeCell ref="C51:D51"/>
    <mergeCell ref="C52:D52"/>
    <mergeCell ref="C53:D53"/>
    <mergeCell ref="C43:D43"/>
    <mergeCell ref="C74:D74"/>
    <mergeCell ref="C75:D75"/>
    <mergeCell ref="C76:D76"/>
    <mergeCell ref="C14:D14"/>
    <mergeCell ref="C12:D12"/>
    <mergeCell ref="C72:D72"/>
    <mergeCell ref="C73:D73"/>
    <mergeCell ref="C31:D31"/>
    <mergeCell ref="C67:D67"/>
    <mergeCell ref="C68:D68"/>
    <mergeCell ref="C69:D69"/>
    <mergeCell ref="C70:D70"/>
    <mergeCell ref="C71:D71"/>
    <mergeCell ref="C54:D54"/>
    <mergeCell ref="C39:C41"/>
    <mergeCell ref="C42:D42"/>
  </mergeCells>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1:I17"/>
  <sheetViews>
    <sheetView workbookViewId="0">
      <selection activeCell="G14" sqref="G14"/>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29" t="s">
        <v>421</v>
      </c>
      <c r="F2" s="103">
        <f>SUM(F10:F89)</f>
        <v>1731</v>
      </c>
      <c r="G2" s="100" t="s">
        <v>215</v>
      </c>
    </row>
    <row r="3" spans="3:9" x14ac:dyDescent="0.4">
      <c r="E3" s="130" t="s">
        <v>211</v>
      </c>
      <c r="F3" s="98">
        <f>SUM(H10:H89)</f>
        <v>5870</v>
      </c>
      <c r="G3" s="101" t="s">
        <v>216</v>
      </c>
    </row>
    <row r="4" spans="3:9" x14ac:dyDescent="0.4">
      <c r="E4" s="130" t="s">
        <v>212</v>
      </c>
      <c r="F4" s="98">
        <f>F3/20</f>
        <v>293.5</v>
      </c>
      <c r="G4" s="101" t="s">
        <v>217</v>
      </c>
      <c r="H4">
        <f>SUM(人月表!C78:C87)</f>
        <v>289</v>
      </c>
    </row>
    <row r="5" spans="3:9" x14ac:dyDescent="0.4">
      <c r="E5" s="128" t="s">
        <v>434</v>
      </c>
      <c r="F5" s="137">
        <f>CEILING(F4/36, 1)</f>
        <v>9</v>
      </c>
      <c r="G5" s="101" t="s">
        <v>435</v>
      </c>
    </row>
    <row r="6" spans="3:9" x14ac:dyDescent="0.4">
      <c r="E6" s="130" t="s">
        <v>213</v>
      </c>
      <c r="F6" s="99">
        <v>800000</v>
      </c>
      <c r="G6" s="101" t="s">
        <v>218</v>
      </c>
    </row>
    <row r="7" spans="3:9" ht="19.5" thickBot="1" x14ac:dyDescent="0.45">
      <c r="E7" s="131" t="s">
        <v>214</v>
      </c>
      <c r="F7" s="104">
        <f>F4*F6</f>
        <v>234800000</v>
      </c>
      <c r="G7" s="102" t="s">
        <v>218</v>
      </c>
    </row>
    <row r="8" spans="3:9" ht="19.5" thickBot="1" x14ac:dyDescent="0.45"/>
    <row r="9" spans="3:9" ht="19.5" thickBot="1" x14ac:dyDescent="0.45">
      <c r="C9" s="194" t="s">
        <v>314</v>
      </c>
      <c r="D9" s="195"/>
      <c r="E9" s="121" t="s">
        <v>194</v>
      </c>
      <c r="F9" s="121" t="s">
        <v>172</v>
      </c>
      <c r="G9" s="121" t="s">
        <v>173</v>
      </c>
      <c r="H9" s="127" t="s">
        <v>209</v>
      </c>
      <c r="I9" s="96"/>
    </row>
    <row r="10" spans="3:9" x14ac:dyDescent="0.4">
      <c r="C10" s="196" t="s">
        <v>329</v>
      </c>
      <c r="D10" s="197"/>
      <c r="E10" s="118" t="s">
        <v>330</v>
      </c>
      <c r="F10" s="118">
        <v>1</v>
      </c>
      <c r="G10" s="118">
        <v>720</v>
      </c>
      <c r="H10" s="119">
        <f t="shared" ref="H10:H16" si="0">F10*G10</f>
        <v>720</v>
      </c>
    </row>
    <row r="11" spans="3:9" x14ac:dyDescent="0.4">
      <c r="C11" s="190" t="s">
        <v>249</v>
      </c>
      <c r="D11" s="191"/>
      <c r="E11" s="111"/>
      <c r="F11" s="111">
        <v>1000</v>
      </c>
      <c r="G11" s="111">
        <v>3</v>
      </c>
      <c r="H11" s="112">
        <f t="shared" si="0"/>
        <v>3000</v>
      </c>
    </row>
    <row r="12" spans="3:9" x14ac:dyDescent="0.4">
      <c r="C12" s="190" t="s">
        <v>252</v>
      </c>
      <c r="D12" s="191"/>
      <c r="E12" s="111"/>
      <c r="F12" s="111">
        <f>物量試算!G8</f>
        <v>30</v>
      </c>
      <c r="G12" s="111">
        <v>5</v>
      </c>
      <c r="H12" s="112">
        <f t="shared" si="0"/>
        <v>150</v>
      </c>
    </row>
    <row r="13" spans="3:9" x14ac:dyDescent="0.4">
      <c r="C13" s="190" t="s">
        <v>266</v>
      </c>
      <c r="D13" s="191"/>
      <c r="E13" s="125"/>
      <c r="F13" s="111">
        <f>物量試算!G9</f>
        <v>40</v>
      </c>
      <c r="G13" s="111">
        <v>2</v>
      </c>
      <c r="H13" s="112">
        <f t="shared" si="0"/>
        <v>80</v>
      </c>
    </row>
    <row r="14" spans="3:9" x14ac:dyDescent="0.4">
      <c r="C14" s="190" t="s">
        <v>189</v>
      </c>
      <c r="D14" s="191"/>
      <c r="E14" s="125"/>
      <c r="F14" s="111">
        <f>物量試算!G10</f>
        <v>30</v>
      </c>
      <c r="G14" s="111">
        <v>2</v>
      </c>
      <c r="H14" s="112">
        <f t="shared" si="0"/>
        <v>60</v>
      </c>
    </row>
    <row r="15" spans="3:9" x14ac:dyDescent="0.4">
      <c r="C15" s="190" t="s">
        <v>190</v>
      </c>
      <c r="D15" s="191"/>
      <c r="E15" s="111"/>
      <c r="F15" s="111">
        <f>物量試算!G11</f>
        <v>30</v>
      </c>
      <c r="G15" s="111">
        <v>2</v>
      </c>
      <c r="H15" s="112">
        <f t="shared" si="0"/>
        <v>60</v>
      </c>
    </row>
    <row r="16" spans="3:9" ht="19.5" thickBot="1" x14ac:dyDescent="0.45">
      <c r="C16" s="192" t="s">
        <v>323</v>
      </c>
      <c r="D16" s="193"/>
      <c r="E16" s="114"/>
      <c r="F16" s="114">
        <f>物量試算!G16*100</f>
        <v>600</v>
      </c>
      <c r="G16" s="114">
        <v>3</v>
      </c>
      <c r="H16" s="126">
        <f t="shared" si="0"/>
        <v>1800</v>
      </c>
    </row>
    <row r="17" spans="3:4" x14ac:dyDescent="0.4">
      <c r="C17" s="200"/>
      <c r="D17" s="200"/>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予算</vt:lpstr>
      <vt:lpstr>組織図</vt:lpstr>
      <vt:lpstr>人月表</vt:lpstr>
      <vt:lpstr>物量試算</vt:lpstr>
      <vt:lpstr>予算概算</vt:lpstr>
      <vt:lpstr>Environmentl工数試算表</vt:lpstr>
      <vt:lpstr>Motion工数試算表</vt:lpstr>
      <vt:lpstr>Program工数試算表</vt:lpstr>
      <vt:lpstr>Effect工数試算表</vt:lpstr>
      <vt:lpstr>Sound工数試算表</vt:lpstr>
      <vt:lpstr>UI工数試算表</vt:lpstr>
      <vt:lpstr>その他工数試算表</vt:lpstr>
      <vt:lpstr>Plan工数試算表</vt:lpstr>
      <vt:lpstr>Art工数試算表</vt:lpstr>
      <vt:lpstr>Model工数試算表</vt:lpstr>
      <vt:lpstr>スケジュール</vt:lpstr>
      <vt:lpstr>マイルストーン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西村仁</cp:lastModifiedBy>
  <dcterms:created xsi:type="dcterms:W3CDTF">2020-03-24T05:55:14Z</dcterms:created>
  <dcterms:modified xsi:type="dcterms:W3CDTF">2020-05-03T08:43:22Z</dcterms:modified>
</cp:coreProperties>
</file>