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48D78BDC-1670-4CDB-9F26-E4E9002DE4F8}" xr6:coauthVersionLast="45" xr6:coauthVersionMax="45" xr10:uidLastSave="{00000000-0000-0000-0000-000000000000}"/>
  <bookViews>
    <workbookView xWindow="-120" yWindow="-120" windowWidth="29040" windowHeight="15840" firstSheet="9" activeTab="15" xr2:uid="{00000000-000D-0000-FFFF-FFFF00000000}"/>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Program工数試算表" sheetId="17" r:id="rId12"/>
    <sheet name="Effect工数試算表" sheetId="16" r:id="rId13"/>
    <sheet name="Sound工数試算表" sheetId="19" r:id="rId14"/>
    <sheet name="UI工数試算表" sheetId="7" r:id="rId15"/>
    <sheet name="その他工数試算表" sheetId="2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0" l="1"/>
  <c r="F30" i="11"/>
  <c r="H11" i="17"/>
  <c r="E5" i="9"/>
  <c r="H17" i="19"/>
  <c r="H16" i="19"/>
  <c r="F15" i="19"/>
  <c r="H15" i="19" s="1"/>
  <c r="F14" i="19"/>
  <c r="H14" i="19" s="1"/>
  <c r="F13" i="19"/>
  <c r="H13" i="19" s="1"/>
  <c r="F12" i="19"/>
  <c r="H12" i="19" s="1"/>
  <c r="F11" i="19"/>
  <c r="H11" i="19" s="1"/>
  <c r="H10" i="19"/>
  <c r="H9" i="19"/>
  <c r="F2" i="19"/>
  <c r="H13" i="17"/>
  <c r="H75" i="17"/>
  <c r="H74" i="17"/>
  <c r="H73" i="17"/>
  <c r="H72" i="17"/>
  <c r="H14" i="17"/>
  <c r="H12" i="17"/>
  <c r="H54" i="17"/>
  <c r="H10" i="17"/>
  <c r="F69" i="17"/>
  <c r="H69" i="17" s="1"/>
  <c r="F68" i="17"/>
  <c r="H68" i="17" s="1"/>
  <c r="F67" i="17"/>
  <c r="H67" i="17" s="1"/>
  <c r="F59" i="17"/>
  <c r="H59" i="17" s="1"/>
  <c r="F40" i="17"/>
  <c r="H40" i="17" s="1"/>
  <c r="F37" i="17"/>
  <c r="H37" i="17" s="1"/>
  <c r="F34" i="17"/>
  <c r="H34" i="17" s="1"/>
  <c r="F33" i="17"/>
  <c r="H33" i="17" s="1"/>
  <c r="H71" i="17"/>
  <c r="H70" i="17"/>
  <c r="H66" i="17"/>
  <c r="H65" i="17"/>
  <c r="H64" i="17"/>
  <c r="H63" i="17"/>
  <c r="H62" i="17"/>
  <c r="H61" i="17"/>
  <c r="H60" i="17"/>
  <c r="H58" i="17"/>
  <c r="H57" i="17"/>
  <c r="H56" i="17"/>
  <c r="H55" i="17"/>
  <c r="H53" i="17"/>
  <c r="H52" i="17"/>
  <c r="H51" i="17"/>
  <c r="H50" i="17"/>
  <c r="H49" i="17"/>
  <c r="H48" i="17"/>
  <c r="H47" i="17"/>
  <c r="H46" i="17"/>
  <c r="H45" i="17"/>
  <c r="H44" i="17"/>
  <c r="H43" i="17"/>
  <c r="H42" i="17"/>
  <c r="H41" i="17"/>
  <c r="H39" i="17"/>
  <c r="H38" i="17"/>
  <c r="H36" i="17"/>
  <c r="H35" i="17"/>
  <c r="H32" i="17"/>
  <c r="H31" i="17"/>
  <c r="H30" i="17"/>
  <c r="F29" i="17"/>
  <c r="H29" i="17" s="1"/>
  <c r="H28" i="17"/>
  <c r="H27" i="17"/>
  <c r="H26" i="17"/>
  <c r="H25" i="17"/>
  <c r="H24" i="17"/>
  <c r="H23" i="17"/>
  <c r="H19" i="17"/>
  <c r="H22" i="17"/>
  <c r="H21" i="17"/>
  <c r="H20" i="17"/>
  <c r="H18" i="17"/>
  <c r="H17" i="17"/>
  <c r="H16" i="17"/>
  <c r="H30" i="11"/>
  <c r="H15" i="17"/>
  <c r="H9" i="17"/>
  <c r="F3" i="20" l="1"/>
  <c r="F4" i="20" s="1"/>
  <c r="F6" i="20" s="1"/>
  <c r="F3" i="19"/>
  <c r="F4" i="19" s="1"/>
  <c r="F6" i="19" s="1"/>
  <c r="E13" i="9" s="1"/>
  <c r="F3" i="17"/>
  <c r="F4" i="17" s="1"/>
  <c r="F6" i="17" s="1"/>
  <c r="E11" i="9" s="1"/>
  <c r="F2" i="17"/>
  <c r="F15" i="16"/>
  <c r="H15" i="16" s="1"/>
  <c r="F14" i="16"/>
  <c r="H14" i="16" s="1"/>
  <c r="F13" i="16"/>
  <c r="H13" i="16" s="1"/>
  <c r="F12" i="16"/>
  <c r="H12" i="16" s="1"/>
  <c r="F11" i="16"/>
  <c r="H11" i="16" s="1"/>
  <c r="H10" i="16"/>
  <c r="H9" i="16"/>
  <c r="F2" i="16"/>
  <c r="H15" i="15"/>
  <c r="F15" i="15"/>
  <c r="F14" i="15"/>
  <c r="H14" i="15" s="1"/>
  <c r="F13" i="15"/>
  <c r="F2" i="15" s="1"/>
  <c r="H12" i="15"/>
  <c r="F12" i="15"/>
  <c r="H11" i="15"/>
  <c r="F11" i="15"/>
  <c r="H10" i="15"/>
  <c r="H9" i="15"/>
  <c r="F10" i="14"/>
  <c r="F2" i="14" s="1"/>
  <c r="H10" i="14"/>
  <c r="H9" i="14"/>
  <c r="F16" i="13"/>
  <c r="H16" i="13" s="1"/>
  <c r="F15" i="13"/>
  <c r="H15" i="13" s="1"/>
  <c r="F14" i="13"/>
  <c r="H14" i="13" s="1"/>
  <c r="F13" i="13"/>
  <c r="H13" i="13" s="1"/>
  <c r="F12" i="13"/>
  <c r="H12" i="13" s="1"/>
  <c r="F11" i="13"/>
  <c r="H11" i="13" s="1"/>
  <c r="H74" i="11"/>
  <c r="H73" i="11"/>
  <c r="H10" i="13"/>
  <c r="H9" i="13"/>
  <c r="D20" i="6"/>
  <c r="F20" i="6" s="1"/>
  <c r="F12" i="11"/>
  <c r="F48" i="11"/>
  <c r="H48" i="11" s="1"/>
  <c r="F47" i="11"/>
  <c r="H47" i="11" s="1"/>
  <c r="F46" i="11"/>
  <c r="H46" i="11" s="1"/>
  <c r="F45" i="11"/>
  <c r="H45" i="11" s="1"/>
  <c r="H72" i="11"/>
  <c r="H71" i="11"/>
  <c r="H70" i="11"/>
  <c r="H69" i="11"/>
  <c r="H68" i="11"/>
  <c r="H67" i="11"/>
  <c r="H66" i="11"/>
  <c r="H65" i="11"/>
  <c r="H64" i="11"/>
  <c r="H63" i="11"/>
  <c r="H49" i="11"/>
  <c r="H62" i="11"/>
  <c r="H61" i="11"/>
  <c r="H60" i="11"/>
  <c r="H59" i="11"/>
  <c r="H58" i="11"/>
  <c r="H57" i="11"/>
  <c r="H56" i="11"/>
  <c r="H55" i="11"/>
  <c r="H10" i="11"/>
  <c r="H10" i="7"/>
  <c r="F9" i="6"/>
  <c r="H51" i="11"/>
  <c r="H50" i="11"/>
  <c r="H21" i="11"/>
  <c r="H20" i="11"/>
  <c r="H19" i="11"/>
  <c r="H18" i="11"/>
  <c r="H54" i="11"/>
  <c r="H53" i="11"/>
  <c r="H52" i="11"/>
  <c r="F42" i="11"/>
  <c r="H42" i="11" s="1"/>
  <c r="F39" i="11"/>
  <c r="H39" i="11" s="1"/>
  <c r="H41" i="11"/>
  <c r="F40" i="11"/>
  <c r="H40" i="11" s="1"/>
  <c r="H15" i="11"/>
  <c r="H14" i="11"/>
  <c r="H13" i="11"/>
  <c r="H32" i="11"/>
  <c r="F17" i="11"/>
  <c r="H17" i="11" s="1"/>
  <c r="H16" i="11"/>
  <c r="H38" i="11"/>
  <c r="H12" i="11"/>
  <c r="H11" i="11"/>
  <c r="F14" i="6"/>
  <c r="H34" i="11"/>
  <c r="H33" i="11"/>
  <c r="H31" i="11"/>
  <c r="F36" i="11"/>
  <c r="H36" i="11" s="1"/>
  <c r="F35" i="11"/>
  <c r="H35" i="11" s="1"/>
  <c r="H29" i="11"/>
  <c r="H28" i="11"/>
  <c r="H27" i="11"/>
  <c r="H26" i="11"/>
  <c r="H44" i="11"/>
  <c r="H43" i="11"/>
  <c r="F37" i="11"/>
  <c r="H37" i="11" s="1"/>
  <c r="H25" i="11"/>
  <c r="H24" i="11"/>
  <c r="H23" i="11"/>
  <c r="F22" i="11"/>
  <c r="H9" i="11"/>
  <c r="H31" i="7"/>
  <c r="H28" i="7"/>
  <c r="H27" i="7"/>
  <c r="H26" i="7"/>
  <c r="H25" i="7"/>
  <c r="H24" i="7"/>
  <c r="H23" i="7"/>
  <c r="H22" i="7"/>
  <c r="H21" i="7"/>
  <c r="H20" i="7"/>
  <c r="H18" i="7"/>
  <c r="H17" i="7"/>
  <c r="H16" i="7"/>
  <c r="H15" i="7"/>
  <c r="H14" i="7"/>
  <c r="H13" i="7"/>
  <c r="H12" i="7"/>
  <c r="H11" i="7"/>
  <c r="H9" i="7"/>
  <c r="F30" i="7"/>
  <c r="H30" i="7" s="1"/>
  <c r="F29" i="7"/>
  <c r="H29" i="7" s="1"/>
  <c r="F31" i="7"/>
  <c r="D18" i="6"/>
  <c r="F18" i="6" s="1"/>
  <c r="D16" i="6"/>
  <c r="F16" i="6" s="1"/>
  <c r="D15" i="6"/>
  <c r="F15" i="6" s="1"/>
  <c r="D13" i="6"/>
  <c r="F13" i="6" s="1"/>
  <c r="D11" i="6"/>
  <c r="F11" i="6" s="1"/>
  <c r="F19" i="7"/>
  <c r="H19" i="7" s="1"/>
  <c r="D17" i="6"/>
  <c r="F17" i="6" s="1"/>
  <c r="F12" i="6"/>
  <c r="F10" i="6"/>
  <c r="H13" i="15" l="1"/>
  <c r="F3" i="15" s="1"/>
  <c r="F4" i="15" s="1"/>
  <c r="F6" i="15" s="1"/>
  <c r="E10" i="9" s="1"/>
  <c r="F3" i="16"/>
  <c r="F4" i="16" s="1"/>
  <c r="F6" i="16" s="1"/>
  <c r="E12" i="9" s="1"/>
  <c r="F3" i="14"/>
  <c r="F4" i="14" s="1"/>
  <c r="F6" i="14" s="1"/>
  <c r="E9" i="9" s="1"/>
  <c r="F2" i="13"/>
  <c r="F3" i="13"/>
  <c r="F4" i="13" s="1"/>
  <c r="F6" i="13" s="1"/>
  <c r="E8" i="9" s="1"/>
  <c r="G2" i="11"/>
  <c r="H22" i="11"/>
  <c r="G3" i="11" s="1"/>
  <c r="G4" i="11" s="1"/>
  <c r="G6" i="11" s="1"/>
  <c r="E7" i="9" s="1"/>
  <c r="F2" i="7"/>
  <c r="D19" i="6" s="1"/>
  <c r="F3" i="7"/>
  <c r="F4" i="7" s="1"/>
  <c r="F6" i="7" s="1"/>
  <c r="E14" i="9" s="1"/>
  <c r="K39" i="5"/>
  <c r="J39" i="5"/>
  <c r="I39" i="5"/>
  <c r="H39" i="5"/>
  <c r="G39" i="5"/>
  <c r="F39" i="5"/>
  <c r="E39" i="5"/>
  <c r="D39" i="5"/>
  <c r="C39" i="5"/>
  <c r="G54" i="3"/>
  <c r="C6" i="3"/>
  <c r="C13" i="3"/>
  <c r="C12" i="3"/>
  <c r="C11" i="3"/>
  <c r="C10" i="3"/>
  <c r="C8" i="3"/>
  <c r="C7" i="3"/>
  <c r="C42" i="3" s="1"/>
  <c r="F19" i="6" l="1"/>
  <c r="G2" i="6"/>
  <c r="G3" i="6" l="1"/>
  <c r="G4" i="6" s="1"/>
  <c r="G6" i="6" s="1"/>
  <c r="E6" i="9" s="1"/>
  <c r="E16" i="9" s="1"/>
</calcChain>
</file>

<file path=xl/sharedStrings.xml><?xml version="1.0" encoding="utf-8"?>
<sst xmlns="http://schemas.openxmlformats.org/spreadsheetml/2006/main" count="721" uniqueCount="440">
  <si>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</si>
  <si>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</si>
  <si>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</si>
  <si>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</si>
  <si>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</si>
  <si>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</si>
  <si>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</si>
  <si>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</si>
  <si>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</si>
  <si>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</si>
  <si>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</si>
  <si>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</si>
  <si>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</si>
  <si>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</si>
  <si>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</si>
  <si>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</si>
  <si>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</si>
  <si>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</si>
  <si>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</si>
  <si>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</si>
  <si>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</si>
  <si>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</si>
  <si>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</si>
  <si>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</si>
  <si>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</si>
  <si>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</si>
  <si>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</si>
  <si>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</si>
  <si>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</si>
  <si>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</si>
  <si>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</si>
  <si>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</si>
  <si>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</si>
  <si>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</si>
  <si>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</si>
  <si>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</si>
  <si>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</si>
  <si>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</si>
  <si>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</si>
  <si>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</si>
  <si>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</si>
  <si>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</si>
  <si>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</si>
  <si>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</si>
  <si>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</si>
  <si>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</si>
  <si>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</si>
  <si>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</si>
  <si>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</si>
  <si>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</si>
  <si>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</si>
  <si>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</si>
  <si>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</si>
  <si>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</si>
  <si>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</si>
  <si>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</si>
  <si>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</si>
  <si>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</si>
  <si>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</si>
  <si>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</si>
  <si>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</si>
  <si>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</si>
  <si>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</si>
  <si>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</si>
  <si>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</si>
  <si>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</si>
  <si>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</si>
  <si>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</si>
  <si>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</si>
  <si>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</si>
  <si>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</si>
  <si>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</si>
  <si>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</si>
  <si>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</si>
  <si>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</si>
  <si>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</si>
  <si>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</si>
  <si>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</si>
  <si>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</si>
  <si>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</si>
  <si>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</si>
  <si>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</si>
  <si>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</si>
  <si>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</si>
  <si>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</si>
  <si>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</si>
  <si>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</si>
  <si>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</si>
  <si>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</si>
  <si>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</si>
  <si>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</si>
  <si>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</si>
  <si>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</si>
  <si>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</si>
  <si>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</si>
  <si>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</si>
  <si>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</si>
  <si>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</si>
  <si>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</si>
  <si>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</si>
  <si>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</si>
  <si>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</si>
  <si>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</si>
  <si>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</si>
  <si>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</si>
  <si>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</si>
  <si>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</si>
  <si>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</si>
  <si>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</si>
  <si>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</si>
  <si>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</si>
  <si>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</si>
  <si>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</si>
  <si>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</si>
  <si>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</si>
  <si>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</si>
  <si>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</si>
  <si>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</si>
  <si>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</si>
  <si>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</si>
  <si>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</si>
  <si>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</si>
  <si>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</si>
  <si>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</si>
  <si>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</si>
  <si>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</si>
  <si>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</si>
  <si>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</si>
  <si>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</si>
  <si>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</si>
  <si>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</si>
  <si>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</si>
  <si>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</si>
  <si>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</si>
  <si>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</si>
  <si>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</si>
  <si>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</si>
  <si>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</si>
  <si>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</si>
  <si>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</si>
  <si>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</si>
  <si>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</si>
  <si>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</si>
  <si>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</si>
  <si>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</si>
  <si>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</si>
  <si>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</si>
  <si>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</si>
  <si>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</si>
  <si>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</si>
  <si>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</si>
  <si>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</si>
  <si>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</si>
  <si>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</si>
  <si>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</si>
  <si>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</si>
  <si>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</si>
  <si>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</si>
  <si>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</si>
  <si>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</si>
  <si>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</si>
  <si>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</si>
  <si>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</si>
  <si>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</si>
  <si>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</si>
  <si>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</si>
  <si>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</si>
  <si>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</si>
  <si>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</si>
  <si>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</si>
  <si>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</si>
  <si>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</si>
  <si>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</si>
  <si>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</si>
  <si>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</si>
  <si>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</si>
  <si>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</si>
  <si>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</si>
  <si>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</si>
  <si>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</si>
  <si>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</si>
  <si>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</si>
  <si>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</si>
  <si>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</si>
  <si>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</si>
  <si>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</si>
  <si>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</si>
  <si>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</si>
  <si>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</si>
  <si>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</si>
  <si>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</si>
  <si>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</si>
  <si>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</si>
  <si>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</si>
  <si>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</si>
  <si>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</si>
  <si>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</si>
  <si>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</si>
  <si>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</si>
  <si>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</si>
  <si>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</si>
  <si>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</si>
  <si>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</si>
  <si>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</si>
  <si>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</si>
  <si>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</si>
  <si>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</si>
  <si>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</si>
  <si>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</si>
  <si>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</si>
  <si>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</si>
  <si>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</si>
  <si>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</si>
  <si>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</si>
  <si>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</si>
  <si>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</si>
  <si>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</si>
  <si>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</si>
  <si>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</si>
  <si>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</si>
  <si>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</si>
  <si>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</si>
  <si>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</si>
  <si>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</si>
  <si>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</si>
  <si>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</si>
  <si>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</si>
  <si>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</si>
  <si>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</si>
  <si>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</si>
  <si>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</si>
  <si>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</si>
  <si>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</si>
  <si>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</si>
  <si>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</si>
  <si>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</si>
  <si>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</si>
  <si>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</si>
  <si>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</si>
  <si>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</si>
  <si>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</si>
  <si>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</si>
  <si>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</si>
  <si>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</si>
  <si>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</si>
  <si>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</si>
  <si>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</si>
  <si>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</si>
  <si>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</si>
  <si>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</si>
  <si>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</si>
  <si>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</si>
  <si>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</si>
  <si>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</si>
  <si>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</si>
  <si>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</si>
  <si>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</si>
  <si>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</si>
  <si>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</si>
  <si>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</si>
  <si>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</si>
  <si>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</si>
  <si>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</si>
  <si>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</si>
  <si>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</si>
  <si>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</si>
  <si>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</si>
  <si>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</si>
  <si>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</si>
  <si>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</si>
  <si>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</si>
  <si>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</si>
  <si>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</si>
  <si>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</si>
  <si>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</si>
  <si>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</si>
  <si>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</si>
  <si>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</si>
  <si>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</si>
  <si>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</si>
  <si>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</si>
  <si>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</si>
  <si>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</si>
  <si>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</si>
  <si>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</si>
  <si>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</si>
  <si>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</si>
  <si>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</si>
  <si>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</si>
  <si>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</si>
  <si>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</si>
  <si>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</si>
  <si>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</si>
  <si>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</si>
  <si>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</si>
  <si>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</si>
  <si>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</si>
  <si>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</si>
  <si>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</si>
  <si>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</si>
  <si>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</si>
  <si>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</si>
  <si>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</si>
  <si>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</si>
  <si>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</si>
  <si>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</si>
  <si>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</si>
  <si>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</si>
  <si>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</si>
  <si>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プロジェクト管理費</t>
    <rPh sb="6" eb="8">
      <t>カンリ</t>
    </rPh>
    <rPh sb="8" eb="9">
      <t>ヒ</t>
    </rPh>
    <phoneticPr fontId="1"/>
  </si>
  <si>
    <t>プロジェクトマネージャー＋ディレクター：36カ月(3年)×85万円×2</t>
    <rPh sb="23" eb="24">
      <t>ゲツ</t>
    </rPh>
    <rPh sb="26" eb="27">
      <t>ネン</t>
    </rPh>
    <rPh sb="31" eb="32">
      <t>マン</t>
    </rPh>
    <rPh sb="32" eb="33">
      <t>エン</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</si>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</sst>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15">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alignment vertical="center"/>
    </xf>
  </cellStyleXfs>
  <cellXfs count="187">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8" xfId="0" applyFill="1"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8" xfId="0" applyBorder="1" applyAlignment="1">
      <alignment vertical="center"/>
    </xf>
    <xf numFmtId="0" fontId="0" fillId="0" borderId="36" xfId="0" applyFill="1" applyBorder="1">
      <alignment vertical="center"/>
    </xf>
    <xf numFmtId="0" fontId="0" fillId="0" borderId="1" xfId="0" applyBorder="1" applyAlignment="1">
      <alignment vertical="center"/>
    </xf>
    <xf numFmtId="0" fontId="0" fillId="0" borderId="1" xfId="0" applyBorder="1" applyAlignment="1">
      <alignment vertical="center"/>
    </xf>
    <xf numFmtId="0" fontId="0" fillId="0" borderId="8" xfId="0" applyFill="1"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0" fillId="0" borderId="23" xfId="0" applyBorder="1" applyAlignment="1">
      <alignment vertical="center"/>
    </xf>
    <xf numFmtId="0" fontId="0" fillId="0" borderId="5" xfId="0" applyBorder="1" applyAlignment="1">
      <alignment vertical="center"/>
    </xf>
    <xf numFmtId="0" fontId="11" fillId="12" borderId="47" xfId="0" applyFont="1" applyFill="1" applyBorder="1" applyAlignment="1">
      <alignment horizontal="center" vertical="center"/>
    </xf>
    <xf numFmtId="0" fontId="11" fillId="12" borderId="45" xfId="0" applyFont="1" applyFill="1" applyBorder="1" applyAlignment="1">
      <alignment horizontal="center" vertical="center"/>
    </xf>
    <xf numFmtId="0" fontId="0" fillId="0" borderId="48" xfId="0" applyBorder="1" applyAlignment="1">
      <alignment vertical="center"/>
    </xf>
    <xf numFmtId="0" fontId="0" fillId="0" borderId="32" xfId="0" applyBorder="1" applyAlignment="1">
      <alignment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4</xdr:row>
      <xdr:rowOff>76199</xdr:rowOff>
    </xdr:from>
    <xdr:to>
      <xdr:col>12</xdr:col>
      <xdr:colOff>438149</xdr:colOff>
      <xdr:row>10</xdr:row>
      <xdr:rowOff>66675</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67150" y="885824"/>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45</xdr:row>
      <xdr:rowOff>19050</xdr:rowOff>
    </xdr:from>
    <xdr:to>
      <xdr:col>19</xdr:col>
      <xdr:colOff>333374</xdr:colOff>
      <xdr:row>51</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C11C-D420-4E83-8D3C-9B553DB71F6E}">
  <dimension ref="C1:I16"/>
  <sheetViews>
    <sheetView workbookViewId="0">
      <selection activeCell="E2" sqref="E2:E6"/>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422</v>
      </c>
      <c r="F2" s="106">
        <f>SUM(F9:F88)</f>
        <v>3</v>
      </c>
      <c r="G2" s="103" t="s">
        <v>219</v>
      </c>
    </row>
    <row r="3" spans="3:9" x14ac:dyDescent="0.4">
      <c r="E3" s="183" t="s">
        <v>215</v>
      </c>
      <c r="F3" s="101">
        <f>SUM(H9:H88)</f>
        <v>1440</v>
      </c>
      <c r="G3" s="104" t="s">
        <v>220</v>
      </c>
    </row>
    <row r="4" spans="3:9" x14ac:dyDescent="0.4">
      <c r="E4" s="183" t="s">
        <v>216</v>
      </c>
      <c r="F4" s="101">
        <f>F3/20</f>
        <v>72</v>
      </c>
      <c r="G4" s="104" t="s">
        <v>221</v>
      </c>
    </row>
    <row r="5" spans="3:9" x14ac:dyDescent="0.4">
      <c r="E5" s="183" t="s">
        <v>217</v>
      </c>
      <c r="F5" s="102">
        <v>800000</v>
      </c>
      <c r="G5" s="104" t="s">
        <v>222</v>
      </c>
    </row>
    <row r="6" spans="3:9" ht="19.5" thickBot="1" x14ac:dyDescent="0.45">
      <c r="E6" s="184" t="s">
        <v>218</v>
      </c>
      <c r="F6" s="107">
        <f>F4*F5</f>
        <v>57600000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330</v>
      </c>
      <c r="D9" s="171"/>
      <c r="E9" s="154" t="s">
        <v>331</v>
      </c>
      <c r="F9" s="154">
        <v>1</v>
      </c>
      <c r="G9" s="154">
        <v>720</v>
      </c>
      <c r="H9" s="155">
        <f>F9*G9</f>
        <v>720</v>
      </c>
    </row>
    <row r="10" spans="3:9" ht="19.5" thickBot="1" x14ac:dyDescent="0.45">
      <c r="C10" s="164" t="s">
        <v>332</v>
      </c>
      <c r="D10" s="165"/>
      <c r="E10" s="150"/>
      <c r="F10" s="150">
        <f>物量試算!G13</f>
        <v>2</v>
      </c>
      <c r="G10" s="150">
        <v>360</v>
      </c>
      <c r="H10" s="169">
        <f>F10*G10</f>
        <v>720</v>
      </c>
    </row>
    <row r="11" spans="3:9" x14ac:dyDescent="0.4">
      <c r="C11" s="143"/>
      <c r="D11" s="143"/>
    </row>
    <row r="12" spans="3:9" x14ac:dyDescent="0.4">
      <c r="C12" s="143"/>
      <c r="D12" s="143"/>
      <c r="E12" s="98"/>
    </row>
    <row r="13" spans="3:9" x14ac:dyDescent="0.4">
      <c r="C13" s="143"/>
      <c r="D13" s="143"/>
      <c r="E13" s="98"/>
    </row>
    <row r="14" spans="3:9" x14ac:dyDescent="0.4">
      <c r="C14" s="143"/>
      <c r="D14" s="143"/>
    </row>
    <row r="15" spans="3:9" x14ac:dyDescent="0.4">
      <c r="C15" s="143"/>
      <c r="D15" s="143"/>
    </row>
    <row r="16" spans="3:9" x14ac:dyDescent="0.4">
      <c r="C16" s="143"/>
      <c r="D16" s="143"/>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240F-6483-4F29-852D-396A21B70BDF}">
  <dimension ref="C1:I16"/>
  <sheetViews>
    <sheetView workbookViewId="0">
      <selection activeCell="E16" sqref="E16"/>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337</v>
      </c>
      <c r="F2" s="106">
        <f>SUM(F9:F88)</f>
        <v>1701</v>
      </c>
      <c r="G2" s="103" t="s">
        <v>219</v>
      </c>
    </row>
    <row r="3" spans="3:9" x14ac:dyDescent="0.4">
      <c r="E3" s="183" t="s">
        <v>215</v>
      </c>
      <c r="F3" s="101">
        <f>SUM(H9:H88)</f>
        <v>9260</v>
      </c>
      <c r="G3" s="104" t="s">
        <v>220</v>
      </c>
    </row>
    <row r="4" spans="3:9" x14ac:dyDescent="0.4">
      <c r="E4" s="183" t="s">
        <v>216</v>
      </c>
      <c r="F4" s="101">
        <f>F3/20</f>
        <v>463</v>
      </c>
      <c r="G4" s="104" t="s">
        <v>221</v>
      </c>
    </row>
    <row r="5" spans="3:9" x14ac:dyDescent="0.4">
      <c r="E5" s="183" t="s">
        <v>217</v>
      </c>
      <c r="F5" s="102">
        <v>800000</v>
      </c>
      <c r="G5" s="104" t="s">
        <v>222</v>
      </c>
    </row>
    <row r="6" spans="3:9" ht="19.5" thickBot="1" x14ac:dyDescent="0.45">
      <c r="E6" s="184" t="s">
        <v>218</v>
      </c>
      <c r="F6" s="107">
        <f>F4*F5</f>
        <v>370400000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333</v>
      </c>
      <c r="D9" s="171"/>
      <c r="E9" s="154" t="s">
        <v>334</v>
      </c>
      <c r="F9" s="154">
        <v>1</v>
      </c>
      <c r="G9" s="154">
        <v>720</v>
      </c>
      <c r="H9" s="155">
        <f t="shared" ref="H9:H15" si="0">F9*G9</f>
        <v>720</v>
      </c>
    </row>
    <row r="10" spans="3:9" x14ac:dyDescent="0.4">
      <c r="C10" s="159" t="s">
        <v>253</v>
      </c>
      <c r="D10" s="161"/>
      <c r="E10" s="145" t="s">
        <v>338</v>
      </c>
      <c r="F10" s="145">
        <v>1000</v>
      </c>
      <c r="G10" s="145">
        <v>5</v>
      </c>
      <c r="H10" s="146">
        <f t="shared" si="0"/>
        <v>5000</v>
      </c>
    </row>
    <row r="11" spans="3:9" x14ac:dyDescent="0.4">
      <c r="C11" s="159" t="s">
        <v>256</v>
      </c>
      <c r="D11" s="161"/>
      <c r="E11" s="145" t="s">
        <v>417</v>
      </c>
      <c r="F11" s="145">
        <f>物量試算!G8</f>
        <v>20</v>
      </c>
      <c r="G11" s="145">
        <v>3</v>
      </c>
      <c r="H11" s="146">
        <f t="shared" si="0"/>
        <v>60</v>
      </c>
    </row>
    <row r="12" spans="3:9" x14ac:dyDescent="0.4">
      <c r="C12" s="159" t="s">
        <v>270</v>
      </c>
      <c r="D12" s="161"/>
      <c r="E12" s="168" t="s">
        <v>418</v>
      </c>
      <c r="F12" s="145">
        <f>物量試算!G9</f>
        <v>20</v>
      </c>
      <c r="G12" s="145">
        <v>3</v>
      </c>
      <c r="H12" s="146">
        <f t="shared" si="0"/>
        <v>60</v>
      </c>
    </row>
    <row r="13" spans="3:9" x14ac:dyDescent="0.4">
      <c r="C13" s="159" t="s">
        <v>192</v>
      </c>
      <c r="D13" s="161"/>
      <c r="E13" s="168" t="s">
        <v>420</v>
      </c>
      <c r="F13" s="145">
        <f>物量試算!G10</f>
        <v>30</v>
      </c>
      <c r="G13" s="145">
        <v>7</v>
      </c>
      <c r="H13" s="146">
        <f t="shared" si="0"/>
        <v>210</v>
      </c>
    </row>
    <row r="14" spans="3:9" x14ac:dyDescent="0.4">
      <c r="C14" s="159" t="s">
        <v>193</v>
      </c>
      <c r="D14" s="161"/>
      <c r="E14" s="145" t="s">
        <v>421</v>
      </c>
      <c r="F14" s="145">
        <f>物量試算!G11</f>
        <v>30</v>
      </c>
      <c r="G14" s="145">
        <v>7</v>
      </c>
      <c r="H14" s="146">
        <f t="shared" si="0"/>
        <v>210</v>
      </c>
    </row>
    <row r="15" spans="3:9" ht="19.5" thickBot="1" x14ac:dyDescent="0.45">
      <c r="C15" s="164" t="s">
        <v>329</v>
      </c>
      <c r="D15" s="165"/>
      <c r="E15" s="150" t="s">
        <v>339</v>
      </c>
      <c r="F15" s="150">
        <f>物量試算!G16*100</f>
        <v>600</v>
      </c>
      <c r="G15" s="150">
        <v>5</v>
      </c>
      <c r="H15" s="169">
        <f t="shared" si="0"/>
        <v>3000</v>
      </c>
    </row>
    <row r="16" spans="3:9" x14ac:dyDescent="0.4">
      <c r="C16" s="143"/>
      <c r="D16" s="143"/>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0FA80-5E38-4DDA-9DEA-9A94F26B538F}">
  <dimension ref="C1:I75"/>
  <sheetViews>
    <sheetView workbookViewId="0">
      <pane xSplit="2" ySplit="8" topLeftCell="C39" activePane="bottomRight" state="frozen"/>
      <selection pane="topRight" activeCell="C1" sqref="C1"/>
      <selection pane="bottomLeft" activeCell="A9" sqref="A9"/>
      <selection pane="bottomRight" activeCell="D5" sqref="D5"/>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340</v>
      </c>
      <c r="F2" s="106">
        <f>SUM(F9:F86)</f>
        <v>332</v>
      </c>
      <c r="G2" s="103" t="s">
        <v>219</v>
      </c>
    </row>
    <row r="3" spans="3:9" x14ac:dyDescent="0.4">
      <c r="E3" s="183" t="s">
        <v>215</v>
      </c>
      <c r="F3" s="101">
        <f>SUM(H9:H86)</f>
        <v>8075</v>
      </c>
      <c r="G3" s="104" t="s">
        <v>220</v>
      </c>
    </row>
    <row r="4" spans="3:9" x14ac:dyDescent="0.4">
      <c r="E4" s="183" t="s">
        <v>216</v>
      </c>
      <c r="F4" s="101">
        <f>F3/20</f>
        <v>403.75</v>
      </c>
      <c r="G4" s="104" t="s">
        <v>221</v>
      </c>
    </row>
    <row r="5" spans="3:9" x14ac:dyDescent="0.4">
      <c r="E5" s="183" t="s">
        <v>217</v>
      </c>
      <c r="F5" s="102">
        <v>800000</v>
      </c>
      <c r="G5" s="104" t="s">
        <v>222</v>
      </c>
    </row>
    <row r="6" spans="3:9" ht="19.5" thickBot="1" x14ac:dyDescent="0.45">
      <c r="E6" s="184" t="s">
        <v>218</v>
      </c>
      <c r="F6" s="107">
        <f>F4*F5</f>
        <v>323000000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341</v>
      </c>
      <c r="D9" s="171"/>
      <c r="E9" s="154" t="s">
        <v>342</v>
      </c>
      <c r="F9" s="154">
        <v>1</v>
      </c>
      <c r="G9" s="154">
        <v>720</v>
      </c>
      <c r="H9" s="155">
        <f t="shared" ref="H9:H75" si="0">F9*G9</f>
        <v>720</v>
      </c>
    </row>
    <row r="10" spans="3:9" x14ac:dyDescent="0.4">
      <c r="C10" s="159" t="s">
        <v>397</v>
      </c>
      <c r="D10" s="161"/>
      <c r="E10" s="145" t="s">
        <v>401</v>
      </c>
      <c r="F10" s="145">
        <v>1</v>
      </c>
      <c r="G10" s="145">
        <v>720</v>
      </c>
      <c r="H10" s="146">
        <f t="shared" si="0"/>
        <v>720</v>
      </c>
    </row>
    <row r="11" spans="3:9" x14ac:dyDescent="0.4">
      <c r="C11" s="159" t="s">
        <v>419</v>
      </c>
      <c r="D11" s="161"/>
      <c r="E11" s="145"/>
      <c r="F11" s="145">
        <v>1</v>
      </c>
      <c r="G11" s="145">
        <v>120</v>
      </c>
      <c r="H11" s="146">
        <f t="shared" si="0"/>
        <v>120</v>
      </c>
    </row>
    <row r="12" spans="3:9" x14ac:dyDescent="0.4">
      <c r="C12" s="159" t="s">
        <v>400</v>
      </c>
      <c r="D12" s="161"/>
      <c r="E12" s="145"/>
      <c r="F12" s="145">
        <v>1</v>
      </c>
      <c r="G12" s="145">
        <v>60</v>
      </c>
      <c r="H12" s="146">
        <f t="shared" si="0"/>
        <v>60</v>
      </c>
    </row>
    <row r="13" spans="3:9" x14ac:dyDescent="0.4">
      <c r="C13" s="159" t="s">
        <v>411</v>
      </c>
      <c r="D13" s="161"/>
      <c r="E13" s="145"/>
      <c r="F13" s="145">
        <v>1</v>
      </c>
      <c r="G13" s="145">
        <v>480</v>
      </c>
      <c r="H13" s="146">
        <f t="shared" si="0"/>
        <v>480</v>
      </c>
    </row>
    <row r="14" spans="3:9" x14ac:dyDescent="0.4">
      <c r="C14" s="159" t="s">
        <v>402</v>
      </c>
      <c r="D14" s="161"/>
      <c r="E14" s="145" t="s">
        <v>403</v>
      </c>
      <c r="F14" s="145">
        <v>6</v>
      </c>
      <c r="G14" s="145">
        <v>40</v>
      </c>
      <c r="H14" s="146">
        <f t="shared" si="0"/>
        <v>240</v>
      </c>
    </row>
    <row r="15" spans="3:9" x14ac:dyDescent="0.4">
      <c r="C15" s="159" t="s">
        <v>253</v>
      </c>
      <c r="D15" s="161"/>
      <c r="E15" s="145"/>
      <c r="F15" s="145">
        <v>1</v>
      </c>
      <c r="G15" s="145">
        <v>720</v>
      </c>
      <c r="H15" s="146">
        <f t="shared" si="0"/>
        <v>720</v>
      </c>
    </row>
    <row r="16" spans="3:9" x14ac:dyDescent="0.4">
      <c r="C16" s="159" t="s">
        <v>266</v>
      </c>
      <c r="D16" s="161"/>
      <c r="E16" s="145"/>
      <c r="F16" s="145">
        <v>1</v>
      </c>
      <c r="G16" s="145">
        <v>120</v>
      </c>
      <c r="H16" s="146">
        <f t="shared" si="0"/>
        <v>120</v>
      </c>
    </row>
    <row r="17" spans="3:8" x14ac:dyDescent="0.4">
      <c r="C17" s="144" t="s">
        <v>344</v>
      </c>
      <c r="D17" s="145"/>
      <c r="E17" s="145"/>
      <c r="F17" s="145">
        <v>1</v>
      </c>
      <c r="G17" s="145">
        <v>120</v>
      </c>
      <c r="H17" s="146">
        <f t="shared" si="0"/>
        <v>120</v>
      </c>
    </row>
    <row r="18" spans="3:8" x14ac:dyDescent="0.4">
      <c r="C18" s="159" t="s">
        <v>345</v>
      </c>
      <c r="D18" s="148" t="s">
        <v>355</v>
      </c>
      <c r="E18" s="145"/>
      <c r="F18" s="145">
        <v>1</v>
      </c>
      <c r="G18" s="145">
        <v>40</v>
      </c>
      <c r="H18" s="146">
        <f t="shared" si="0"/>
        <v>40</v>
      </c>
    </row>
    <row r="19" spans="3:8" x14ac:dyDescent="0.4">
      <c r="C19" s="159"/>
      <c r="D19" s="148" t="s">
        <v>350</v>
      </c>
      <c r="E19" s="145"/>
      <c r="F19" s="145">
        <v>1</v>
      </c>
      <c r="G19" s="145">
        <v>10</v>
      </c>
      <c r="H19" s="146">
        <f t="shared" si="0"/>
        <v>10</v>
      </c>
    </row>
    <row r="20" spans="3:8" x14ac:dyDescent="0.4">
      <c r="C20" s="159"/>
      <c r="D20" s="148" t="s">
        <v>351</v>
      </c>
      <c r="E20" s="145"/>
      <c r="F20" s="145">
        <v>1</v>
      </c>
      <c r="G20" s="145">
        <v>10</v>
      </c>
      <c r="H20" s="146">
        <f t="shared" si="0"/>
        <v>10</v>
      </c>
    </row>
    <row r="21" spans="3:8" x14ac:dyDescent="0.4">
      <c r="C21" s="159"/>
      <c r="D21" s="148" t="s">
        <v>352</v>
      </c>
      <c r="E21" s="145"/>
      <c r="F21" s="145">
        <v>1</v>
      </c>
      <c r="G21" s="145">
        <v>10</v>
      </c>
      <c r="H21" s="146">
        <f t="shared" si="0"/>
        <v>10</v>
      </c>
    </row>
    <row r="22" spans="3:8" x14ac:dyDescent="0.4">
      <c r="C22" s="159"/>
      <c r="D22" s="148" t="s">
        <v>353</v>
      </c>
      <c r="E22" s="145"/>
      <c r="F22" s="145">
        <v>1</v>
      </c>
      <c r="G22" s="145">
        <v>10</v>
      </c>
      <c r="H22" s="146">
        <f t="shared" si="0"/>
        <v>10</v>
      </c>
    </row>
    <row r="23" spans="3:8" x14ac:dyDescent="0.4">
      <c r="C23" s="159" t="s">
        <v>231</v>
      </c>
      <c r="D23" s="145" t="s">
        <v>354</v>
      </c>
      <c r="E23" s="145"/>
      <c r="F23" s="145">
        <v>1</v>
      </c>
      <c r="G23" s="145">
        <v>120</v>
      </c>
      <c r="H23" s="146">
        <f t="shared" si="0"/>
        <v>120</v>
      </c>
    </row>
    <row r="24" spans="3:8" x14ac:dyDescent="0.4">
      <c r="C24" s="159"/>
      <c r="D24" s="148" t="s">
        <v>356</v>
      </c>
      <c r="E24" s="145"/>
      <c r="F24" s="145">
        <v>1</v>
      </c>
      <c r="G24" s="145">
        <v>60</v>
      </c>
      <c r="H24" s="146">
        <f t="shared" si="0"/>
        <v>60</v>
      </c>
    </row>
    <row r="25" spans="3:8" x14ac:dyDescent="0.4">
      <c r="C25" s="159"/>
      <c r="D25" s="148" t="s">
        <v>357</v>
      </c>
      <c r="E25" s="145"/>
      <c r="F25" s="145">
        <v>1</v>
      </c>
      <c r="G25" s="145">
        <v>120</v>
      </c>
      <c r="H25" s="146">
        <f t="shared" si="0"/>
        <v>120</v>
      </c>
    </row>
    <row r="26" spans="3:8" x14ac:dyDescent="0.4">
      <c r="C26" s="159" t="s">
        <v>234</v>
      </c>
      <c r="D26" s="148" t="s">
        <v>358</v>
      </c>
      <c r="E26" s="145"/>
      <c r="F26" s="145">
        <v>1</v>
      </c>
      <c r="G26" s="145">
        <v>120</v>
      </c>
      <c r="H26" s="146">
        <f t="shared" si="0"/>
        <v>120</v>
      </c>
    </row>
    <row r="27" spans="3:8" x14ac:dyDescent="0.4">
      <c r="C27" s="159"/>
      <c r="D27" s="148" t="s">
        <v>359</v>
      </c>
      <c r="E27" s="145"/>
      <c r="F27" s="145">
        <v>5</v>
      </c>
      <c r="G27" s="145">
        <v>20</v>
      </c>
      <c r="H27" s="146">
        <f t="shared" si="0"/>
        <v>100</v>
      </c>
    </row>
    <row r="28" spans="3:8" x14ac:dyDescent="0.4">
      <c r="C28" s="159"/>
      <c r="D28" s="148" t="s">
        <v>360</v>
      </c>
      <c r="E28" s="145"/>
      <c r="F28" s="145">
        <v>1</v>
      </c>
      <c r="G28" s="145">
        <v>60</v>
      </c>
      <c r="H28" s="146">
        <f t="shared" si="0"/>
        <v>60</v>
      </c>
    </row>
    <row r="29" spans="3:8" x14ac:dyDescent="0.4">
      <c r="C29" s="159"/>
      <c r="D29" s="148" t="s">
        <v>361</v>
      </c>
      <c r="E29" s="145"/>
      <c r="F29" s="145">
        <f>物量試算!G16</f>
        <v>6</v>
      </c>
      <c r="G29" s="145">
        <v>60</v>
      </c>
      <c r="H29" s="146">
        <f t="shared" si="0"/>
        <v>360</v>
      </c>
    </row>
    <row r="30" spans="3:8" x14ac:dyDescent="0.4">
      <c r="C30" s="159" t="s">
        <v>362</v>
      </c>
      <c r="D30" s="161"/>
      <c r="E30" s="145"/>
      <c r="F30" s="145">
        <v>1</v>
      </c>
      <c r="G30" s="145">
        <v>180</v>
      </c>
      <c r="H30" s="146">
        <f t="shared" si="0"/>
        <v>180</v>
      </c>
    </row>
    <row r="31" spans="3:8" x14ac:dyDescent="0.4">
      <c r="C31" s="159" t="s">
        <v>346</v>
      </c>
      <c r="D31" s="161"/>
      <c r="E31" s="145"/>
      <c r="F31" s="145">
        <v>1</v>
      </c>
      <c r="G31" s="145">
        <v>180</v>
      </c>
      <c r="H31" s="146">
        <f t="shared" si="0"/>
        <v>180</v>
      </c>
    </row>
    <row r="32" spans="3:8" x14ac:dyDescent="0.4">
      <c r="C32" s="163" t="s">
        <v>347</v>
      </c>
      <c r="D32" s="161"/>
      <c r="E32" s="145"/>
      <c r="F32" s="145">
        <v>1</v>
      </c>
      <c r="G32" s="145">
        <v>60</v>
      </c>
      <c r="H32" s="146">
        <f t="shared" si="0"/>
        <v>60</v>
      </c>
    </row>
    <row r="33" spans="3:8" x14ac:dyDescent="0.4">
      <c r="C33" s="159" t="s">
        <v>192</v>
      </c>
      <c r="D33" s="161"/>
      <c r="E33" s="145"/>
      <c r="F33" s="145">
        <f>物量試算!G10</f>
        <v>30</v>
      </c>
      <c r="G33" s="145">
        <v>15</v>
      </c>
      <c r="H33" s="146">
        <f t="shared" si="0"/>
        <v>450</v>
      </c>
    </row>
    <row r="34" spans="3:8" x14ac:dyDescent="0.4">
      <c r="C34" s="159" t="s">
        <v>193</v>
      </c>
      <c r="D34" s="161"/>
      <c r="E34" s="145"/>
      <c r="F34" s="145">
        <f>物量試算!G11</f>
        <v>30</v>
      </c>
      <c r="G34" s="145">
        <v>15</v>
      </c>
      <c r="H34" s="146">
        <f t="shared" si="0"/>
        <v>450</v>
      </c>
    </row>
    <row r="35" spans="3:8" x14ac:dyDescent="0.4">
      <c r="C35" s="159" t="s">
        <v>256</v>
      </c>
      <c r="D35" s="145" t="s">
        <v>363</v>
      </c>
      <c r="E35" s="145"/>
      <c r="F35" s="145">
        <v>1</v>
      </c>
      <c r="G35" s="145">
        <v>40</v>
      </c>
      <c r="H35" s="146">
        <f t="shared" si="0"/>
        <v>40</v>
      </c>
    </row>
    <row r="36" spans="3:8" x14ac:dyDescent="0.4">
      <c r="C36" s="159"/>
      <c r="D36" s="145" t="s">
        <v>364</v>
      </c>
      <c r="E36" s="145"/>
      <c r="F36" s="145">
        <v>1</v>
      </c>
      <c r="G36" s="145">
        <v>20</v>
      </c>
      <c r="H36" s="146">
        <f t="shared" si="0"/>
        <v>20</v>
      </c>
    </row>
    <row r="37" spans="3:8" x14ac:dyDescent="0.4">
      <c r="C37" s="159"/>
      <c r="D37" s="145" t="s">
        <v>365</v>
      </c>
      <c r="E37" s="145"/>
      <c r="F37" s="145">
        <f>物量試算!G8</f>
        <v>20</v>
      </c>
      <c r="G37" s="145">
        <v>10</v>
      </c>
      <c r="H37" s="146">
        <f t="shared" si="0"/>
        <v>200</v>
      </c>
    </row>
    <row r="38" spans="3:8" x14ac:dyDescent="0.4">
      <c r="C38" s="163" t="s">
        <v>270</v>
      </c>
      <c r="D38" s="145" t="s">
        <v>366</v>
      </c>
      <c r="E38" s="145"/>
      <c r="F38" s="145">
        <v>1</v>
      </c>
      <c r="G38" s="145">
        <v>20</v>
      </c>
      <c r="H38" s="146">
        <f t="shared" si="0"/>
        <v>20</v>
      </c>
    </row>
    <row r="39" spans="3:8" x14ac:dyDescent="0.4">
      <c r="C39" s="159"/>
      <c r="D39" s="148" t="s">
        <v>367</v>
      </c>
      <c r="E39" s="145"/>
      <c r="F39" s="145">
        <v>1</v>
      </c>
      <c r="G39" s="145">
        <v>20</v>
      </c>
      <c r="H39" s="146">
        <f t="shared" si="0"/>
        <v>20</v>
      </c>
    </row>
    <row r="40" spans="3:8" x14ac:dyDescent="0.4">
      <c r="C40" s="159"/>
      <c r="D40" s="148" t="s">
        <v>368</v>
      </c>
      <c r="E40" s="145"/>
      <c r="F40" s="145">
        <f>物量試算!G9</f>
        <v>20</v>
      </c>
      <c r="G40" s="145">
        <v>5</v>
      </c>
      <c r="H40" s="146">
        <f t="shared" si="0"/>
        <v>100</v>
      </c>
    </row>
    <row r="41" spans="3:8" x14ac:dyDescent="0.4">
      <c r="C41" s="159" t="s">
        <v>348</v>
      </c>
      <c r="D41" s="161"/>
      <c r="E41" s="145"/>
      <c r="F41" s="145">
        <v>1</v>
      </c>
      <c r="G41" s="145">
        <v>20</v>
      </c>
      <c r="H41" s="146">
        <f t="shared" si="0"/>
        <v>20</v>
      </c>
    </row>
    <row r="42" spans="3:8" x14ac:dyDescent="0.4">
      <c r="C42" s="159" t="s">
        <v>349</v>
      </c>
      <c r="D42" s="161"/>
      <c r="E42" s="145"/>
      <c r="F42" s="145">
        <v>1</v>
      </c>
      <c r="G42" s="145">
        <v>20</v>
      </c>
      <c r="H42" s="146">
        <f t="shared" si="0"/>
        <v>20</v>
      </c>
    </row>
    <row r="43" spans="3:8" x14ac:dyDescent="0.4">
      <c r="C43" s="163" t="s">
        <v>246</v>
      </c>
      <c r="D43" s="145" t="s">
        <v>370</v>
      </c>
      <c r="E43" s="145"/>
      <c r="F43" s="145">
        <v>1</v>
      </c>
      <c r="G43" s="145">
        <v>40</v>
      </c>
      <c r="H43" s="146">
        <f t="shared" si="0"/>
        <v>40</v>
      </c>
    </row>
    <row r="44" spans="3:8" x14ac:dyDescent="0.4">
      <c r="C44" s="159"/>
      <c r="D44" s="145" t="s">
        <v>369</v>
      </c>
      <c r="E44" s="145"/>
      <c r="F44" s="145">
        <v>1</v>
      </c>
      <c r="G44" s="145">
        <v>60</v>
      </c>
      <c r="H44" s="146">
        <f t="shared" si="0"/>
        <v>60</v>
      </c>
    </row>
    <row r="45" spans="3:8" x14ac:dyDescent="0.4">
      <c r="C45" s="159"/>
      <c r="D45" s="145" t="s">
        <v>371</v>
      </c>
      <c r="E45" s="145"/>
      <c r="F45" s="145">
        <v>1</v>
      </c>
      <c r="G45" s="145">
        <v>60</v>
      </c>
      <c r="H45" s="146">
        <f t="shared" si="0"/>
        <v>60</v>
      </c>
    </row>
    <row r="46" spans="3:8" x14ac:dyDescent="0.4">
      <c r="C46" s="159" t="s">
        <v>372</v>
      </c>
      <c r="D46" s="161"/>
      <c r="E46" s="145"/>
      <c r="F46" s="145">
        <v>1</v>
      </c>
      <c r="G46" s="145">
        <v>60</v>
      </c>
      <c r="H46" s="146">
        <f t="shared" si="0"/>
        <v>60</v>
      </c>
    </row>
    <row r="47" spans="3:8" x14ac:dyDescent="0.4">
      <c r="C47" s="159" t="s">
        <v>373</v>
      </c>
      <c r="D47" s="161"/>
      <c r="E47" s="145"/>
      <c r="F47" s="145">
        <v>1</v>
      </c>
      <c r="G47" s="145">
        <v>40</v>
      </c>
      <c r="H47" s="146">
        <f t="shared" si="0"/>
        <v>40</v>
      </c>
    </row>
    <row r="48" spans="3:8" x14ac:dyDescent="0.4">
      <c r="C48" s="159" t="s">
        <v>374</v>
      </c>
      <c r="D48" s="161"/>
      <c r="E48" s="145"/>
      <c r="F48" s="145">
        <v>20</v>
      </c>
      <c r="G48" s="145">
        <v>3</v>
      </c>
      <c r="H48" s="146">
        <f t="shared" si="0"/>
        <v>60</v>
      </c>
    </row>
    <row r="49" spans="3:8" x14ac:dyDescent="0.4">
      <c r="C49" s="159" t="s">
        <v>375</v>
      </c>
      <c r="D49" s="161"/>
      <c r="E49" s="145"/>
      <c r="F49" s="145">
        <v>1</v>
      </c>
      <c r="G49" s="145">
        <v>20</v>
      </c>
      <c r="H49" s="146">
        <f t="shared" si="0"/>
        <v>20</v>
      </c>
    </row>
    <row r="50" spans="3:8" x14ac:dyDescent="0.4">
      <c r="C50" s="159" t="s">
        <v>376</v>
      </c>
      <c r="D50" s="161"/>
      <c r="E50" s="145"/>
      <c r="F50" s="145">
        <v>1</v>
      </c>
      <c r="G50" s="145">
        <v>20</v>
      </c>
      <c r="H50" s="146">
        <f t="shared" si="0"/>
        <v>20</v>
      </c>
    </row>
    <row r="51" spans="3:8" x14ac:dyDescent="0.4">
      <c r="C51" s="159" t="s">
        <v>377</v>
      </c>
      <c r="D51" s="161"/>
      <c r="E51" s="145"/>
      <c r="F51" s="145">
        <v>1</v>
      </c>
      <c r="G51" s="145">
        <v>40</v>
      </c>
      <c r="H51" s="146">
        <f t="shared" si="0"/>
        <v>40</v>
      </c>
    </row>
    <row r="52" spans="3:8" x14ac:dyDescent="0.4">
      <c r="C52" s="159" t="s">
        <v>378</v>
      </c>
      <c r="D52" s="161"/>
      <c r="E52" s="145"/>
      <c r="F52" s="145">
        <v>1</v>
      </c>
      <c r="G52" s="145">
        <v>20</v>
      </c>
      <c r="H52" s="146">
        <f t="shared" si="0"/>
        <v>20</v>
      </c>
    </row>
    <row r="53" spans="3:8" x14ac:dyDescent="0.4">
      <c r="C53" s="159" t="s">
        <v>379</v>
      </c>
      <c r="D53" s="161"/>
      <c r="E53" s="145"/>
      <c r="F53" s="145">
        <v>1</v>
      </c>
      <c r="G53" s="145">
        <v>60</v>
      </c>
      <c r="H53" s="146">
        <f t="shared" si="0"/>
        <v>60</v>
      </c>
    </row>
    <row r="54" spans="3:8" x14ac:dyDescent="0.4">
      <c r="C54" s="159" t="s">
        <v>399</v>
      </c>
      <c r="D54" s="161"/>
      <c r="E54" s="145"/>
      <c r="F54" s="145">
        <v>1</v>
      </c>
      <c r="G54" s="145">
        <v>120</v>
      </c>
      <c r="H54" s="146">
        <f t="shared" si="0"/>
        <v>120</v>
      </c>
    </row>
    <row r="55" spans="3:8" x14ac:dyDescent="0.4">
      <c r="C55" s="159" t="s">
        <v>386</v>
      </c>
      <c r="D55" s="145" t="s">
        <v>380</v>
      </c>
      <c r="E55" s="145"/>
      <c r="F55" s="145">
        <v>1</v>
      </c>
      <c r="G55" s="145">
        <v>5</v>
      </c>
      <c r="H55" s="146">
        <f t="shared" si="0"/>
        <v>5</v>
      </c>
    </row>
    <row r="56" spans="3:8" x14ac:dyDescent="0.4">
      <c r="C56" s="159"/>
      <c r="D56" s="145" t="s">
        <v>381</v>
      </c>
      <c r="E56" s="145"/>
      <c r="F56" s="145">
        <v>1</v>
      </c>
      <c r="G56" s="145">
        <v>5</v>
      </c>
      <c r="H56" s="146">
        <f t="shared" si="0"/>
        <v>5</v>
      </c>
    </row>
    <row r="57" spans="3:8" x14ac:dyDescent="0.4">
      <c r="C57" s="159"/>
      <c r="D57" s="145" t="s">
        <v>382</v>
      </c>
      <c r="E57" s="145"/>
      <c r="F57" s="145">
        <v>1</v>
      </c>
      <c r="G57" s="145">
        <v>40</v>
      </c>
      <c r="H57" s="146">
        <f t="shared" si="0"/>
        <v>40</v>
      </c>
    </row>
    <row r="58" spans="3:8" x14ac:dyDescent="0.4">
      <c r="C58" s="159"/>
      <c r="D58" s="145" t="s">
        <v>383</v>
      </c>
      <c r="E58" s="145"/>
      <c r="F58" s="145">
        <v>1</v>
      </c>
      <c r="G58" s="145">
        <v>30</v>
      </c>
      <c r="H58" s="146">
        <f t="shared" si="0"/>
        <v>30</v>
      </c>
    </row>
    <row r="59" spans="3:8" x14ac:dyDescent="0.4">
      <c r="C59" s="159"/>
      <c r="D59" s="145" t="s">
        <v>384</v>
      </c>
      <c r="E59" s="145"/>
      <c r="F59" s="145">
        <f>UI工数試算表!F20</f>
        <v>10</v>
      </c>
      <c r="G59" s="145">
        <v>5</v>
      </c>
      <c r="H59" s="146">
        <f t="shared" si="0"/>
        <v>50</v>
      </c>
    </row>
    <row r="60" spans="3:8" x14ac:dyDescent="0.4">
      <c r="C60" s="159" t="s">
        <v>387</v>
      </c>
      <c r="D60" s="161"/>
      <c r="E60" s="145"/>
      <c r="F60" s="145">
        <v>1</v>
      </c>
      <c r="G60" s="145">
        <v>30</v>
      </c>
      <c r="H60" s="146">
        <f t="shared" si="0"/>
        <v>30</v>
      </c>
    </row>
    <row r="61" spans="3:8" x14ac:dyDescent="0.4">
      <c r="C61" s="159" t="s">
        <v>388</v>
      </c>
      <c r="D61" s="161"/>
      <c r="E61" s="145"/>
      <c r="F61" s="145">
        <v>1</v>
      </c>
      <c r="G61" s="145">
        <v>40</v>
      </c>
      <c r="H61" s="146">
        <f t="shared" si="0"/>
        <v>40</v>
      </c>
    </row>
    <row r="62" spans="3:8" x14ac:dyDescent="0.4">
      <c r="C62" s="159" t="s">
        <v>389</v>
      </c>
      <c r="D62" s="161"/>
      <c r="E62" s="145"/>
      <c r="F62" s="145">
        <v>1</v>
      </c>
      <c r="G62" s="145">
        <v>30</v>
      </c>
      <c r="H62" s="146">
        <f t="shared" si="0"/>
        <v>30</v>
      </c>
    </row>
    <row r="63" spans="3:8" x14ac:dyDescent="0.4">
      <c r="C63" s="159" t="s">
        <v>390</v>
      </c>
      <c r="D63" s="161"/>
      <c r="E63" s="145"/>
      <c r="F63" s="145">
        <v>1</v>
      </c>
      <c r="G63" s="145">
        <v>60</v>
      </c>
      <c r="H63" s="146">
        <f t="shared" si="0"/>
        <v>60</v>
      </c>
    </row>
    <row r="64" spans="3:8" x14ac:dyDescent="0.4">
      <c r="C64" s="159" t="s">
        <v>391</v>
      </c>
      <c r="D64" s="161"/>
      <c r="E64" s="145"/>
      <c r="F64" s="145">
        <v>1</v>
      </c>
      <c r="G64" s="145">
        <v>30</v>
      </c>
      <c r="H64" s="146">
        <f t="shared" si="0"/>
        <v>30</v>
      </c>
    </row>
    <row r="65" spans="3:8" x14ac:dyDescent="0.4">
      <c r="C65" s="159" t="s">
        <v>392</v>
      </c>
      <c r="D65" s="161"/>
      <c r="E65" s="145"/>
      <c r="F65" s="145">
        <v>1</v>
      </c>
      <c r="G65" s="145">
        <v>30</v>
      </c>
      <c r="H65" s="146">
        <f t="shared" si="0"/>
        <v>30</v>
      </c>
    </row>
    <row r="66" spans="3:8" x14ac:dyDescent="0.4">
      <c r="C66" s="159" t="s">
        <v>393</v>
      </c>
      <c r="D66" s="161"/>
      <c r="E66" s="145"/>
      <c r="F66" s="145">
        <v>1</v>
      </c>
      <c r="G66" s="145">
        <v>40</v>
      </c>
      <c r="H66" s="146">
        <f t="shared" si="0"/>
        <v>40</v>
      </c>
    </row>
    <row r="67" spans="3:8" x14ac:dyDescent="0.4">
      <c r="C67" s="159" t="s">
        <v>394</v>
      </c>
      <c r="D67" s="161"/>
      <c r="E67" s="145"/>
      <c r="F67" s="145">
        <f>UI工数試算表!F28</f>
        <v>20</v>
      </c>
      <c r="G67" s="145">
        <v>2</v>
      </c>
      <c r="H67" s="146">
        <f t="shared" si="0"/>
        <v>40</v>
      </c>
    </row>
    <row r="68" spans="3:8" x14ac:dyDescent="0.4">
      <c r="C68" s="159" t="s">
        <v>395</v>
      </c>
      <c r="D68" s="161"/>
      <c r="E68" s="145"/>
      <c r="F68" s="145">
        <f>物量試算!G14</f>
        <v>100</v>
      </c>
      <c r="G68" s="145">
        <v>0.25</v>
      </c>
      <c r="H68" s="146">
        <f t="shared" si="0"/>
        <v>25</v>
      </c>
    </row>
    <row r="69" spans="3:8" x14ac:dyDescent="0.4">
      <c r="C69" s="159" t="s">
        <v>396</v>
      </c>
      <c r="D69" s="161"/>
      <c r="E69" s="145"/>
      <c r="F69" s="145">
        <f>物量試算!G15</f>
        <v>10</v>
      </c>
      <c r="G69" s="145">
        <v>2</v>
      </c>
      <c r="H69" s="146">
        <f t="shared" si="0"/>
        <v>20</v>
      </c>
    </row>
    <row r="70" spans="3:8" x14ac:dyDescent="0.4">
      <c r="C70" s="159" t="s">
        <v>385</v>
      </c>
      <c r="D70" s="161"/>
      <c r="E70" s="145"/>
      <c r="F70" s="145">
        <v>1</v>
      </c>
      <c r="G70" s="145">
        <v>60</v>
      </c>
      <c r="H70" s="146">
        <f t="shared" si="0"/>
        <v>60</v>
      </c>
    </row>
    <row r="71" spans="3:8" x14ac:dyDescent="0.4">
      <c r="C71" s="159" t="s">
        <v>398</v>
      </c>
      <c r="D71" s="161"/>
      <c r="E71" s="145" t="s">
        <v>406</v>
      </c>
      <c r="F71" s="145">
        <v>1</v>
      </c>
      <c r="G71" s="145">
        <v>120</v>
      </c>
      <c r="H71" s="146">
        <f t="shared" si="0"/>
        <v>120</v>
      </c>
    </row>
    <row r="72" spans="3:8" x14ac:dyDescent="0.4">
      <c r="C72" s="159" t="s">
        <v>404</v>
      </c>
      <c r="D72" s="161"/>
      <c r="E72" s="145" t="s">
        <v>405</v>
      </c>
      <c r="F72" s="145">
        <v>1</v>
      </c>
      <c r="G72" s="145">
        <v>80</v>
      </c>
      <c r="H72" s="146">
        <f t="shared" si="0"/>
        <v>80</v>
      </c>
    </row>
    <row r="73" spans="3:8" x14ac:dyDescent="0.4">
      <c r="C73" s="159" t="s">
        <v>407</v>
      </c>
      <c r="D73" s="161"/>
      <c r="E73" s="145"/>
      <c r="F73" s="145">
        <v>1</v>
      </c>
      <c r="G73" s="145">
        <v>360</v>
      </c>
      <c r="H73" s="146">
        <f t="shared" si="0"/>
        <v>360</v>
      </c>
    </row>
    <row r="74" spans="3:8" x14ac:dyDescent="0.4">
      <c r="C74" s="159" t="s">
        <v>408</v>
      </c>
      <c r="D74" s="161"/>
      <c r="E74" s="145" t="s">
        <v>409</v>
      </c>
      <c r="F74" s="145">
        <v>1</v>
      </c>
      <c r="G74" s="145">
        <v>180</v>
      </c>
      <c r="H74" s="146">
        <f t="shared" si="0"/>
        <v>180</v>
      </c>
    </row>
    <row r="75" spans="3:8" ht="19.5" thickBot="1" x14ac:dyDescent="0.45">
      <c r="C75" s="164" t="s">
        <v>410</v>
      </c>
      <c r="D75" s="165"/>
      <c r="E75" s="150"/>
      <c r="F75" s="150">
        <v>1</v>
      </c>
      <c r="G75" s="150">
        <v>120</v>
      </c>
      <c r="H75" s="169">
        <f t="shared" si="0"/>
        <v>120</v>
      </c>
    </row>
  </sheetData>
  <mergeCells count="48">
    <mergeCell ref="C73:D73"/>
    <mergeCell ref="C74:D74"/>
    <mergeCell ref="C75:D75"/>
    <mergeCell ref="C13:D13"/>
    <mergeCell ref="C11:D11"/>
    <mergeCell ref="C71:D71"/>
    <mergeCell ref="C72:D72"/>
    <mergeCell ref="C30:D30"/>
    <mergeCell ref="C10:D10"/>
    <mergeCell ref="C54:D54"/>
    <mergeCell ref="C12:D12"/>
    <mergeCell ref="C14:D14"/>
    <mergeCell ref="C65:D65"/>
    <mergeCell ref="C66:D66"/>
    <mergeCell ref="C67:D67"/>
    <mergeCell ref="C68:D68"/>
    <mergeCell ref="C69:D69"/>
    <mergeCell ref="C70:D70"/>
    <mergeCell ref="C55:C59"/>
    <mergeCell ref="C60:D60"/>
    <mergeCell ref="C61:D61"/>
    <mergeCell ref="C62:D62"/>
    <mergeCell ref="C63:D63"/>
    <mergeCell ref="C64:D64"/>
    <mergeCell ref="C48:D48"/>
    <mergeCell ref="C49:D49"/>
    <mergeCell ref="C50:D50"/>
    <mergeCell ref="C51:D51"/>
    <mergeCell ref="C52:D52"/>
    <mergeCell ref="C53:D53"/>
    <mergeCell ref="C38:C40"/>
    <mergeCell ref="C41:D41"/>
    <mergeCell ref="C42:D42"/>
    <mergeCell ref="C43:C45"/>
    <mergeCell ref="C46:D46"/>
    <mergeCell ref="C47:D47"/>
    <mergeCell ref="C31:D31"/>
    <mergeCell ref="C32:D32"/>
    <mergeCell ref="C33:D33"/>
    <mergeCell ref="C34:D34"/>
    <mergeCell ref="C35:C37"/>
    <mergeCell ref="C16:D16"/>
    <mergeCell ref="C18:C22"/>
    <mergeCell ref="C23:C25"/>
    <mergeCell ref="C26:C29"/>
    <mergeCell ref="C8:D8"/>
    <mergeCell ref="C9:D9"/>
    <mergeCell ref="C15:D15"/>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5833-1334-403B-BD14-E0E2032C1BEB}">
  <dimension ref="C1:I16"/>
  <sheetViews>
    <sheetView workbookViewId="0">
      <selection activeCell="E3" sqref="E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427</v>
      </c>
      <c r="F2" s="106">
        <f>SUM(F9:F88)</f>
        <v>1701</v>
      </c>
      <c r="G2" s="103" t="s">
        <v>219</v>
      </c>
    </row>
    <row r="3" spans="3:9" x14ac:dyDescent="0.4">
      <c r="E3" s="183" t="s">
        <v>215</v>
      </c>
      <c r="F3" s="101">
        <f>SUM(H9:H88)</f>
        <v>5780</v>
      </c>
      <c r="G3" s="104" t="s">
        <v>220</v>
      </c>
    </row>
    <row r="4" spans="3:9" x14ac:dyDescent="0.4">
      <c r="E4" s="183" t="s">
        <v>216</v>
      </c>
      <c r="F4" s="101">
        <f>F3/20</f>
        <v>289</v>
      </c>
      <c r="G4" s="104" t="s">
        <v>221</v>
      </c>
    </row>
    <row r="5" spans="3:9" x14ac:dyDescent="0.4">
      <c r="E5" s="183" t="s">
        <v>217</v>
      </c>
      <c r="F5" s="102">
        <v>800000</v>
      </c>
      <c r="G5" s="104" t="s">
        <v>222</v>
      </c>
    </row>
    <row r="6" spans="3:9" ht="19.5" thickBot="1" x14ac:dyDescent="0.45">
      <c r="E6" s="184" t="s">
        <v>218</v>
      </c>
      <c r="F6" s="107">
        <f>F4*F5</f>
        <v>231200000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335</v>
      </c>
      <c r="D9" s="171"/>
      <c r="E9" s="154" t="s">
        <v>336</v>
      </c>
      <c r="F9" s="154">
        <v>1</v>
      </c>
      <c r="G9" s="154">
        <v>720</v>
      </c>
      <c r="H9" s="155">
        <f t="shared" ref="H9:H15" si="0">F9*G9</f>
        <v>720</v>
      </c>
    </row>
    <row r="10" spans="3:9" x14ac:dyDescent="0.4">
      <c r="C10" s="159" t="s">
        <v>253</v>
      </c>
      <c r="D10" s="161"/>
      <c r="E10" s="145"/>
      <c r="F10" s="145">
        <v>1000</v>
      </c>
      <c r="G10" s="145">
        <v>3</v>
      </c>
      <c r="H10" s="146">
        <f t="shared" si="0"/>
        <v>3000</v>
      </c>
    </row>
    <row r="11" spans="3:9" x14ac:dyDescent="0.4">
      <c r="C11" s="159" t="s">
        <v>256</v>
      </c>
      <c r="D11" s="161"/>
      <c r="E11" s="145"/>
      <c r="F11" s="145">
        <f>物量試算!G8</f>
        <v>20</v>
      </c>
      <c r="G11" s="145">
        <v>5</v>
      </c>
      <c r="H11" s="146">
        <f t="shared" si="0"/>
        <v>100</v>
      </c>
    </row>
    <row r="12" spans="3:9" x14ac:dyDescent="0.4">
      <c r="C12" s="159" t="s">
        <v>270</v>
      </c>
      <c r="D12" s="161"/>
      <c r="E12" s="168"/>
      <c r="F12" s="145">
        <f>物量試算!G9</f>
        <v>20</v>
      </c>
      <c r="G12" s="145">
        <v>2</v>
      </c>
      <c r="H12" s="146">
        <f t="shared" si="0"/>
        <v>40</v>
      </c>
    </row>
    <row r="13" spans="3:9" x14ac:dyDescent="0.4">
      <c r="C13" s="159" t="s">
        <v>192</v>
      </c>
      <c r="D13" s="161"/>
      <c r="E13" s="168"/>
      <c r="F13" s="145">
        <f>物量試算!G10</f>
        <v>30</v>
      </c>
      <c r="G13" s="145">
        <v>2</v>
      </c>
      <c r="H13" s="146">
        <f t="shared" si="0"/>
        <v>60</v>
      </c>
    </row>
    <row r="14" spans="3:9" x14ac:dyDescent="0.4">
      <c r="C14" s="159" t="s">
        <v>193</v>
      </c>
      <c r="D14" s="161"/>
      <c r="E14" s="145"/>
      <c r="F14" s="145">
        <f>物量試算!G11</f>
        <v>30</v>
      </c>
      <c r="G14" s="145">
        <v>2</v>
      </c>
      <c r="H14" s="146">
        <f t="shared" si="0"/>
        <v>60</v>
      </c>
    </row>
    <row r="15" spans="3:9" ht="19.5" thickBot="1" x14ac:dyDescent="0.45">
      <c r="C15" s="164" t="s">
        <v>329</v>
      </c>
      <c r="D15" s="165"/>
      <c r="E15" s="150"/>
      <c r="F15" s="150">
        <f>物量試算!G16*100</f>
        <v>600</v>
      </c>
      <c r="G15" s="150">
        <v>3</v>
      </c>
      <c r="H15" s="169">
        <f t="shared" si="0"/>
        <v>1800</v>
      </c>
    </row>
    <row r="16" spans="3:9" x14ac:dyDescent="0.4">
      <c r="C16" s="143"/>
      <c r="D16" s="143"/>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B030C-FEBA-407F-AAF5-885F3BA9C465}">
  <dimension ref="C1:I17"/>
  <sheetViews>
    <sheetView workbookViewId="0">
      <selection activeCell="E3" sqref="E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428</v>
      </c>
      <c r="F2" s="106">
        <f>SUM(F9:F88)</f>
        <v>1821</v>
      </c>
      <c r="G2" s="103" t="s">
        <v>219</v>
      </c>
    </row>
    <row r="3" spans="3:9" x14ac:dyDescent="0.4">
      <c r="E3" s="183" t="s">
        <v>215</v>
      </c>
      <c r="F3" s="101">
        <f>SUM(H9:H88)</f>
        <v>5120</v>
      </c>
      <c r="G3" s="104" t="s">
        <v>220</v>
      </c>
    </row>
    <row r="4" spans="3:9" x14ac:dyDescent="0.4">
      <c r="E4" s="183" t="s">
        <v>216</v>
      </c>
      <c r="F4" s="101">
        <f>F3/20</f>
        <v>256</v>
      </c>
      <c r="G4" s="104" t="s">
        <v>221</v>
      </c>
    </row>
    <row r="5" spans="3:9" x14ac:dyDescent="0.4">
      <c r="E5" s="183" t="s">
        <v>217</v>
      </c>
      <c r="F5" s="102">
        <v>800000</v>
      </c>
      <c r="G5" s="104" t="s">
        <v>222</v>
      </c>
    </row>
    <row r="6" spans="3:9" ht="19.5" thickBot="1" x14ac:dyDescent="0.45">
      <c r="E6" s="184" t="s">
        <v>218</v>
      </c>
      <c r="F6" s="107">
        <f>F4*F5</f>
        <v>204800000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413</v>
      </c>
      <c r="D9" s="171"/>
      <c r="E9" s="154" t="s">
        <v>414</v>
      </c>
      <c r="F9" s="154">
        <v>1</v>
      </c>
      <c r="G9" s="154">
        <v>720</v>
      </c>
      <c r="H9" s="155">
        <f t="shared" ref="H9:H17" si="0">F9*G9</f>
        <v>720</v>
      </c>
    </row>
    <row r="10" spans="3:9" x14ac:dyDescent="0.4">
      <c r="C10" s="159" t="s">
        <v>253</v>
      </c>
      <c r="D10" s="161"/>
      <c r="E10" s="145"/>
      <c r="F10" s="145">
        <v>1000</v>
      </c>
      <c r="G10" s="145">
        <v>2</v>
      </c>
      <c r="H10" s="146">
        <f t="shared" si="0"/>
        <v>2000</v>
      </c>
    </row>
    <row r="11" spans="3:9" x14ac:dyDescent="0.4">
      <c r="C11" s="159" t="s">
        <v>256</v>
      </c>
      <c r="D11" s="161"/>
      <c r="E11" s="145"/>
      <c r="F11" s="145">
        <f>物量試算!G8</f>
        <v>20</v>
      </c>
      <c r="G11" s="145">
        <v>2</v>
      </c>
      <c r="H11" s="146">
        <f t="shared" si="0"/>
        <v>40</v>
      </c>
    </row>
    <row r="12" spans="3:9" x14ac:dyDescent="0.4">
      <c r="C12" s="159" t="s">
        <v>270</v>
      </c>
      <c r="D12" s="161"/>
      <c r="E12" s="168"/>
      <c r="F12" s="145">
        <f>物量試算!G9</f>
        <v>20</v>
      </c>
      <c r="G12" s="145">
        <v>2</v>
      </c>
      <c r="H12" s="146">
        <f t="shared" si="0"/>
        <v>40</v>
      </c>
    </row>
    <row r="13" spans="3:9" x14ac:dyDescent="0.4">
      <c r="C13" s="159" t="s">
        <v>192</v>
      </c>
      <c r="D13" s="161"/>
      <c r="E13" s="168"/>
      <c r="F13" s="145">
        <f>物量試算!G10</f>
        <v>30</v>
      </c>
      <c r="G13" s="145">
        <v>2</v>
      </c>
      <c r="H13" s="146">
        <f t="shared" si="0"/>
        <v>60</v>
      </c>
    </row>
    <row r="14" spans="3:9" x14ac:dyDescent="0.4">
      <c r="C14" s="159" t="s">
        <v>193</v>
      </c>
      <c r="D14" s="161"/>
      <c r="E14" s="145"/>
      <c r="F14" s="145">
        <f>物量試算!G11</f>
        <v>30</v>
      </c>
      <c r="G14" s="145">
        <v>2</v>
      </c>
      <c r="H14" s="146">
        <f t="shared" si="0"/>
        <v>60</v>
      </c>
    </row>
    <row r="15" spans="3:9" x14ac:dyDescent="0.4">
      <c r="C15" s="159" t="s">
        <v>329</v>
      </c>
      <c r="D15" s="161"/>
      <c r="E15" s="145"/>
      <c r="F15" s="145">
        <f>物量試算!G16*100</f>
        <v>600</v>
      </c>
      <c r="G15" s="145">
        <v>2</v>
      </c>
      <c r="H15" s="146">
        <f t="shared" si="0"/>
        <v>1200</v>
      </c>
    </row>
    <row r="16" spans="3:9" x14ac:dyDescent="0.4">
      <c r="C16" s="159" t="s">
        <v>415</v>
      </c>
      <c r="D16" s="161"/>
      <c r="E16" s="145"/>
      <c r="F16" s="145">
        <v>100</v>
      </c>
      <c r="G16" s="145">
        <v>2</v>
      </c>
      <c r="H16" s="146">
        <f t="shared" si="0"/>
        <v>200</v>
      </c>
    </row>
    <row r="17" spans="3:8" ht="19.5" thickBot="1" x14ac:dyDescent="0.45">
      <c r="C17" s="164" t="s">
        <v>416</v>
      </c>
      <c r="D17" s="165"/>
      <c r="E17" s="150"/>
      <c r="F17" s="150">
        <v>20</v>
      </c>
      <c r="G17" s="150">
        <v>40</v>
      </c>
      <c r="H17" s="169">
        <f t="shared" si="0"/>
        <v>800</v>
      </c>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688B-00AF-44A9-8695-A28B9E4133F2}">
  <dimension ref="C1:I31"/>
  <sheetViews>
    <sheetView workbookViewId="0">
      <pane xSplit="2" ySplit="8" topLeftCell="C9" activePane="bottomRight" state="frozen"/>
      <selection pane="topRight" activeCell="C1" sqref="C1"/>
      <selection pane="bottomLeft" activeCell="A9" sqref="A9"/>
      <selection pane="bottomRight" activeCell="E26" sqref="E26"/>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214</v>
      </c>
      <c r="F2" s="106">
        <f>SUM(F9:F103)</f>
        <v>201</v>
      </c>
      <c r="G2" s="103" t="s">
        <v>219</v>
      </c>
    </row>
    <row r="3" spans="3:9" x14ac:dyDescent="0.4">
      <c r="E3" s="183" t="s">
        <v>215</v>
      </c>
      <c r="F3" s="101">
        <f>SUM(H9:H103)</f>
        <v>1550</v>
      </c>
      <c r="G3" s="104" t="s">
        <v>220</v>
      </c>
    </row>
    <row r="4" spans="3:9" x14ac:dyDescent="0.4">
      <c r="E4" s="183" t="s">
        <v>216</v>
      </c>
      <c r="F4" s="101">
        <f>F3/20</f>
        <v>77.5</v>
      </c>
      <c r="G4" s="104" t="s">
        <v>221</v>
      </c>
    </row>
    <row r="5" spans="3:9" x14ac:dyDescent="0.4">
      <c r="E5" s="183" t="s">
        <v>217</v>
      </c>
      <c r="F5" s="102">
        <v>800000</v>
      </c>
      <c r="G5" s="104" t="s">
        <v>222</v>
      </c>
    </row>
    <row r="6" spans="3:9" ht="19.5" thickBot="1" x14ac:dyDescent="0.45">
      <c r="E6" s="184" t="s">
        <v>218</v>
      </c>
      <c r="F6" s="107">
        <f>F4*F5</f>
        <v>62000000</v>
      </c>
      <c r="G6" s="105" t="s">
        <v>222</v>
      </c>
    </row>
    <row r="7" spans="3:9" ht="19.5" thickBot="1" x14ac:dyDescent="0.45"/>
    <row r="8" spans="3:9" ht="19.5" thickBot="1" x14ac:dyDescent="0.45">
      <c r="C8" s="166" t="s">
        <v>319</v>
      </c>
      <c r="D8" s="172"/>
      <c r="E8" s="157" t="s">
        <v>197</v>
      </c>
      <c r="F8" s="157" t="s">
        <v>175</v>
      </c>
      <c r="G8" s="157" t="s">
        <v>176</v>
      </c>
      <c r="H8" s="173" t="s">
        <v>213</v>
      </c>
      <c r="I8" s="99"/>
    </row>
    <row r="9" spans="3:9" x14ac:dyDescent="0.4">
      <c r="C9" s="170" t="s">
        <v>301</v>
      </c>
      <c r="D9" s="171"/>
      <c r="E9" s="154" t="s">
        <v>300</v>
      </c>
      <c r="F9" s="154">
        <v>1</v>
      </c>
      <c r="G9" s="154">
        <v>720</v>
      </c>
      <c r="H9" s="155">
        <f>F9*G9</f>
        <v>720</v>
      </c>
    </row>
    <row r="10" spans="3:9" x14ac:dyDescent="0.4">
      <c r="C10" s="159" t="s">
        <v>144</v>
      </c>
      <c r="D10" s="161"/>
      <c r="E10" s="145" t="s">
        <v>145</v>
      </c>
      <c r="F10" s="145">
        <v>1</v>
      </c>
      <c r="G10" s="145">
        <v>20</v>
      </c>
      <c r="H10" s="146">
        <f>F10*G10</f>
        <v>20</v>
      </c>
    </row>
    <row r="11" spans="3:9" x14ac:dyDescent="0.4">
      <c r="C11" s="159" t="s">
        <v>146</v>
      </c>
      <c r="D11" s="161"/>
      <c r="E11" s="145" t="s">
        <v>147</v>
      </c>
      <c r="F11" s="145">
        <v>1</v>
      </c>
      <c r="G11" s="145">
        <v>30</v>
      </c>
      <c r="H11" s="146">
        <f t="shared" ref="H11:H31" si="0">F11*G11</f>
        <v>30</v>
      </c>
    </row>
    <row r="12" spans="3:9" ht="37.5" x14ac:dyDescent="0.4">
      <c r="C12" s="159" t="s">
        <v>148</v>
      </c>
      <c r="D12" s="161"/>
      <c r="E12" s="168" t="s">
        <v>149</v>
      </c>
      <c r="F12" s="145">
        <v>1</v>
      </c>
      <c r="G12" s="145">
        <v>30</v>
      </c>
      <c r="H12" s="146">
        <f t="shared" si="0"/>
        <v>30</v>
      </c>
    </row>
    <row r="13" spans="3:9" ht="37.5" x14ac:dyDescent="0.4">
      <c r="C13" s="159" t="s">
        <v>150</v>
      </c>
      <c r="D13" s="161"/>
      <c r="E13" s="168" t="s">
        <v>151</v>
      </c>
      <c r="F13" s="145">
        <v>1</v>
      </c>
      <c r="G13" s="145">
        <v>30</v>
      </c>
      <c r="H13" s="146">
        <f t="shared" si="0"/>
        <v>30</v>
      </c>
    </row>
    <row r="14" spans="3:9" x14ac:dyDescent="0.4">
      <c r="C14" s="159" t="s">
        <v>152</v>
      </c>
      <c r="D14" s="161"/>
      <c r="E14" s="145" t="s">
        <v>153</v>
      </c>
      <c r="F14" s="145">
        <v>1</v>
      </c>
      <c r="G14" s="145">
        <v>40</v>
      </c>
      <c r="H14" s="146">
        <f t="shared" si="0"/>
        <v>40</v>
      </c>
    </row>
    <row r="15" spans="3:9" x14ac:dyDescent="0.4">
      <c r="C15" s="159" t="s">
        <v>154</v>
      </c>
      <c r="D15" s="145" t="s">
        <v>177</v>
      </c>
      <c r="E15" s="145" t="s">
        <v>183</v>
      </c>
      <c r="F15" s="145">
        <v>1</v>
      </c>
      <c r="G15" s="145">
        <v>10</v>
      </c>
      <c r="H15" s="146">
        <f t="shared" si="0"/>
        <v>10</v>
      </c>
    </row>
    <row r="16" spans="3:9" x14ac:dyDescent="0.4">
      <c r="C16" s="159"/>
      <c r="D16" s="145" t="s">
        <v>178</v>
      </c>
      <c r="E16" s="145" t="s">
        <v>184</v>
      </c>
      <c r="F16" s="145">
        <v>1</v>
      </c>
      <c r="G16" s="145">
        <v>10</v>
      </c>
      <c r="H16" s="146">
        <f t="shared" si="0"/>
        <v>10</v>
      </c>
    </row>
    <row r="17" spans="3:8" x14ac:dyDescent="0.4">
      <c r="C17" s="159"/>
      <c r="D17" s="145" t="s">
        <v>179</v>
      </c>
      <c r="E17" s="145" t="s">
        <v>185</v>
      </c>
      <c r="F17" s="145">
        <v>1</v>
      </c>
      <c r="G17" s="145">
        <v>40</v>
      </c>
      <c r="H17" s="146">
        <f t="shared" si="0"/>
        <v>40</v>
      </c>
    </row>
    <row r="18" spans="3:8" x14ac:dyDescent="0.4">
      <c r="C18" s="159"/>
      <c r="D18" s="145" t="s">
        <v>181</v>
      </c>
      <c r="E18" s="145" t="s">
        <v>186</v>
      </c>
      <c r="F18" s="145">
        <v>1</v>
      </c>
      <c r="G18" s="145">
        <v>20</v>
      </c>
      <c r="H18" s="146">
        <f t="shared" si="0"/>
        <v>20</v>
      </c>
    </row>
    <row r="19" spans="3:8" x14ac:dyDescent="0.4">
      <c r="C19" s="159"/>
      <c r="D19" s="145" t="s">
        <v>180</v>
      </c>
      <c r="E19" s="145" t="s">
        <v>187</v>
      </c>
      <c r="F19" s="145">
        <f>物量試算!G8</f>
        <v>20</v>
      </c>
      <c r="G19" s="145">
        <v>3</v>
      </c>
      <c r="H19" s="146">
        <f t="shared" si="0"/>
        <v>60</v>
      </c>
    </row>
    <row r="20" spans="3:8" x14ac:dyDescent="0.4">
      <c r="C20" s="159"/>
      <c r="D20" s="145" t="s">
        <v>182</v>
      </c>
      <c r="E20" s="145" t="s">
        <v>188</v>
      </c>
      <c r="F20" s="145">
        <v>10</v>
      </c>
      <c r="G20" s="145">
        <v>3</v>
      </c>
      <c r="H20" s="146">
        <f t="shared" si="0"/>
        <v>30</v>
      </c>
    </row>
    <row r="21" spans="3:8" x14ac:dyDescent="0.4">
      <c r="C21" s="159" t="s">
        <v>155</v>
      </c>
      <c r="D21" s="161"/>
      <c r="E21" s="145" t="s">
        <v>156</v>
      </c>
      <c r="F21" s="145">
        <v>1</v>
      </c>
      <c r="G21" s="145">
        <v>20</v>
      </c>
      <c r="H21" s="146">
        <f t="shared" si="0"/>
        <v>20</v>
      </c>
    </row>
    <row r="22" spans="3:8" x14ac:dyDescent="0.4">
      <c r="C22" s="159" t="s">
        <v>157</v>
      </c>
      <c r="D22" s="161"/>
      <c r="E22" s="145" t="s">
        <v>158</v>
      </c>
      <c r="F22" s="145">
        <v>5</v>
      </c>
      <c r="G22" s="145">
        <v>10</v>
      </c>
      <c r="H22" s="146">
        <f t="shared" si="0"/>
        <v>50</v>
      </c>
    </row>
    <row r="23" spans="3:8" x14ac:dyDescent="0.4">
      <c r="C23" s="159" t="s">
        <v>159</v>
      </c>
      <c r="D23" s="161"/>
      <c r="E23" s="145" t="s">
        <v>160</v>
      </c>
      <c r="F23" s="145">
        <v>1</v>
      </c>
      <c r="G23" s="145">
        <v>30</v>
      </c>
      <c r="H23" s="146">
        <f t="shared" si="0"/>
        <v>30</v>
      </c>
    </row>
    <row r="24" spans="3:8" x14ac:dyDescent="0.4">
      <c r="C24" s="159" t="s">
        <v>161</v>
      </c>
      <c r="D24" s="161"/>
      <c r="E24" s="145" t="s">
        <v>162</v>
      </c>
      <c r="F24" s="145">
        <v>1</v>
      </c>
      <c r="G24" s="145">
        <v>40</v>
      </c>
      <c r="H24" s="146">
        <f t="shared" si="0"/>
        <v>40</v>
      </c>
    </row>
    <row r="25" spans="3:8" x14ac:dyDescent="0.4">
      <c r="C25" s="159" t="s">
        <v>163</v>
      </c>
      <c r="D25" s="161"/>
      <c r="E25" s="145" t="s">
        <v>164</v>
      </c>
      <c r="F25" s="145">
        <v>1</v>
      </c>
      <c r="G25" s="145">
        <v>30</v>
      </c>
      <c r="H25" s="146">
        <f t="shared" si="0"/>
        <v>30</v>
      </c>
    </row>
    <row r="26" spans="3:8" x14ac:dyDescent="0.4">
      <c r="C26" s="159" t="s">
        <v>165</v>
      </c>
      <c r="D26" s="161"/>
      <c r="E26" s="145" t="s">
        <v>166</v>
      </c>
      <c r="F26" s="145">
        <v>1</v>
      </c>
      <c r="G26" s="145">
        <v>30</v>
      </c>
      <c r="H26" s="146">
        <f t="shared" si="0"/>
        <v>30</v>
      </c>
    </row>
    <row r="27" spans="3:8" x14ac:dyDescent="0.4">
      <c r="C27" s="159" t="s">
        <v>167</v>
      </c>
      <c r="D27" s="161"/>
      <c r="E27" s="145" t="s">
        <v>168</v>
      </c>
      <c r="F27" s="145">
        <v>1</v>
      </c>
      <c r="G27" s="145">
        <v>20</v>
      </c>
      <c r="H27" s="146">
        <f t="shared" si="0"/>
        <v>20</v>
      </c>
    </row>
    <row r="28" spans="3:8" x14ac:dyDescent="0.4">
      <c r="C28" s="159" t="s">
        <v>169</v>
      </c>
      <c r="D28" s="161"/>
      <c r="E28" s="145" t="s">
        <v>170</v>
      </c>
      <c r="F28" s="145">
        <v>20</v>
      </c>
      <c r="G28" s="145">
        <v>5</v>
      </c>
      <c r="H28" s="146">
        <f t="shared" si="0"/>
        <v>100</v>
      </c>
    </row>
    <row r="29" spans="3:8" x14ac:dyDescent="0.4">
      <c r="C29" s="159" t="s">
        <v>171</v>
      </c>
      <c r="D29" s="161"/>
      <c r="E29" s="145" t="s">
        <v>172</v>
      </c>
      <c r="F29" s="145">
        <f>物量試算!G14</f>
        <v>100</v>
      </c>
      <c r="G29" s="145">
        <v>1</v>
      </c>
      <c r="H29" s="146">
        <f t="shared" si="0"/>
        <v>100</v>
      </c>
    </row>
    <row r="30" spans="3:8" x14ac:dyDescent="0.4">
      <c r="C30" s="159" t="s">
        <v>173</v>
      </c>
      <c r="D30" s="161"/>
      <c r="E30" s="145" t="s">
        <v>174</v>
      </c>
      <c r="F30" s="145">
        <f>物量試算!G15</f>
        <v>10</v>
      </c>
      <c r="G30" s="145">
        <v>5</v>
      </c>
      <c r="H30" s="146">
        <f t="shared" si="0"/>
        <v>50</v>
      </c>
    </row>
    <row r="31" spans="3:8" ht="19.5" thickBot="1" x14ac:dyDescent="0.45">
      <c r="C31" s="164" t="s">
        <v>195</v>
      </c>
      <c r="D31" s="165"/>
      <c r="E31" s="150" t="s">
        <v>196</v>
      </c>
      <c r="F31" s="150">
        <f>物量試算!G9</f>
        <v>20</v>
      </c>
      <c r="G31" s="150">
        <v>2</v>
      </c>
      <c r="H31" s="169">
        <f t="shared" si="0"/>
        <v>40</v>
      </c>
    </row>
  </sheetData>
  <mergeCells count="19">
    <mergeCell ref="C24:D24"/>
    <mergeCell ref="C25:D25"/>
    <mergeCell ref="C26:D26"/>
    <mergeCell ref="C15:C20"/>
    <mergeCell ref="C9:D9"/>
    <mergeCell ref="C11:D11"/>
    <mergeCell ref="C12:D12"/>
    <mergeCell ref="C13:D13"/>
    <mergeCell ref="C14:D14"/>
    <mergeCell ref="C8:D8"/>
    <mergeCell ref="C10:D10"/>
    <mergeCell ref="C21:D21"/>
    <mergeCell ref="C22:D22"/>
    <mergeCell ref="C23:D23"/>
    <mergeCell ref="C27:D27"/>
    <mergeCell ref="C28:D28"/>
    <mergeCell ref="C29:D29"/>
    <mergeCell ref="C30:D30"/>
    <mergeCell ref="C31:D31"/>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6576-1BE3-4101-966B-BC9297401472}">
  <dimension ref="C1:I17"/>
  <sheetViews>
    <sheetView tabSelected="1" workbookViewId="0">
      <selection activeCell="H17" sqref="H17"/>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82" t="s">
        <v>428</v>
      </c>
      <c r="F2" s="106">
        <f>SUM(F9:F88)</f>
        <v>10000000</v>
      </c>
      <c r="G2" s="103" t="s">
        <v>219</v>
      </c>
    </row>
    <row r="3" spans="3:9" x14ac:dyDescent="0.4">
      <c r="E3" s="183" t="s">
        <v>215</v>
      </c>
      <c r="F3" s="101">
        <f>SUM(H9:H88)</f>
        <v>0</v>
      </c>
      <c r="G3" s="104" t="s">
        <v>220</v>
      </c>
    </row>
    <row r="4" spans="3:9" x14ac:dyDescent="0.4">
      <c r="E4" s="183" t="s">
        <v>216</v>
      </c>
      <c r="F4" s="101">
        <f>F3/20</f>
        <v>0</v>
      </c>
      <c r="G4" s="104" t="s">
        <v>221</v>
      </c>
    </row>
    <row r="5" spans="3:9" x14ac:dyDescent="0.4">
      <c r="E5" s="183" t="s">
        <v>217</v>
      </c>
      <c r="F5" s="102">
        <v>800000</v>
      </c>
      <c r="G5" s="104" t="s">
        <v>222</v>
      </c>
    </row>
    <row r="6" spans="3:9" ht="19.5" thickBot="1" x14ac:dyDescent="0.45">
      <c r="E6" s="184" t="s">
        <v>218</v>
      </c>
      <c r="F6" s="107">
        <f>F4*F5</f>
        <v>0</v>
      </c>
      <c r="G6" s="105" t="s">
        <v>222</v>
      </c>
    </row>
    <row r="7" spans="3:9" ht="19.5" thickBot="1" x14ac:dyDescent="0.45"/>
    <row r="8" spans="3:9" ht="19.5" thickBot="1" x14ac:dyDescent="0.45">
      <c r="C8" s="166" t="s">
        <v>320</v>
      </c>
      <c r="D8" s="172"/>
      <c r="E8" s="157" t="s">
        <v>197</v>
      </c>
      <c r="F8" s="157" t="s">
        <v>439</v>
      </c>
      <c r="G8" s="157"/>
      <c r="H8" s="173"/>
      <c r="I8" s="99"/>
    </row>
    <row r="9" spans="3:9" x14ac:dyDescent="0.4">
      <c r="C9" s="170" t="s">
        <v>429</v>
      </c>
      <c r="D9" s="171"/>
      <c r="E9" s="154"/>
      <c r="F9" s="186">
        <v>10000000</v>
      </c>
      <c r="G9" s="154"/>
      <c r="H9" s="155"/>
    </row>
    <row r="10" spans="3:9" x14ac:dyDescent="0.4">
      <c r="C10" s="159" t="s">
        <v>432</v>
      </c>
      <c r="D10" s="161"/>
      <c r="E10" s="145"/>
      <c r="F10" s="145"/>
      <c r="G10" s="145"/>
      <c r="H10" s="146"/>
    </row>
    <row r="11" spans="3:9" x14ac:dyDescent="0.4">
      <c r="C11" s="159" t="s">
        <v>433</v>
      </c>
      <c r="D11" s="161"/>
      <c r="E11" s="145"/>
      <c r="F11" s="145"/>
      <c r="G11" s="145"/>
      <c r="H11" s="146"/>
    </row>
    <row r="12" spans="3:9" x14ac:dyDescent="0.4">
      <c r="C12" s="159" t="s">
        <v>430</v>
      </c>
      <c r="D12" s="161"/>
      <c r="E12" s="168"/>
      <c r="F12" s="145"/>
      <c r="G12" s="145"/>
      <c r="H12" s="146"/>
    </row>
    <row r="13" spans="3:9" x14ac:dyDescent="0.4">
      <c r="C13" s="159" t="s">
        <v>434</v>
      </c>
      <c r="D13" s="161"/>
      <c r="E13" s="168"/>
      <c r="F13" s="145"/>
      <c r="G13" s="145"/>
      <c r="H13" s="146"/>
    </row>
    <row r="14" spans="3:9" x14ac:dyDescent="0.4">
      <c r="C14" s="159" t="s">
        <v>435</v>
      </c>
      <c r="D14" s="161"/>
      <c r="E14" s="145"/>
      <c r="F14" s="145"/>
      <c r="G14" s="145"/>
      <c r="H14" s="146"/>
    </row>
    <row r="15" spans="3:9" x14ac:dyDescent="0.4">
      <c r="C15" s="159" t="s">
        <v>431</v>
      </c>
      <c r="D15" s="161"/>
      <c r="E15" s="145"/>
      <c r="F15" s="145"/>
      <c r="G15" s="145"/>
      <c r="H15" s="146"/>
    </row>
    <row r="16" spans="3:9" x14ac:dyDescent="0.4">
      <c r="C16" s="159" t="s">
        <v>436</v>
      </c>
      <c r="D16" s="161"/>
      <c r="E16" s="145"/>
      <c r="F16" s="145"/>
      <c r="G16" s="145"/>
      <c r="H16" s="146"/>
    </row>
    <row r="17" spans="3:8" ht="38.25" thickBot="1" x14ac:dyDescent="0.45">
      <c r="C17" s="164" t="s">
        <v>437</v>
      </c>
      <c r="D17" s="165"/>
      <c r="E17" s="185" t="s">
        <v>438</v>
      </c>
      <c r="F17" s="150"/>
      <c r="G17" s="150"/>
      <c r="H17" s="169"/>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3"/>
  <sheetViews>
    <sheetView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121" t="s">
        <v>39</v>
      </c>
      <c r="E4" s="122"/>
      <c r="F4" s="123"/>
    </row>
    <row r="5" spans="2:6" s="1" customFormat="1" ht="16.5" thickBot="1" x14ac:dyDescent="0.45">
      <c r="B5" s="21"/>
      <c r="C5" s="22"/>
      <c r="D5" s="23" t="s">
        <v>4</v>
      </c>
      <c r="E5" s="24" t="s">
        <v>5</v>
      </c>
      <c r="F5" s="25" t="s">
        <v>6</v>
      </c>
    </row>
    <row r="6" spans="2:6" x14ac:dyDescent="0.4">
      <c r="B6" s="126" t="s">
        <v>16</v>
      </c>
      <c r="C6" s="127"/>
      <c r="D6" s="18"/>
      <c r="E6" s="11"/>
      <c r="F6" s="12"/>
    </row>
    <row r="7" spans="2:6" x14ac:dyDescent="0.4">
      <c r="B7" s="128" t="s">
        <v>35</v>
      </c>
      <c r="C7" s="129"/>
      <c r="D7" s="18"/>
      <c r="E7" s="11"/>
      <c r="F7" s="12"/>
    </row>
    <row r="8" spans="2:6" x14ac:dyDescent="0.4">
      <c r="B8" s="130"/>
      <c r="C8" s="16" t="s">
        <v>37</v>
      </c>
      <c r="D8" s="74"/>
      <c r="E8" s="13"/>
      <c r="F8" s="12"/>
    </row>
    <row r="9" spans="2:6" x14ac:dyDescent="0.4">
      <c r="B9" s="130"/>
      <c r="C9" s="16" t="s">
        <v>34</v>
      </c>
      <c r="D9" s="19"/>
      <c r="E9" s="13"/>
      <c r="F9" s="75"/>
    </row>
    <row r="10" spans="2:6" x14ac:dyDescent="0.4">
      <c r="B10" s="130"/>
      <c r="C10" s="16" t="s">
        <v>36</v>
      </c>
      <c r="D10" s="19"/>
      <c r="E10" s="13"/>
      <c r="F10" s="75"/>
    </row>
    <row r="11" spans="2:6" x14ac:dyDescent="0.4">
      <c r="B11" s="130"/>
      <c r="C11" s="16" t="s">
        <v>133</v>
      </c>
      <c r="D11" s="18"/>
      <c r="E11" s="11"/>
      <c r="F11" s="12"/>
    </row>
    <row r="12" spans="2:6" x14ac:dyDescent="0.4">
      <c r="B12" s="130"/>
      <c r="C12" s="16" t="s">
        <v>133</v>
      </c>
      <c r="D12" s="18"/>
      <c r="E12" s="11"/>
      <c r="F12" s="12"/>
    </row>
    <row r="13" spans="2:6" x14ac:dyDescent="0.4">
      <c r="B13" s="131" t="s">
        <v>38</v>
      </c>
      <c r="C13" s="132"/>
      <c r="D13" s="18"/>
      <c r="E13" s="11"/>
      <c r="F13" s="12"/>
    </row>
    <row r="14" spans="2:6" x14ac:dyDescent="0.4">
      <c r="B14" s="130"/>
      <c r="C14" s="16" t="s">
        <v>133</v>
      </c>
      <c r="D14" s="18"/>
      <c r="E14" s="11"/>
      <c r="F14" s="12"/>
    </row>
    <row r="15" spans="2:6" x14ac:dyDescent="0.4">
      <c r="B15" s="130"/>
      <c r="C15" s="16" t="s">
        <v>133</v>
      </c>
      <c r="D15" s="18"/>
      <c r="E15" s="11"/>
      <c r="F15" s="12"/>
    </row>
    <row r="16" spans="2:6" x14ac:dyDescent="0.4">
      <c r="B16" s="130"/>
      <c r="C16" s="16" t="s">
        <v>133</v>
      </c>
      <c r="D16" s="18"/>
      <c r="E16" s="11"/>
      <c r="F16" s="12"/>
    </row>
    <row r="17" spans="2:39" x14ac:dyDescent="0.4">
      <c r="B17" s="130"/>
      <c r="C17" s="16" t="s">
        <v>133</v>
      </c>
      <c r="D17" s="18"/>
      <c r="E17" s="11"/>
      <c r="F17" s="12"/>
    </row>
    <row r="18" spans="2:39" ht="16.5" thickBot="1" x14ac:dyDescent="0.45">
      <c r="B18" s="133"/>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124"/>
      <c r="F21" s="125"/>
      <c r="G21" s="119" t="s">
        <v>45</v>
      </c>
      <c r="H21" s="120"/>
      <c r="I21" s="120"/>
      <c r="J21" s="120"/>
      <c r="K21" s="120"/>
      <c r="L21" s="120"/>
      <c r="M21" s="117" t="s">
        <v>48</v>
      </c>
      <c r="N21" s="118"/>
      <c r="O21" s="118"/>
      <c r="P21" s="118"/>
      <c r="Q21" s="118"/>
      <c r="R21" s="118"/>
      <c r="S21" s="119" t="s">
        <v>46</v>
      </c>
      <c r="T21" s="120"/>
      <c r="U21" s="120"/>
      <c r="V21" s="120"/>
      <c r="W21" s="120"/>
      <c r="X21" s="120"/>
      <c r="Y21" s="120"/>
      <c r="Z21" s="120"/>
      <c r="AA21" s="120"/>
      <c r="AB21" s="120"/>
      <c r="AC21" s="120"/>
      <c r="AD21" s="120"/>
      <c r="AE21" s="117" t="s">
        <v>47</v>
      </c>
      <c r="AF21" s="118"/>
      <c r="AG21" s="118"/>
      <c r="AH21" s="118"/>
      <c r="AI21" s="118"/>
      <c r="AJ21" s="118"/>
      <c r="AK21" s="26" t="s">
        <v>42</v>
      </c>
      <c r="AL21" s="115" t="s">
        <v>43</v>
      </c>
      <c r="AM21" s="116"/>
    </row>
    <row r="22" spans="2:39" x14ac:dyDescent="0.4">
      <c r="E22" s="113" t="s">
        <v>27</v>
      </c>
      <c r="F22" s="113"/>
    </row>
    <row r="23" spans="2:39" x14ac:dyDescent="0.4">
      <c r="E23" s="114"/>
      <c r="F23" s="2" t="s">
        <v>40</v>
      </c>
    </row>
    <row r="24" spans="2:39" x14ac:dyDescent="0.4">
      <c r="E24" s="114"/>
      <c r="F24" s="2" t="s">
        <v>30</v>
      </c>
    </row>
    <row r="25" spans="2:39" x14ac:dyDescent="0.4">
      <c r="E25" s="114"/>
      <c r="F25" s="2" t="s">
        <v>31</v>
      </c>
    </row>
    <row r="26" spans="2:39" x14ac:dyDescent="0.4">
      <c r="E26" s="114"/>
      <c r="F26" s="2" t="s">
        <v>133</v>
      </c>
    </row>
    <row r="27" spans="2:39" x14ac:dyDescent="0.4">
      <c r="E27" s="114"/>
      <c r="F27" s="5" t="s">
        <v>133</v>
      </c>
    </row>
    <row r="28" spans="2:39" x14ac:dyDescent="0.4">
      <c r="E28" s="113" t="s">
        <v>19</v>
      </c>
      <c r="F28" s="113"/>
    </row>
    <row r="29" spans="2:39" x14ac:dyDescent="0.4">
      <c r="E29" s="114"/>
      <c r="F29" s="3" t="s">
        <v>18</v>
      </c>
    </row>
    <row r="30" spans="2:39" x14ac:dyDescent="0.4">
      <c r="E30" s="114"/>
      <c r="F30" s="4" t="s">
        <v>17</v>
      </c>
    </row>
    <row r="31" spans="2:39" x14ac:dyDescent="0.4">
      <c r="E31" s="114"/>
      <c r="F31" s="3" t="s">
        <v>20</v>
      </c>
    </row>
    <row r="32" spans="2:39" x14ac:dyDescent="0.4">
      <c r="E32" s="114"/>
      <c r="F32" s="3" t="s">
        <v>21</v>
      </c>
    </row>
    <row r="33" spans="5:6" x14ac:dyDescent="0.4">
      <c r="E33" s="113" t="s">
        <v>22</v>
      </c>
      <c r="F33" s="113"/>
    </row>
    <row r="34" spans="5:6" x14ac:dyDescent="0.4">
      <c r="E34" s="114"/>
      <c r="F34" s="3" t="s">
        <v>23</v>
      </c>
    </row>
    <row r="35" spans="5:6" x14ac:dyDescent="0.4">
      <c r="E35" s="114"/>
      <c r="F35" s="3" t="s">
        <v>24</v>
      </c>
    </row>
    <row r="36" spans="5:6" x14ac:dyDescent="0.4">
      <c r="E36" s="114"/>
      <c r="F36" s="3" t="s">
        <v>26</v>
      </c>
    </row>
    <row r="37" spans="5:6" x14ac:dyDescent="0.4">
      <c r="E37" s="114"/>
      <c r="F37" s="3" t="s">
        <v>25</v>
      </c>
    </row>
    <row r="38" spans="5:6" x14ac:dyDescent="0.4">
      <c r="E38" s="114"/>
      <c r="F38" s="3" t="s">
        <v>32</v>
      </c>
    </row>
    <row r="40" spans="5:6" x14ac:dyDescent="0.4">
      <c r="E40" s="113" t="s">
        <v>33</v>
      </c>
      <c r="F40" s="113"/>
    </row>
    <row r="41" spans="5:6" x14ac:dyDescent="0.4">
      <c r="E41" s="113" t="s">
        <v>28</v>
      </c>
      <c r="F41" s="113"/>
    </row>
    <row r="42" spans="5:6" x14ac:dyDescent="0.4">
      <c r="E42" s="113" t="s">
        <v>29</v>
      </c>
      <c r="F42" s="113"/>
    </row>
    <row r="43" spans="5:6" x14ac:dyDescent="0.4">
      <c r="E43" s="113" t="s">
        <v>41</v>
      </c>
      <c r="F43" s="113"/>
    </row>
  </sheetData>
  <mergeCells count="22">
    <mergeCell ref="D4:F4"/>
    <mergeCell ref="E21:F21"/>
    <mergeCell ref="G21:L21"/>
    <mergeCell ref="B6:C6"/>
    <mergeCell ref="E29:E32"/>
    <mergeCell ref="B7:C7"/>
    <mergeCell ref="B8:B12"/>
    <mergeCell ref="B13:C13"/>
    <mergeCell ref="B14:B18"/>
    <mergeCell ref="E43:F43"/>
    <mergeCell ref="E22:F22"/>
    <mergeCell ref="E23:E27"/>
    <mergeCell ref="E34:E38"/>
    <mergeCell ref="AL21:AM21"/>
    <mergeCell ref="M21:R21"/>
    <mergeCell ref="S21:AD21"/>
    <mergeCell ref="AE21:AJ21"/>
    <mergeCell ref="E42:F42"/>
    <mergeCell ref="E28:F28"/>
    <mergeCell ref="E33:F33"/>
    <mergeCell ref="E41:F41"/>
    <mergeCell ref="E40:F4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23" sqref="F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314</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312</v>
      </c>
      <c r="I17" s="36"/>
    </row>
    <row r="18" spans="2:9" ht="16.5" thickBot="1" x14ac:dyDescent="0.45">
      <c r="B18" s="34"/>
      <c r="C18" s="35"/>
      <c r="D18" s="35"/>
      <c r="E18" s="35"/>
      <c r="F18" s="28" t="s">
        <v>62</v>
      </c>
      <c r="G18" s="35"/>
      <c r="H18" s="29" t="s">
        <v>311</v>
      </c>
      <c r="I18" s="36"/>
    </row>
    <row r="19" spans="2:9" x14ac:dyDescent="0.4">
      <c r="B19" s="34"/>
      <c r="C19" s="35"/>
      <c r="D19" s="35"/>
      <c r="E19" s="35"/>
      <c r="F19" s="30" t="s">
        <v>60</v>
      </c>
      <c r="G19" s="35"/>
      <c r="H19" s="35"/>
      <c r="I19" s="36"/>
    </row>
    <row r="20" spans="2:9" ht="16.5" thickBot="1" x14ac:dyDescent="0.45">
      <c r="B20" s="34"/>
      <c r="C20" s="35"/>
      <c r="D20" s="35"/>
      <c r="E20" s="35"/>
      <c r="F20" s="29" t="s">
        <v>315</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M54"/>
  <sheetViews>
    <sheetView workbookViewId="0">
      <selection activeCell="J18" sqref="J18"/>
    </sheetView>
  </sheetViews>
  <sheetFormatPr defaultRowHeight="15.75" x14ac:dyDescent="0.4"/>
  <cols>
    <col min="1" max="1" width="2.875" style="6" customWidth="1"/>
    <col min="2" max="2" width="24" style="6" customWidth="1"/>
    <col min="3" max="3" width="8.875" style="1" customWidth="1"/>
    <col min="4" max="16384" width="9" style="6"/>
  </cols>
  <sheetData>
    <row r="2" spans="2:39" x14ac:dyDescent="0.4">
      <c r="B2" s="6" t="s">
        <v>115</v>
      </c>
    </row>
    <row r="3" spans="2:39" ht="16.5" thickBot="1" x14ac:dyDescent="0.45"/>
    <row r="4" spans="2:39" x14ac:dyDescent="0.4">
      <c r="B4" s="57"/>
      <c r="C4" s="60"/>
      <c r="D4" s="139" t="s">
        <v>39</v>
      </c>
      <c r="E4" s="139"/>
      <c r="F4" s="140"/>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39"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39"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39"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39"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39"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39" x14ac:dyDescent="0.4">
      <c r="B10" s="48" t="s">
        <v>49</v>
      </c>
      <c r="C10" s="62">
        <f>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39" x14ac:dyDescent="0.4">
      <c r="B11" s="48" t="s">
        <v>51</v>
      </c>
      <c r="C11" s="62">
        <f>SUM(D11:AM11)</f>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39" x14ac:dyDescent="0.4">
      <c r="B12" s="48" t="s">
        <v>52</v>
      </c>
      <c r="C12" s="62">
        <f>SUM(D12:AM12)</f>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39" x14ac:dyDescent="0.4">
      <c r="B13" s="48" t="s">
        <v>55</v>
      </c>
      <c r="C13" s="62">
        <f>SUM(D13:AM13)</f>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39" x14ac:dyDescent="0.4">
      <c r="B14" s="48"/>
      <c r="C14" s="62"/>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49"/>
    </row>
    <row r="15" spans="2:39" x14ac:dyDescent="0.4">
      <c r="B15" s="48"/>
      <c r="C15" s="62"/>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49"/>
    </row>
    <row r="16" spans="2:39" x14ac:dyDescent="0.4">
      <c r="B16" s="48"/>
      <c r="C16" s="6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row>
    <row r="17" spans="2:39" x14ac:dyDescent="0.4">
      <c r="B17" s="48"/>
      <c r="C17" s="62"/>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c r="C18" s="62"/>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c r="C19" s="62"/>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49"/>
    </row>
    <row r="20" spans="2:39" x14ac:dyDescent="0.4">
      <c r="B20" s="48"/>
      <c r="C20" s="62"/>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49"/>
    </row>
    <row r="21" spans="2:39" x14ac:dyDescent="0.4">
      <c r="B21" s="48"/>
      <c r="C21" s="6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49"/>
    </row>
    <row r="22" spans="2:39" x14ac:dyDescent="0.4">
      <c r="B22" s="48"/>
      <c r="C22" s="6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49"/>
    </row>
    <row r="23" spans="2:39" x14ac:dyDescent="0.4">
      <c r="B23" s="48"/>
      <c r="C23" s="6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9"/>
    </row>
    <row r="24" spans="2:39" x14ac:dyDescent="0.4">
      <c r="B24" s="48"/>
      <c r="C24" s="6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49"/>
    </row>
    <row r="25" spans="2:39" x14ac:dyDescent="0.4">
      <c r="B25" s="48"/>
      <c r="C25" s="6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49"/>
    </row>
    <row r="26" spans="2:39" x14ac:dyDescent="0.4">
      <c r="B26" s="48"/>
      <c r="C26" s="6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49"/>
    </row>
    <row r="27" spans="2:39" x14ac:dyDescent="0.4">
      <c r="B27" s="48"/>
      <c r="C27" s="6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49"/>
    </row>
    <row r="28" spans="2:39" x14ac:dyDescent="0.4">
      <c r="B28" s="48"/>
      <c r="C28" s="62"/>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49"/>
    </row>
    <row r="29" spans="2:39" x14ac:dyDescent="0.4">
      <c r="B29" s="48"/>
      <c r="C29" s="62"/>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49"/>
    </row>
    <row r="30" spans="2:39" x14ac:dyDescent="0.4">
      <c r="B30" s="48"/>
      <c r="C30" s="62"/>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49"/>
    </row>
    <row r="31" spans="2:39" x14ac:dyDescent="0.4">
      <c r="B31" s="48"/>
      <c r="C31" s="62"/>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49"/>
    </row>
    <row r="32" spans="2:39" x14ac:dyDescent="0.4">
      <c r="B32" s="48"/>
      <c r="C32" s="62"/>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49"/>
    </row>
    <row r="33" spans="2:39" x14ac:dyDescent="0.4">
      <c r="B33" s="48"/>
      <c r="C33" s="62"/>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49"/>
    </row>
    <row r="34" spans="2:39" x14ac:dyDescent="0.4">
      <c r="B34" s="48"/>
      <c r="C34" s="62"/>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49"/>
    </row>
    <row r="35" spans="2:39" x14ac:dyDescent="0.4">
      <c r="B35" s="48"/>
      <c r="C35" s="62"/>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49"/>
    </row>
    <row r="36" spans="2:39" x14ac:dyDescent="0.4">
      <c r="B36" s="48"/>
      <c r="C36" s="6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49"/>
    </row>
    <row r="37" spans="2:39" x14ac:dyDescent="0.4">
      <c r="B37" s="48"/>
      <c r="C37" s="62"/>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49"/>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ht="16.5" thickBot="1" x14ac:dyDescent="0.45">
      <c r="B41" s="64"/>
      <c r="C41" s="65"/>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1"/>
    </row>
    <row r="42" spans="2:39" ht="16.5" thickBot="1" x14ac:dyDescent="0.45">
      <c r="B42" s="66" t="s">
        <v>117</v>
      </c>
      <c r="C42" s="67">
        <f>SUM(C6:C41)</f>
        <v>247</v>
      </c>
    </row>
    <row r="43" spans="2:39" ht="16.5" thickBot="1" x14ac:dyDescent="0.45"/>
    <row r="44" spans="2:39" x14ac:dyDescent="0.4">
      <c r="E44" s="68" t="s">
        <v>119</v>
      </c>
      <c r="F44" s="45" t="s">
        <v>120</v>
      </c>
      <c r="G44" s="45" t="s">
        <v>121</v>
      </c>
      <c r="H44" s="141" t="s">
        <v>122</v>
      </c>
      <c r="I44" s="142"/>
    </row>
    <row r="45" spans="2:39" x14ac:dyDescent="0.4">
      <c r="E45" s="69">
        <v>100</v>
      </c>
      <c r="F45" s="3"/>
      <c r="G45" s="3"/>
      <c r="H45" s="114"/>
      <c r="I45" s="134"/>
    </row>
    <row r="46" spans="2:39" x14ac:dyDescent="0.4">
      <c r="E46" s="69">
        <v>90</v>
      </c>
      <c r="F46" s="3"/>
      <c r="G46" s="3"/>
      <c r="H46" s="114"/>
      <c r="I46" s="134"/>
    </row>
    <row r="47" spans="2:39" x14ac:dyDescent="0.4">
      <c r="E47" s="69">
        <v>85</v>
      </c>
      <c r="F47" s="3"/>
      <c r="G47" s="3"/>
      <c r="H47" s="114"/>
      <c r="I47" s="134"/>
    </row>
    <row r="48" spans="2:39" x14ac:dyDescent="0.4">
      <c r="E48" s="69">
        <v>80</v>
      </c>
      <c r="F48" s="3"/>
      <c r="G48" s="3"/>
      <c r="H48" s="114"/>
      <c r="I48" s="134"/>
    </row>
    <row r="49" spans="5:9" x14ac:dyDescent="0.4">
      <c r="E49" s="69">
        <v>75</v>
      </c>
      <c r="F49" s="3"/>
      <c r="G49" s="3"/>
      <c r="H49" s="114"/>
      <c r="I49" s="134"/>
    </row>
    <row r="50" spans="5:9" x14ac:dyDescent="0.4">
      <c r="E50" s="69">
        <v>70</v>
      </c>
      <c r="F50" s="3"/>
      <c r="G50" s="3"/>
      <c r="H50" s="114"/>
      <c r="I50" s="134"/>
    </row>
    <row r="51" spans="5:9" x14ac:dyDescent="0.4">
      <c r="E51" s="69">
        <v>65</v>
      </c>
      <c r="F51" s="3"/>
      <c r="G51" s="3"/>
      <c r="H51" s="114"/>
      <c r="I51" s="134"/>
    </row>
    <row r="52" spans="5:9" x14ac:dyDescent="0.4">
      <c r="E52" s="72">
        <v>60</v>
      </c>
      <c r="F52" s="73"/>
      <c r="G52" s="73"/>
      <c r="H52" s="114"/>
      <c r="I52" s="134"/>
    </row>
    <row r="53" spans="5:9" ht="16.5" thickBot="1" x14ac:dyDescent="0.45">
      <c r="E53" s="70">
        <v>55</v>
      </c>
      <c r="F53" s="50"/>
      <c r="G53" s="50"/>
      <c r="H53" s="135"/>
      <c r="I53" s="136"/>
    </row>
    <row r="54" spans="5:9" ht="16.5" thickBot="1" x14ac:dyDescent="0.45">
      <c r="G54" s="71">
        <f>SUM(C6:C41)</f>
        <v>247</v>
      </c>
      <c r="H54" s="137"/>
      <c r="I54" s="138"/>
    </row>
  </sheetData>
  <mergeCells count="12">
    <mergeCell ref="H48:I48"/>
    <mergeCell ref="D4:F4"/>
    <mergeCell ref="H44:I44"/>
    <mergeCell ref="H45:I45"/>
    <mergeCell ref="H46:I46"/>
    <mergeCell ref="H47:I47"/>
    <mergeCell ref="H49:I49"/>
    <mergeCell ref="H51:I51"/>
    <mergeCell ref="H53:I53"/>
    <mergeCell ref="H54:I54"/>
    <mergeCell ref="H50:I50"/>
    <mergeCell ref="H52:I52"/>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272C-7EBA-42A9-AB4D-8B99B673CBA8}">
  <dimension ref="D5:G16"/>
  <sheetViews>
    <sheetView workbookViewId="0">
      <selection activeCell="G14" sqref="G14"/>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00" t="s">
        <v>316</v>
      </c>
      <c r="E5" s="100" t="s">
        <v>317</v>
      </c>
      <c r="F5" s="100" t="s">
        <v>318</v>
      </c>
      <c r="G5" s="100" t="s">
        <v>175</v>
      </c>
    </row>
    <row r="6" spans="4:7" x14ac:dyDescent="0.4">
      <c r="D6" t="s">
        <v>189</v>
      </c>
      <c r="E6" t="s">
        <v>202</v>
      </c>
      <c r="F6" s="97" t="s">
        <v>209</v>
      </c>
      <c r="G6">
        <v>1</v>
      </c>
    </row>
    <row r="7" spans="4:7" x14ac:dyDescent="0.4">
      <c r="D7" t="s">
        <v>261</v>
      </c>
      <c r="E7" t="s">
        <v>262</v>
      </c>
      <c r="F7" s="112" t="s">
        <v>263</v>
      </c>
      <c r="G7">
        <v>18</v>
      </c>
    </row>
    <row r="8" spans="4:7" x14ac:dyDescent="0.4">
      <c r="D8" t="s">
        <v>190</v>
      </c>
      <c r="E8" t="s">
        <v>203</v>
      </c>
      <c r="G8">
        <v>20</v>
      </c>
    </row>
    <row r="9" spans="4:7" x14ac:dyDescent="0.4">
      <c r="D9" t="s">
        <v>191</v>
      </c>
      <c r="E9" t="s">
        <v>204</v>
      </c>
      <c r="G9">
        <v>20</v>
      </c>
    </row>
    <row r="10" spans="4:7" x14ac:dyDescent="0.4">
      <c r="D10" t="s">
        <v>199</v>
      </c>
      <c r="E10" t="s">
        <v>205</v>
      </c>
      <c r="G10">
        <v>30</v>
      </c>
    </row>
    <row r="11" spans="4:7" x14ac:dyDescent="0.4">
      <c r="D11" t="s">
        <v>200</v>
      </c>
      <c r="E11" t="s">
        <v>206</v>
      </c>
      <c r="G11">
        <v>30</v>
      </c>
    </row>
    <row r="12" spans="4:7" x14ac:dyDescent="0.4">
      <c r="D12" t="s">
        <v>201</v>
      </c>
      <c r="E12" t="s">
        <v>207</v>
      </c>
      <c r="F12" s="97" t="s">
        <v>210</v>
      </c>
      <c r="G12">
        <v>20</v>
      </c>
    </row>
    <row r="13" spans="4:7" x14ac:dyDescent="0.4">
      <c r="D13" t="s">
        <v>198</v>
      </c>
      <c r="E13" t="s">
        <v>208</v>
      </c>
      <c r="G13">
        <v>2</v>
      </c>
    </row>
    <row r="14" spans="4:7" ht="37.5" x14ac:dyDescent="0.4">
      <c r="D14" t="s">
        <v>171</v>
      </c>
      <c r="E14" s="98" t="s">
        <v>211</v>
      </c>
      <c r="G14">
        <v>100</v>
      </c>
    </row>
    <row r="15" spans="4:7" x14ac:dyDescent="0.4">
      <c r="D15" t="s">
        <v>173</v>
      </c>
      <c r="E15" t="s">
        <v>212</v>
      </c>
      <c r="G15">
        <v>10</v>
      </c>
    </row>
    <row r="16" spans="4:7" x14ac:dyDescent="0.4">
      <c r="D16" t="s">
        <v>322</v>
      </c>
      <c r="E16" t="s">
        <v>323</v>
      </c>
      <c r="G16">
        <v>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1845-BF52-470F-85E5-613A24522890}">
  <dimension ref="D5:F16"/>
  <sheetViews>
    <sheetView workbookViewId="0">
      <selection activeCell="D16" sqref="D16"/>
    </sheetView>
  </sheetViews>
  <sheetFormatPr defaultRowHeight="18.75" x14ac:dyDescent="0.4"/>
  <cols>
    <col min="4" max="4" width="23.875" customWidth="1"/>
    <col min="5" max="5" width="30.25" customWidth="1"/>
    <col min="6" max="6" width="61.125" customWidth="1"/>
  </cols>
  <sheetData>
    <row r="5" spans="4:6" x14ac:dyDescent="0.4">
      <c r="D5" t="s">
        <v>309</v>
      </c>
      <c r="E5" s="96">
        <f>36*800000*3</f>
        <v>86400000</v>
      </c>
      <c r="F5" t="s">
        <v>310</v>
      </c>
    </row>
    <row r="6" spans="4:6" x14ac:dyDescent="0.4">
      <c r="D6" t="s">
        <v>223</v>
      </c>
      <c r="E6" s="96">
        <f>Art工数試算表!G6</f>
        <v>144600000</v>
      </c>
    </row>
    <row r="7" spans="4:6" x14ac:dyDescent="0.4">
      <c r="D7" t="s">
        <v>224</v>
      </c>
      <c r="E7" s="96">
        <f>Plan工数試算表!G6</f>
        <v>195040000</v>
      </c>
    </row>
    <row r="8" spans="4:6" x14ac:dyDescent="0.4">
      <c r="D8" t="s">
        <v>17</v>
      </c>
      <c r="E8" s="96">
        <f>Model工数試算表!F6</f>
        <v>184000000</v>
      </c>
    </row>
    <row r="9" spans="4:6" x14ac:dyDescent="0.4">
      <c r="D9" t="s">
        <v>313</v>
      </c>
      <c r="E9" s="96">
        <f>Environmentl工数試算表!F6</f>
        <v>57600000</v>
      </c>
    </row>
    <row r="10" spans="4:6" x14ac:dyDescent="0.4">
      <c r="D10" t="s">
        <v>21</v>
      </c>
      <c r="E10" s="96">
        <f>Motion工数試算表!F6</f>
        <v>370400000</v>
      </c>
    </row>
    <row r="11" spans="4:6" x14ac:dyDescent="0.4">
      <c r="D11" t="s">
        <v>225</v>
      </c>
      <c r="E11" s="96">
        <f>Program工数試算表!F6</f>
        <v>323000000</v>
      </c>
    </row>
    <row r="12" spans="4:6" x14ac:dyDescent="0.4">
      <c r="D12" t="s">
        <v>251</v>
      </c>
      <c r="E12" s="96">
        <f>Effect工数試算表!F6</f>
        <v>231200000</v>
      </c>
    </row>
    <row r="13" spans="4:6" x14ac:dyDescent="0.4">
      <c r="D13" t="s">
        <v>412</v>
      </c>
      <c r="E13" s="96">
        <f>Sound工数試算表!F6</f>
        <v>204800000</v>
      </c>
    </row>
    <row r="14" spans="4:6" x14ac:dyDescent="0.4">
      <c r="D14" t="s">
        <v>226</v>
      </c>
      <c r="E14" s="96">
        <f>UI工数試算表!F6</f>
        <v>62000000</v>
      </c>
    </row>
    <row r="15" spans="4:6" x14ac:dyDescent="0.4">
      <c r="D15" t="s">
        <v>426</v>
      </c>
      <c r="E15" s="96"/>
    </row>
    <row r="16" spans="4:6" x14ac:dyDescent="0.4">
      <c r="E16" s="96">
        <f>SUM(E5:E14)</f>
        <v>1859040000</v>
      </c>
      <c r="F16" s="96"/>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E4C8-D980-4649-96B1-E5D59E52E880}">
  <dimension ref="C1:H20"/>
  <sheetViews>
    <sheetView workbookViewId="0">
      <selection activeCell="F25" sqref="F25"/>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s>
  <sheetData>
    <row r="1" spans="3:8" ht="19.5" thickBot="1" x14ac:dyDescent="0.45"/>
    <row r="2" spans="3:8" x14ac:dyDescent="0.4">
      <c r="E2" s="176" t="s">
        <v>423</v>
      </c>
      <c r="F2" s="177"/>
      <c r="G2" s="108">
        <f>SUM(D9:D102)</f>
        <v>365</v>
      </c>
      <c r="H2" s="103" t="s">
        <v>219</v>
      </c>
    </row>
    <row r="3" spans="3:8" x14ac:dyDescent="0.4">
      <c r="E3" s="178" t="s">
        <v>215</v>
      </c>
      <c r="F3" s="179"/>
      <c r="G3" s="109">
        <f>SUM(F9:F204)</f>
        <v>3615</v>
      </c>
      <c r="H3" s="104" t="s">
        <v>220</v>
      </c>
    </row>
    <row r="4" spans="3:8" x14ac:dyDescent="0.4">
      <c r="E4" s="178" t="s">
        <v>216</v>
      </c>
      <c r="F4" s="179"/>
      <c r="G4" s="109">
        <f>G3/20</f>
        <v>180.75</v>
      </c>
      <c r="H4" s="104" t="s">
        <v>221</v>
      </c>
    </row>
    <row r="5" spans="3:8" x14ac:dyDescent="0.4">
      <c r="E5" s="178" t="s">
        <v>217</v>
      </c>
      <c r="F5" s="179"/>
      <c r="G5" s="110">
        <v>800000</v>
      </c>
      <c r="H5" s="104" t="s">
        <v>222</v>
      </c>
    </row>
    <row r="6" spans="3:8" ht="19.5" thickBot="1" x14ac:dyDescent="0.45">
      <c r="E6" s="180" t="s">
        <v>218</v>
      </c>
      <c r="F6" s="181"/>
      <c r="G6" s="111">
        <f>G4*G5</f>
        <v>144600000</v>
      </c>
      <c r="H6" s="105" t="s">
        <v>222</v>
      </c>
    </row>
    <row r="7" spans="3:8" ht="19.5" thickBot="1" x14ac:dyDescent="0.45"/>
    <row r="8" spans="3:8" ht="19.5" thickBot="1" x14ac:dyDescent="0.45">
      <c r="C8" s="156" t="s">
        <v>197</v>
      </c>
      <c r="D8" s="157" t="s">
        <v>175</v>
      </c>
      <c r="E8" s="157" t="s">
        <v>176</v>
      </c>
      <c r="F8" s="158" t="s">
        <v>213</v>
      </c>
    </row>
    <row r="9" spans="3:8" x14ac:dyDescent="0.4">
      <c r="C9" s="153" t="s">
        <v>299</v>
      </c>
      <c r="D9" s="154">
        <v>1</v>
      </c>
      <c r="E9" s="154">
        <v>720</v>
      </c>
      <c r="F9" s="155">
        <f>D9*E9</f>
        <v>720</v>
      </c>
    </row>
    <row r="10" spans="3:8" x14ac:dyDescent="0.4">
      <c r="C10" s="144" t="s">
        <v>135</v>
      </c>
      <c r="D10" s="145">
        <v>30</v>
      </c>
      <c r="E10" s="145">
        <v>10</v>
      </c>
      <c r="F10" s="146">
        <f>D10*E10</f>
        <v>300</v>
      </c>
    </row>
    <row r="11" spans="3:8" x14ac:dyDescent="0.4">
      <c r="C11" s="144" t="s">
        <v>136</v>
      </c>
      <c r="D11" s="145">
        <f>物量試算!G6</f>
        <v>1</v>
      </c>
      <c r="E11" s="145">
        <v>40</v>
      </c>
      <c r="F11" s="146">
        <f t="shared" ref="F11:F20" si="0">D11*E11</f>
        <v>40</v>
      </c>
    </row>
    <row r="12" spans="3:8" x14ac:dyDescent="0.4">
      <c r="C12" s="144" t="s">
        <v>137</v>
      </c>
      <c r="D12" s="145">
        <v>5</v>
      </c>
      <c r="E12" s="145">
        <v>40</v>
      </c>
      <c r="F12" s="146">
        <f t="shared" si="0"/>
        <v>200</v>
      </c>
    </row>
    <row r="13" spans="3:8" x14ac:dyDescent="0.4">
      <c r="C13" s="144" t="s">
        <v>138</v>
      </c>
      <c r="D13" s="145">
        <f>物量試算!G9</f>
        <v>20</v>
      </c>
      <c r="E13" s="145">
        <v>10</v>
      </c>
      <c r="F13" s="146">
        <f t="shared" si="0"/>
        <v>200</v>
      </c>
    </row>
    <row r="14" spans="3:8" x14ac:dyDescent="0.4">
      <c r="C14" s="147" t="s">
        <v>252</v>
      </c>
      <c r="D14" s="145">
        <v>1</v>
      </c>
      <c r="E14" s="148">
        <v>30</v>
      </c>
      <c r="F14" s="146">
        <f t="shared" si="0"/>
        <v>30</v>
      </c>
    </row>
    <row r="15" spans="3:8" x14ac:dyDescent="0.4">
      <c r="C15" s="144" t="s">
        <v>139</v>
      </c>
      <c r="D15" s="145">
        <f>物量試算!G10</f>
        <v>30</v>
      </c>
      <c r="E15" s="145">
        <v>10</v>
      </c>
      <c r="F15" s="146">
        <f t="shared" si="0"/>
        <v>300</v>
      </c>
    </row>
    <row r="16" spans="3:8" x14ac:dyDescent="0.4">
      <c r="C16" s="144" t="s">
        <v>140</v>
      </c>
      <c r="D16" s="145">
        <f>物量試算!G11</f>
        <v>30</v>
      </c>
      <c r="E16" s="145">
        <v>10</v>
      </c>
      <c r="F16" s="146">
        <f t="shared" si="0"/>
        <v>300</v>
      </c>
    </row>
    <row r="17" spans="3:6" x14ac:dyDescent="0.4">
      <c r="C17" s="144" t="s">
        <v>141</v>
      </c>
      <c r="D17" s="145">
        <f>物量試算!G8</f>
        <v>20</v>
      </c>
      <c r="E17" s="145">
        <v>10</v>
      </c>
      <c r="F17" s="146">
        <f t="shared" si="0"/>
        <v>200</v>
      </c>
    </row>
    <row r="18" spans="3:6" x14ac:dyDescent="0.4">
      <c r="C18" s="144" t="s">
        <v>142</v>
      </c>
      <c r="D18" s="145">
        <f>物量試算!G12</f>
        <v>20</v>
      </c>
      <c r="E18" s="145">
        <v>10</v>
      </c>
      <c r="F18" s="146">
        <f t="shared" si="0"/>
        <v>200</v>
      </c>
    </row>
    <row r="19" spans="3:6" x14ac:dyDescent="0.4">
      <c r="C19" s="144" t="s">
        <v>143</v>
      </c>
      <c r="D19" s="145">
        <f>UI工数試算表!F2</f>
        <v>201</v>
      </c>
      <c r="E19" s="145">
        <v>5</v>
      </c>
      <c r="F19" s="146">
        <f t="shared" si="0"/>
        <v>1005</v>
      </c>
    </row>
    <row r="20" spans="3:6" ht="19.5" thickBot="1" x14ac:dyDescent="0.45">
      <c r="C20" s="149" t="s">
        <v>324</v>
      </c>
      <c r="D20" s="150">
        <f>物量試算!G16</f>
        <v>6</v>
      </c>
      <c r="E20" s="151">
        <v>20</v>
      </c>
      <c r="F20" s="152">
        <f t="shared" si="0"/>
        <v>120</v>
      </c>
    </row>
  </sheetData>
  <mergeCells count="5">
    <mergeCell ref="E2:F2"/>
    <mergeCell ref="E3:F3"/>
    <mergeCell ref="E4:F4"/>
    <mergeCell ref="E5:F5"/>
    <mergeCell ref="E6:F6"/>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2490-15A1-4F60-8EA0-27304E08D866}">
  <dimension ref="C1:H74"/>
  <sheetViews>
    <sheetView workbookViewId="0">
      <pane xSplit="2" ySplit="8" topLeftCell="C9" activePane="bottomRight" state="frozen"/>
      <selection pane="topRight" activeCell="C1" sqref="C1"/>
      <selection pane="bottomLeft" activeCell="A9" sqref="A9"/>
      <selection pane="bottomRight" activeCell="D46" sqref="D46"/>
    </sheetView>
  </sheetViews>
  <sheetFormatPr defaultRowHeight="18.75" x14ac:dyDescent="0.4"/>
  <cols>
    <col min="3" max="3" width="26.25" customWidth="1"/>
    <col min="4" max="4" width="34.75" customWidth="1"/>
    <col min="5" max="5" width="48.125" customWidth="1"/>
    <col min="6" max="6" width="7.625" customWidth="1"/>
    <col min="7" max="7" width="13.5" customWidth="1"/>
    <col min="8" max="8" width="13.125" customWidth="1"/>
    <col min="9" max="9" width="12.75" customWidth="1"/>
    <col min="10" max="10" width="6.875" customWidth="1"/>
  </cols>
  <sheetData>
    <row r="1" spans="3:8" ht="19.5" thickBot="1" x14ac:dyDescent="0.45"/>
    <row r="2" spans="3:8" x14ac:dyDescent="0.4">
      <c r="E2" s="176" t="s">
        <v>424</v>
      </c>
      <c r="F2" s="177"/>
      <c r="G2" s="108">
        <f>SUM(F9:F129)</f>
        <v>228</v>
      </c>
      <c r="H2" s="103" t="s">
        <v>219</v>
      </c>
    </row>
    <row r="3" spans="3:8" x14ac:dyDescent="0.4">
      <c r="E3" s="178" t="s">
        <v>215</v>
      </c>
      <c r="F3" s="179"/>
      <c r="G3" s="109">
        <f>SUM(H9:H231)</f>
        <v>4876</v>
      </c>
      <c r="H3" s="104" t="s">
        <v>220</v>
      </c>
    </row>
    <row r="4" spans="3:8" x14ac:dyDescent="0.4">
      <c r="E4" s="178" t="s">
        <v>216</v>
      </c>
      <c r="F4" s="179"/>
      <c r="G4" s="109">
        <f>G3/20</f>
        <v>243.8</v>
      </c>
      <c r="H4" s="104" t="s">
        <v>221</v>
      </c>
    </row>
    <row r="5" spans="3:8" x14ac:dyDescent="0.4">
      <c r="E5" s="178" t="s">
        <v>217</v>
      </c>
      <c r="F5" s="179"/>
      <c r="G5" s="110">
        <v>800000</v>
      </c>
      <c r="H5" s="104" t="s">
        <v>222</v>
      </c>
    </row>
    <row r="6" spans="3:8" ht="19.5" thickBot="1" x14ac:dyDescent="0.45">
      <c r="E6" s="180" t="s">
        <v>218</v>
      </c>
      <c r="F6" s="181"/>
      <c r="G6" s="111">
        <f>G4*G5</f>
        <v>195040000</v>
      </c>
      <c r="H6" s="105" t="s">
        <v>222</v>
      </c>
    </row>
    <row r="7" spans="3:8" ht="19.5" thickBot="1" x14ac:dyDescent="0.45"/>
    <row r="8" spans="3:8" ht="19.5" thickBot="1" x14ac:dyDescent="0.45">
      <c r="C8" s="166" t="s">
        <v>320</v>
      </c>
      <c r="D8" s="167"/>
      <c r="E8" s="157" t="s">
        <v>197</v>
      </c>
      <c r="F8" s="157" t="s">
        <v>175</v>
      </c>
      <c r="G8" s="157" t="s">
        <v>176</v>
      </c>
      <c r="H8" s="158" t="s">
        <v>213</v>
      </c>
    </row>
    <row r="9" spans="3:8" x14ac:dyDescent="0.4">
      <c r="C9" s="174" t="s">
        <v>425</v>
      </c>
      <c r="D9" s="175"/>
      <c r="E9" s="154" t="s">
        <v>302</v>
      </c>
      <c r="F9" s="154">
        <v>1</v>
      </c>
      <c r="G9" s="154">
        <v>720</v>
      </c>
      <c r="H9" s="155">
        <f t="shared" ref="H9:H17" si="0">F9*G9</f>
        <v>720</v>
      </c>
    </row>
    <row r="10" spans="3:8" x14ac:dyDescent="0.4">
      <c r="C10" s="159" t="s">
        <v>253</v>
      </c>
      <c r="D10" s="145" t="s">
        <v>227</v>
      </c>
      <c r="E10" s="145" t="s">
        <v>321</v>
      </c>
      <c r="F10" s="145">
        <v>1</v>
      </c>
      <c r="G10" s="145">
        <v>60</v>
      </c>
      <c r="H10" s="146">
        <f t="shared" si="0"/>
        <v>60</v>
      </c>
    </row>
    <row r="11" spans="3:8" x14ac:dyDescent="0.4">
      <c r="C11" s="159"/>
      <c r="D11" s="145" t="s">
        <v>254</v>
      </c>
      <c r="E11" s="145"/>
      <c r="F11" s="145">
        <v>1</v>
      </c>
      <c r="G11" s="145">
        <v>20</v>
      </c>
      <c r="H11" s="146">
        <f t="shared" si="0"/>
        <v>20</v>
      </c>
    </row>
    <row r="12" spans="3:8" x14ac:dyDescent="0.4">
      <c r="C12" s="159"/>
      <c r="D12" s="145" t="s">
        <v>255</v>
      </c>
      <c r="E12" s="145"/>
      <c r="F12" s="145">
        <f>物量試算!G6</f>
        <v>1</v>
      </c>
      <c r="G12" s="145">
        <v>120</v>
      </c>
      <c r="H12" s="146">
        <f t="shared" si="0"/>
        <v>120</v>
      </c>
    </row>
    <row r="13" spans="3:8" x14ac:dyDescent="0.4">
      <c r="C13" s="159" t="s">
        <v>266</v>
      </c>
      <c r="D13" s="148" t="s">
        <v>267</v>
      </c>
      <c r="E13" s="148"/>
      <c r="F13" s="148">
        <v>1</v>
      </c>
      <c r="G13" s="148">
        <v>40</v>
      </c>
      <c r="H13" s="146">
        <f t="shared" si="0"/>
        <v>40</v>
      </c>
    </row>
    <row r="14" spans="3:8" x14ac:dyDescent="0.4">
      <c r="C14" s="159"/>
      <c r="D14" s="148" t="s">
        <v>268</v>
      </c>
      <c r="E14" s="148"/>
      <c r="F14" s="148">
        <v>1</v>
      </c>
      <c r="G14" s="148">
        <v>30</v>
      </c>
      <c r="H14" s="146">
        <f t="shared" si="0"/>
        <v>30</v>
      </c>
    </row>
    <row r="15" spans="3:8" x14ac:dyDescent="0.4">
      <c r="C15" s="159"/>
      <c r="D15" s="148" t="s">
        <v>269</v>
      </c>
      <c r="E15" s="148"/>
      <c r="F15" s="148">
        <v>1</v>
      </c>
      <c r="G15" s="148">
        <v>60</v>
      </c>
      <c r="H15" s="146">
        <f t="shared" si="0"/>
        <v>60</v>
      </c>
    </row>
    <row r="16" spans="3:8" x14ac:dyDescent="0.4">
      <c r="C16" s="159" t="s">
        <v>258</v>
      </c>
      <c r="D16" s="148" t="s">
        <v>259</v>
      </c>
      <c r="E16" s="148"/>
      <c r="F16" s="148">
        <v>1</v>
      </c>
      <c r="G16" s="148">
        <v>40</v>
      </c>
      <c r="H16" s="146">
        <f t="shared" si="0"/>
        <v>40</v>
      </c>
    </row>
    <row r="17" spans="3:8" x14ac:dyDescent="0.4">
      <c r="C17" s="159"/>
      <c r="D17" s="148" t="s">
        <v>260</v>
      </c>
      <c r="E17" s="148"/>
      <c r="F17" s="145">
        <f>物量試算!G7</f>
        <v>18</v>
      </c>
      <c r="G17" s="148">
        <v>10</v>
      </c>
      <c r="H17" s="146">
        <f t="shared" si="0"/>
        <v>180</v>
      </c>
    </row>
    <row r="18" spans="3:8" x14ac:dyDescent="0.4">
      <c r="C18" s="159" t="s">
        <v>292</v>
      </c>
      <c r="D18" s="148" t="s">
        <v>294</v>
      </c>
      <c r="E18" s="148"/>
      <c r="F18" s="148">
        <v>1</v>
      </c>
      <c r="G18" s="148">
        <v>20</v>
      </c>
      <c r="H18" s="146">
        <f t="shared" ref="H18:H21" si="1">F18*G18</f>
        <v>20</v>
      </c>
    </row>
    <row r="19" spans="3:8" x14ac:dyDescent="0.4">
      <c r="C19" s="159"/>
      <c r="D19" s="148" t="s">
        <v>293</v>
      </c>
      <c r="E19" s="148"/>
      <c r="F19" s="148">
        <v>1</v>
      </c>
      <c r="G19" s="148">
        <v>20</v>
      </c>
      <c r="H19" s="146">
        <f t="shared" si="1"/>
        <v>20</v>
      </c>
    </row>
    <row r="20" spans="3:8" x14ac:dyDescent="0.4">
      <c r="C20" s="159"/>
      <c r="D20" s="148" t="s">
        <v>295</v>
      </c>
      <c r="E20" s="148"/>
      <c r="F20" s="148">
        <v>1</v>
      </c>
      <c r="G20" s="148">
        <v>20</v>
      </c>
      <c r="H20" s="146">
        <f t="shared" si="1"/>
        <v>20</v>
      </c>
    </row>
    <row r="21" spans="3:8" x14ac:dyDescent="0.4">
      <c r="C21" s="159"/>
      <c r="D21" s="148" t="s">
        <v>296</v>
      </c>
      <c r="E21" s="148"/>
      <c r="F21" s="148">
        <v>1</v>
      </c>
      <c r="G21" s="148">
        <v>20</v>
      </c>
      <c r="H21" s="146">
        <f t="shared" si="1"/>
        <v>20</v>
      </c>
    </row>
    <row r="22" spans="3:8" x14ac:dyDescent="0.4">
      <c r="C22" s="159" t="s">
        <v>231</v>
      </c>
      <c r="D22" s="145" t="s">
        <v>228</v>
      </c>
      <c r="E22" s="145"/>
      <c r="F22" s="145">
        <f>物量試算!G6</f>
        <v>1</v>
      </c>
      <c r="G22" s="145">
        <v>40</v>
      </c>
      <c r="H22" s="146">
        <f t="shared" ref="H22:H74" si="2">F22*G22</f>
        <v>40</v>
      </c>
    </row>
    <row r="23" spans="3:8" x14ac:dyDescent="0.4">
      <c r="C23" s="159"/>
      <c r="D23" s="145" t="s">
        <v>229</v>
      </c>
      <c r="E23" s="145"/>
      <c r="F23" s="145">
        <v>1</v>
      </c>
      <c r="G23" s="145">
        <v>40</v>
      </c>
      <c r="H23" s="146">
        <f t="shared" si="2"/>
        <v>40</v>
      </c>
    </row>
    <row r="24" spans="3:8" x14ac:dyDescent="0.4">
      <c r="C24" s="159"/>
      <c r="D24" s="145" t="s">
        <v>230</v>
      </c>
      <c r="E24" s="145"/>
      <c r="F24" s="145">
        <v>1</v>
      </c>
      <c r="G24" s="145">
        <v>40</v>
      </c>
      <c r="H24" s="146">
        <f t="shared" si="2"/>
        <v>40</v>
      </c>
    </row>
    <row r="25" spans="3:8" x14ac:dyDescent="0.4">
      <c r="C25" s="159"/>
      <c r="D25" s="148" t="s">
        <v>232</v>
      </c>
      <c r="E25" s="148"/>
      <c r="F25" s="145">
        <v>1</v>
      </c>
      <c r="G25" s="145">
        <v>20</v>
      </c>
      <c r="H25" s="146">
        <f t="shared" si="2"/>
        <v>20</v>
      </c>
    </row>
    <row r="26" spans="3:8" x14ac:dyDescent="0.4">
      <c r="C26" s="159"/>
      <c r="D26" s="148" t="s">
        <v>233</v>
      </c>
      <c r="E26" s="148"/>
      <c r="F26" s="148">
        <v>1</v>
      </c>
      <c r="G26" s="148">
        <v>60</v>
      </c>
      <c r="H26" s="160">
        <f t="shared" si="2"/>
        <v>60</v>
      </c>
    </row>
    <row r="27" spans="3:8" x14ac:dyDescent="0.4">
      <c r="C27" s="159" t="s">
        <v>234</v>
      </c>
      <c r="D27" s="148" t="s">
        <v>235</v>
      </c>
      <c r="E27" s="148"/>
      <c r="F27" s="148">
        <v>1</v>
      </c>
      <c r="G27" s="148">
        <v>20</v>
      </c>
      <c r="H27" s="160">
        <f t="shared" si="2"/>
        <v>20</v>
      </c>
    </row>
    <row r="28" spans="3:8" x14ac:dyDescent="0.4">
      <c r="C28" s="159"/>
      <c r="D28" s="148" t="s">
        <v>236</v>
      </c>
      <c r="E28" s="148"/>
      <c r="F28" s="148">
        <v>1</v>
      </c>
      <c r="G28" s="148">
        <v>20</v>
      </c>
      <c r="H28" s="160">
        <f t="shared" si="2"/>
        <v>20</v>
      </c>
    </row>
    <row r="29" spans="3:8" x14ac:dyDescent="0.4">
      <c r="C29" s="159"/>
      <c r="D29" s="148" t="s">
        <v>237</v>
      </c>
      <c r="E29" s="148"/>
      <c r="F29" s="148">
        <v>1</v>
      </c>
      <c r="G29" s="148">
        <v>40</v>
      </c>
      <c r="H29" s="160">
        <f t="shared" si="2"/>
        <v>40</v>
      </c>
    </row>
    <row r="30" spans="3:8" x14ac:dyDescent="0.4">
      <c r="C30" s="159"/>
      <c r="D30" s="148" t="s">
        <v>343</v>
      </c>
      <c r="E30" s="148"/>
      <c r="F30" s="148">
        <f>物量試算!G16</f>
        <v>6</v>
      </c>
      <c r="G30" s="148">
        <v>30</v>
      </c>
      <c r="H30" s="160">
        <f t="shared" si="2"/>
        <v>180</v>
      </c>
    </row>
    <row r="31" spans="3:8" x14ac:dyDescent="0.4">
      <c r="C31" s="159" t="s">
        <v>264</v>
      </c>
      <c r="D31" s="145" t="s">
        <v>242</v>
      </c>
      <c r="E31" s="145"/>
      <c r="F31" s="148">
        <v>1</v>
      </c>
      <c r="G31" s="148">
        <v>40</v>
      </c>
      <c r="H31" s="160">
        <f t="shared" si="2"/>
        <v>40</v>
      </c>
    </row>
    <row r="32" spans="3:8" x14ac:dyDescent="0.4">
      <c r="C32" s="159"/>
      <c r="D32" s="145" t="s">
        <v>265</v>
      </c>
      <c r="E32" s="145"/>
      <c r="F32" s="148">
        <v>1</v>
      </c>
      <c r="G32" s="148">
        <v>40</v>
      </c>
      <c r="H32" s="160">
        <f t="shared" si="2"/>
        <v>40</v>
      </c>
    </row>
    <row r="33" spans="3:8" x14ac:dyDescent="0.4">
      <c r="C33" s="159" t="s">
        <v>243</v>
      </c>
      <c r="D33" s="161"/>
      <c r="E33" s="162"/>
      <c r="F33" s="148">
        <v>1</v>
      </c>
      <c r="G33" s="148">
        <v>60</v>
      </c>
      <c r="H33" s="160">
        <f t="shared" si="2"/>
        <v>60</v>
      </c>
    </row>
    <row r="34" spans="3:8" x14ac:dyDescent="0.4">
      <c r="C34" s="163" t="s">
        <v>244</v>
      </c>
      <c r="D34" s="161"/>
      <c r="E34" s="162"/>
      <c r="F34" s="148">
        <v>1</v>
      </c>
      <c r="G34" s="148">
        <v>40</v>
      </c>
      <c r="H34" s="160">
        <f t="shared" si="2"/>
        <v>40</v>
      </c>
    </row>
    <row r="35" spans="3:8" x14ac:dyDescent="0.4">
      <c r="C35" s="159" t="s">
        <v>238</v>
      </c>
      <c r="D35" s="161"/>
      <c r="E35" s="162"/>
      <c r="F35" s="148">
        <f>物量試算!G10</f>
        <v>30</v>
      </c>
      <c r="G35" s="148">
        <v>10</v>
      </c>
      <c r="H35" s="160">
        <f t="shared" si="2"/>
        <v>300</v>
      </c>
    </row>
    <row r="36" spans="3:8" x14ac:dyDescent="0.4">
      <c r="C36" s="159" t="s">
        <v>239</v>
      </c>
      <c r="D36" s="161"/>
      <c r="E36" s="162"/>
      <c r="F36" s="145">
        <f>物量試算!G11</f>
        <v>30</v>
      </c>
      <c r="G36" s="145">
        <v>10</v>
      </c>
      <c r="H36" s="160">
        <f t="shared" si="2"/>
        <v>300</v>
      </c>
    </row>
    <row r="37" spans="3:8" x14ac:dyDescent="0.4">
      <c r="C37" s="159" t="s">
        <v>256</v>
      </c>
      <c r="D37" s="145" t="s">
        <v>240</v>
      </c>
      <c r="E37" s="145"/>
      <c r="F37" s="145">
        <f>物量試算!G8</f>
        <v>20</v>
      </c>
      <c r="G37" s="145">
        <v>10</v>
      </c>
      <c r="H37" s="146">
        <f t="shared" si="2"/>
        <v>200</v>
      </c>
    </row>
    <row r="38" spans="3:8" x14ac:dyDescent="0.4">
      <c r="C38" s="159"/>
      <c r="D38" s="145" t="s">
        <v>257</v>
      </c>
      <c r="E38" s="145"/>
      <c r="F38" s="145">
        <v>1</v>
      </c>
      <c r="G38" s="148">
        <v>20</v>
      </c>
      <c r="H38" s="146">
        <f t="shared" si="2"/>
        <v>20</v>
      </c>
    </row>
    <row r="39" spans="3:8" x14ac:dyDescent="0.4">
      <c r="C39" s="159"/>
      <c r="D39" s="145" t="s">
        <v>273</v>
      </c>
      <c r="E39" s="145"/>
      <c r="F39" s="145">
        <f>物量試算!G8</f>
        <v>20</v>
      </c>
      <c r="G39" s="148">
        <v>20</v>
      </c>
      <c r="H39" s="146">
        <f t="shared" si="2"/>
        <v>400</v>
      </c>
    </row>
    <row r="40" spans="3:8" x14ac:dyDescent="0.4">
      <c r="C40" s="163" t="s">
        <v>270</v>
      </c>
      <c r="D40" s="145" t="s">
        <v>271</v>
      </c>
      <c r="E40" s="145"/>
      <c r="F40" s="145">
        <f>物量試算!G9</f>
        <v>20</v>
      </c>
      <c r="G40" s="148">
        <v>10</v>
      </c>
      <c r="H40" s="146">
        <f t="shared" si="2"/>
        <v>200</v>
      </c>
    </row>
    <row r="41" spans="3:8" x14ac:dyDescent="0.4">
      <c r="C41" s="159"/>
      <c r="D41" s="148" t="s">
        <v>272</v>
      </c>
      <c r="E41" s="148"/>
      <c r="F41" s="145">
        <v>1</v>
      </c>
      <c r="G41" s="148">
        <v>20</v>
      </c>
      <c r="H41" s="146">
        <f t="shared" si="2"/>
        <v>20</v>
      </c>
    </row>
    <row r="42" spans="3:8" x14ac:dyDescent="0.4">
      <c r="C42" s="159"/>
      <c r="D42" s="148" t="s">
        <v>274</v>
      </c>
      <c r="E42" s="148"/>
      <c r="F42" s="145">
        <f>物量試算!G9</f>
        <v>20</v>
      </c>
      <c r="G42" s="148">
        <v>20</v>
      </c>
      <c r="H42" s="146">
        <f t="shared" si="2"/>
        <v>400</v>
      </c>
    </row>
    <row r="43" spans="3:8" x14ac:dyDescent="0.4">
      <c r="C43" s="159" t="s">
        <v>241</v>
      </c>
      <c r="D43" s="161"/>
      <c r="E43" s="162"/>
      <c r="F43" s="145">
        <v>1</v>
      </c>
      <c r="G43" s="145">
        <v>20</v>
      </c>
      <c r="H43" s="146">
        <f t="shared" si="2"/>
        <v>20</v>
      </c>
    </row>
    <row r="44" spans="3:8" x14ac:dyDescent="0.4">
      <c r="C44" s="159" t="s">
        <v>245</v>
      </c>
      <c r="D44" s="161"/>
      <c r="E44" s="162"/>
      <c r="F44" s="145">
        <v>1</v>
      </c>
      <c r="G44" s="145">
        <v>40</v>
      </c>
      <c r="H44" s="146">
        <f t="shared" si="2"/>
        <v>40</v>
      </c>
    </row>
    <row r="45" spans="3:8" x14ac:dyDescent="0.4">
      <c r="C45" s="163" t="s">
        <v>246</v>
      </c>
      <c r="D45" s="145" t="s">
        <v>247</v>
      </c>
      <c r="E45" s="145"/>
      <c r="F45" s="145">
        <f>物量試算!G13</f>
        <v>2</v>
      </c>
      <c r="G45" s="148">
        <v>20</v>
      </c>
      <c r="H45" s="160">
        <f t="shared" si="2"/>
        <v>40</v>
      </c>
    </row>
    <row r="46" spans="3:8" x14ac:dyDescent="0.4">
      <c r="C46" s="159"/>
      <c r="D46" s="145" t="s">
        <v>248</v>
      </c>
      <c r="E46" s="145"/>
      <c r="F46" s="145">
        <f>物量試算!G13</f>
        <v>2</v>
      </c>
      <c r="G46" s="148">
        <v>60</v>
      </c>
      <c r="H46" s="160">
        <f t="shared" si="2"/>
        <v>120</v>
      </c>
    </row>
    <row r="47" spans="3:8" x14ac:dyDescent="0.4">
      <c r="C47" s="159"/>
      <c r="D47" s="145" t="s">
        <v>249</v>
      </c>
      <c r="E47" s="145"/>
      <c r="F47" s="145">
        <f>物量試算!G13</f>
        <v>2</v>
      </c>
      <c r="G47" s="148">
        <v>40</v>
      </c>
      <c r="H47" s="160">
        <f t="shared" si="2"/>
        <v>80</v>
      </c>
    </row>
    <row r="48" spans="3:8" x14ac:dyDescent="0.4">
      <c r="C48" s="159"/>
      <c r="D48" s="145" t="s">
        <v>250</v>
      </c>
      <c r="E48" s="145"/>
      <c r="F48" s="145">
        <f>物量試算!G13</f>
        <v>2</v>
      </c>
      <c r="G48" s="148">
        <v>40</v>
      </c>
      <c r="H48" s="160">
        <f t="shared" si="2"/>
        <v>80</v>
      </c>
    </row>
    <row r="49" spans="3:8" x14ac:dyDescent="0.4">
      <c r="C49" s="159" t="s">
        <v>308</v>
      </c>
      <c r="D49" s="161"/>
      <c r="E49" s="162"/>
      <c r="F49" s="145">
        <v>1</v>
      </c>
      <c r="G49" s="148">
        <v>10</v>
      </c>
      <c r="H49" s="160">
        <f t="shared" si="2"/>
        <v>10</v>
      </c>
    </row>
    <row r="50" spans="3:8" x14ac:dyDescent="0.4">
      <c r="C50" s="159" t="s">
        <v>297</v>
      </c>
      <c r="D50" s="161"/>
      <c r="E50" s="162"/>
      <c r="F50" s="145">
        <v>1</v>
      </c>
      <c r="G50" s="148">
        <v>40</v>
      </c>
      <c r="H50" s="160">
        <f t="shared" si="2"/>
        <v>40</v>
      </c>
    </row>
    <row r="51" spans="3:8" x14ac:dyDescent="0.4">
      <c r="C51" s="159" t="s">
        <v>298</v>
      </c>
      <c r="D51" s="161"/>
      <c r="E51" s="162"/>
      <c r="F51" s="145">
        <v>1</v>
      </c>
      <c r="G51" s="148">
        <v>40</v>
      </c>
      <c r="H51" s="160">
        <f t="shared" si="2"/>
        <v>40</v>
      </c>
    </row>
    <row r="52" spans="3:8" x14ac:dyDescent="0.4">
      <c r="C52" s="159" t="s">
        <v>275</v>
      </c>
      <c r="D52" s="161"/>
      <c r="E52" s="162"/>
      <c r="F52" s="145">
        <v>1</v>
      </c>
      <c r="G52" s="148">
        <v>10</v>
      </c>
      <c r="H52" s="160">
        <f t="shared" si="2"/>
        <v>10</v>
      </c>
    </row>
    <row r="53" spans="3:8" x14ac:dyDescent="0.4">
      <c r="C53" s="159" t="s">
        <v>276</v>
      </c>
      <c r="D53" s="161"/>
      <c r="E53" s="162"/>
      <c r="F53" s="145">
        <v>1</v>
      </c>
      <c r="G53" s="148">
        <v>20</v>
      </c>
      <c r="H53" s="160">
        <f t="shared" si="2"/>
        <v>20</v>
      </c>
    </row>
    <row r="54" spans="3:8" x14ac:dyDescent="0.4">
      <c r="C54" s="159" t="s">
        <v>277</v>
      </c>
      <c r="D54" s="161"/>
      <c r="E54" s="162"/>
      <c r="F54" s="145">
        <v>1</v>
      </c>
      <c r="G54" s="148">
        <v>20</v>
      </c>
      <c r="H54" s="160">
        <f t="shared" si="2"/>
        <v>20</v>
      </c>
    </row>
    <row r="55" spans="3:8" x14ac:dyDescent="0.4">
      <c r="C55" s="159" t="s">
        <v>278</v>
      </c>
      <c r="D55" s="161"/>
      <c r="E55" s="162"/>
      <c r="F55" s="145">
        <v>1</v>
      </c>
      <c r="G55" s="148">
        <v>20</v>
      </c>
      <c r="H55" s="160">
        <f t="shared" si="2"/>
        <v>20</v>
      </c>
    </row>
    <row r="56" spans="3:8" x14ac:dyDescent="0.4">
      <c r="C56" s="159" t="s">
        <v>279</v>
      </c>
      <c r="D56" s="161"/>
      <c r="E56" s="162"/>
      <c r="F56" s="145">
        <v>1</v>
      </c>
      <c r="G56" s="148">
        <v>40</v>
      </c>
      <c r="H56" s="160">
        <f t="shared" si="2"/>
        <v>40</v>
      </c>
    </row>
    <row r="57" spans="3:8" x14ac:dyDescent="0.4">
      <c r="C57" s="159" t="s">
        <v>280</v>
      </c>
      <c r="D57" s="145" t="s">
        <v>303</v>
      </c>
      <c r="E57" s="145"/>
      <c r="F57" s="145">
        <v>1</v>
      </c>
      <c r="G57" s="148">
        <v>3</v>
      </c>
      <c r="H57" s="160">
        <f t="shared" si="2"/>
        <v>3</v>
      </c>
    </row>
    <row r="58" spans="3:8" x14ac:dyDescent="0.4">
      <c r="C58" s="159"/>
      <c r="D58" s="145" t="s">
        <v>304</v>
      </c>
      <c r="E58" s="145"/>
      <c r="F58" s="145">
        <v>1</v>
      </c>
      <c r="G58" s="148">
        <v>3</v>
      </c>
      <c r="H58" s="160">
        <f t="shared" si="2"/>
        <v>3</v>
      </c>
    </row>
    <row r="59" spans="3:8" x14ac:dyDescent="0.4">
      <c r="C59" s="159"/>
      <c r="D59" s="145" t="s">
        <v>305</v>
      </c>
      <c r="E59" s="145"/>
      <c r="F59" s="145">
        <v>1</v>
      </c>
      <c r="G59" s="148">
        <v>10</v>
      </c>
      <c r="H59" s="160">
        <f t="shared" si="2"/>
        <v>10</v>
      </c>
    </row>
    <row r="60" spans="3:8" x14ac:dyDescent="0.4">
      <c r="C60" s="159"/>
      <c r="D60" s="145" t="s">
        <v>306</v>
      </c>
      <c r="E60" s="145"/>
      <c r="F60" s="145">
        <v>1</v>
      </c>
      <c r="G60" s="148">
        <v>20</v>
      </c>
      <c r="H60" s="160">
        <f t="shared" si="2"/>
        <v>20</v>
      </c>
    </row>
    <row r="61" spans="3:8" x14ac:dyDescent="0.4">
      <c r="C61" s="159"/>
      <c r="D61" s="145" t="s">
        <v>307</v>
      </c>
      <c r="E61" s="145"/>
      <c r="F61" s="145">
        <v>1</v>
      </c>
      <c r="G61" s="148">
        <v>20</v>
      </c>
      <c r="H61" s="160">
        <f t="shared" si="2"/>
        <v>20</v>
      </c>
    </row>
    <row r="62" spans="3:8" x14ac:dyDescent="0.4">
      <c r="C62" s="159" t="s">
        <v>281</v>
      </c>
      <c r="D62" s="161"/>
      <c r="E62" s="162"/>
      <c r="F62" s="145">
        <v>1</v>
      </c>
      <c r="G62" s="148">
        <v>20</v>
      </c>
      <c r="H62" s="160">
        <f t="shared" si="2"/>
        <v>20</v>
      </c>
    </row>
    <row r="63" spans="3:8" x14ac:dyDescent="0.4">
      <c r="C63" s="159" t="s">
        <v>282</v>
      </c>
      <c r="D63" s="161"/>
      <c r="E63" s="162"/>
      <c r="F63" s="145">
        <v>1</v>
      </c>
      <c r="G63" s="148">
        <v>20</v>
      </c>
      <c r="H63" s="160">
        <f t="shared" si="2"/>
        <v>20</v>
      </c>
    </row>
    <row r="64" spans="3:8" x14ac:dyDescent="0.4">
      <c r="C64" s="159" t="s">
        <v>283</v>
      </c>
      <c r="D64" s="161"/>
      <c r="E64" s="162"/>
      <c r="F64" s="145">
        <v>1</v>
      </c>
      <c r="G64" s="148">
        <v>20</v>
      </c>
      <c r="H64" s="160">
        <f t="shared" si="2"/>
        <v>20</v>
      </c>
    </row>
    <row r="65" spans="3:8" x14ac:dyDescent="0.4">
      <c r="C65" s="159" t="s">
        <v>284</v>
      </c>
      <c r="D65" s="161"/>
      <c r="E65" s="162"/>
      <c r="F65" s="145">
        <v>1</v>
      </c>
      <c r="G65" s="148">
        <v>10</v>
      </c>
      <c r="H65" s="160">
        <f t="shared" si="2"/>
        <v>10</v>
      </c>
    </row>
    <row r="66" spans="3:8" x14ac:dyDescent="0.4">
      <c r="C66" s="159" t="s">
        <v>285</v>
      </c>
      <c r="D66" s="161"/>
      <c r="E66" s="162"/>
      <c r="F66" s="145">
        <v>1</v>
      </c>
      <c r="G66" s="148">
        <v>20</v>
      </c>
      <c r="H66" s="160">
        <f t="shared" si="2"/>
        <v>20</v>
      </c>
    </row>
    <row r="67" spans="3:8" x14ac:dyDescent="0.4">
      <c r="C67" s="159" t="s">
        <v>286</v>
      </c>
      <c r="D67" s="161"/>
      <c r="E67" s="162"/>
      <c r="F67" s="145">
        <v>1</v>
      </c>
      <c r="G67" s="148">
        <v>30</v>
      </c>
      <c r="H67" s="160">
        <f t="shared" si="2"/>
        <v>30</v>
      </c>
    </row>
    <row r="68" spans="3:8" x14ac:dyDescent="0.4">
      <c r="C68" s="159" t="s">
        <v>287</v>
      </c>
      <c r="D68" s="161"/>
      <c r="E68" s="162"/>
      <c r="F68" s="145">
        <v>1</v>
      </c>
      <c r="G68" s="148">
        <v>30</v>
      </c>
      <c r="H68" s="160">
        <f t="shared" si="2"/>
        <v>30</v>
      </c>
    </row>
    <row r="69" spans="3:8" x14ac:dyDescent="0.4">
      <c r="C69" s="159" t="s">
        <v>288</v>
      </c>
      <c r="D69" s="161"/>
      <c r="E69" s="162"/>
      <c r="F69" s="145">
        <v>1</v>
      </c>
      <c r="G69" s="148">
        <v>40</v>
      </c>
      <c r="H69" s="160">
        <f t="shared" si="2"/>
        <v>40</v>
      </c>
    </row>
    <row r="70" spans="3:8" x14ac:dyDescent="0.4">
      <c r="C70" s="159" t="s">
        <v>289</v>
      </c>
      <c r="D70" s="161"/>
      <c r="E70" s="162"/>
      <c r="F70" s="145">
        <v>1</v>
      </c>
      <c r="G70" s="148">
        <v>40</v>
      </c>
      <c r="H70" s="160">
        <f t="shared" si="2"/>
        <v>40</v>
      </c>
    </row>
    <row r="71" spans="3:8" x14ac:dyDescent="0.4">
      <c r="C71" s="159" t="s">
        <v>290</v>
      </c>
      <c r="D71" s="161"/>
      <c r="E71" s="162"/>
      <c r="F71" s="145">
        <v>1</v>
      </c>
      <c r="G71" s="148">
        <v>20</v>
      </c>
      <c r="H71" s="160">
        <f t="shared" si="2"/>
        <v>20</v>
      </c>
    </row>
    <row r="72" spans="3:8" x14ac:dyDescent="0.4">
      <c r="C72" s="159" t="s">
        <v>291</v>
      </c>
      <c r="D72" s="161"/>
      <c r="E72" s="162"/>
      <c r="F72" s="145">
        <v>1</v>
      </c>
      <c r="G72" s="148">
        <v>10</v>
      </c>
      <c r="H72" s="160">
        <f t="shared" si="2"/>
        <v>10</v>
      </c>
    </row>
    <row r="73" spans="3:8" x14ac:dyDescent="0.4">
      <c r="C73" s="159" t="s">
        <v>325</v>
      </c>
      <c r="D73" s="161"/>
      <c r="E73" s="145"/>
      <c r="F73" s="145">
        <v>1</v>
      </c>
      <c r="G73" s="148">
        <v>60</v>
      </c>
      <c r="H73" s="160">
        <f t="shared" si="2"/>
        <v>60</v>
      </c>
    </row>
    <row r="74" spans="3:8" ht="19.5" thickBot="1" x14ac:dyDescent="0.45">
      <c r="C74" s="164" t="s">
        <v>326</v>
      </c>
      <c r="D74" s="165"/>
      <c r="E74" s="150"/>
      <c r="F74" s="150">
        <v>3</v>
      </c>
      <c r="G74" s="151">
        <v>30</v>
      </c>
      <c r="H74" s="152">
        <f t="shared" si="2"/>
        <v>90</v>
      </c>
    </row>
  </sheetData>
  <mergeCells count="45">
    <mergeCell ref="C27:C30"/>
    <mergeCell ref="C9:D9"/>
    <mergeCell ref="C63:D63"/>
    <mergeCell ref="C64:D64"/>
    <mergeCell ref="C65:D65"/>
    <mergeCell ref="C66:D66"/>
    <mergeCell ref="C53:D53"/>
    <mergeCell ref="C54:D54"/>
    <mergeCell ref="C55:D55"/>
    <mergeCell ref="C56:D56"/>
    <mergeCell ref="C57:C61"/>
    <mergeCell ref="C62:D62"/>
    <mergeCell ref="C52:D52"/>
    <mergeCell ref="C31:C32"/>
    <mergeCell ref="C37:C39"/>
    <mergeCell ref="C40:C42"/>
    <mergeCell ref="C45:C48"/>
    <mergeCell ref="C10:C12"/>
    <mergeCell ref="C13:C15"/>
    <mergeCell ref="C16:C17"/>
    <mergeCell ref="C18:C21"/>
    <mergeCell ref="C22:C26"/>
    <mergeCell ref="C44:D44"/>
    <mergeCell ref="C69:D69"/>
    <mergeCell ref="C70:D70"/>
    <mergeCell ref="C71:D71"/>
    <mergeCell ref="C72:D72"/>
    <mergeCell ref="C67:D67"/>
    <mergeCell ref="C68:D68"/>
    <mergeCell ref="C73:D73"/>
    <mergeCell ref="C74:D74"/>
    <mergeCell ref="C8:D8"/>
    <mergeCell ref="E2:F2"/>
    <mergeCell ref="E3:F3"/>
    <mergeCell ref="E4:F4"/>
    <mergeCell ref="E5:F5"/>
    <mergeCell ref="E6:F6"/>
    <mergeCell ref="C51:D51"/>
    <mergeCell ref="C49:D49"/>
    <mergeCell ref="C50:D50"/>
    <mergeCell ref="C33:D33"/>
    <mergeCell ref="C34:D34"/>
    <mergeCell ref="C35:D35"/>
    <mergeCell ref="C36:D36"/>
    <mergeCell ref="C43:D4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2C68-27CE-44FF-AC9E-9300FE5BBC38}">
  <dimension ref="C1:I16"/>
  <sheetViews>
    <sheetView workbookViewId="0">
      <selection activeCell="E2" sqref="E2:E6"/>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82" t="s">
        <v>214</v>
      </c>
      <c r="F2" s="106">
        <f>SUM(F9:F88)</f>
        <v>128</v>
      </c>
      <c r="G2" s="103" t="s">
        <v>219</v>
      </c>
    </row>
    <row r="3" spans="3:9" x14ac:dyDescent="0.4">
      <c r="E3" s="183" t="s">
        <v>215</v>
      </c>
      <c r="F3" s="101">
        <f>SUM(H9:H88)</f>
        <v>4600</v>
      </c>
      <c r="G3" s="104" t="s">
        <v>220</v>
      </c>
    </row>
    <row r="4" spans="3:9" x14ac:dyDescent="0.4">
      <c r="E4" s="183" t="s">
        <v>216</v>
      </c>
      <c r="F4" s="101">
        <f>F3/20</f>
        <v>230</v>
      </c>
      <c r="G4" s="104" t="s">
        <v>221</v>
      </c>
    </row>
    <row r="5" spans="3:9" x14ac:dyDescent="0.4">
      <c r="E5" s="183" t="s">
        <v>217</v>
      </c>
      <c r="F5" s="102">
        <v>800000</v>
      </c>
      <c r="G5" s="104" t="s">
        <v>222</v>
      </c>
    </row>
    <row r="6" spans="3:9" ht="19.5" thickBot="1" x14ac:dyDescent="0.45">
      <c r="E6" s="184" t="s">
        <v>218</v>
      </c>
      <c r="F6" s="107">
        <f>F4*F5</f>
        <v>184000000</v>
      </c>
      <c r="G6" s="105" t="s">
        <v>222</v>
      </c>
    </row>
    <row r="7" spans="3:9" ht="19.5" thickBot="1" x14ac:dyDescent="0.45"/>
    <row r="8" spans="3:9" ht="19.5" thickBot="1" x14ac:dyDescent="0.45">
      <c r="C8" s="166" t="s">
        <v>320</v>
      </c>
      <c r="D8" s="172"/>
      <c r="E8" s="157" t="s">
        <v>197</v>
      </c>
      <c r="F8" s="157" t="s">
        <v>175</v>
      </c>
      <c r="G8" s="157" t="s">
        <v>176</v>
      </c>
      <c r="H8" s="173" t="s">
        <v>213</v>
      </c>
      <c r="I8" s="99"/>
    </row>
    <row r="9" spans="3:9" x14ac:dyDescent="0.4">
      <c r="C9" s="170" t="s">
        <v>327</v>
      </c>
      <c r="D9" s="171"/>
      <c r="E9" s="154" t="s">
        <v>328</v>
      </c>
      <c r="F9" s="154">
        <v>1</v>
      </c>
      <c r="G9" s="154">
        <v>720</v>
      </c>
      <c r="H9" s="155">
        <f>F9*G9</f>
        <v>720</v>
      </c>
    </row>
    <row r="10" spans="3:9" x14ac:dyDescent="0.4">
      <c r="C10" s="159" t="s">
        <v>253</v>
      </c>
      <c r="D10" s="161"/>
      <c r="E10" s="145"/>
      <c r="F10" s="145">
        <v>1</v>
      </c>
      <c r="G10" s="145">
        <v>120</v>
      </c>
      <c r="H10" s="146">
        <f>F10*G10</f>
        <v>120</v>
      </c>
    </row>
    <row r="11" spans="3:9" x14ac:dyDescent="0.4">
      <c r="C11" s="159" t="s">
        <v>256</v>
      </c>
      <c r="D11" s="161"/>
      <c r="E11" s="145"/>
      <c r="F11" s="145">
        <f>物量試算!G8</f>
        <v>20</v>
      </c>
      <c r="G11" s="145">
        <v>30</v>
      </c>
      <c r="H11" s="146">
        <f t="shared" ref="H11:H16" si="0">F11*G11</f>
        <v>600</v>
      </c>
    </row>
    <row r="12" spans="3:9" x14ac:dyDescent="0.4">
      <c r="C12" s="159" t="s">
        <v>270</v>
      </c>
      <c r="D12" s="161"/>
      <c r="E12" s="168"/>
      <c r="F12" s="145">
        <f>物量試算!G9</f>
        <v>20</v>
      </c>
      <c r="G12" s="145">
        <v>20</v>
      </c>
      <c r="H12" s="146">
        <f t="shared" si="0"/>
        <v>400</v>
      </c>
    </row>
    <row r="13" spans="3:9" x14ac:dyDescent="0.4">
      <c r="C13" s="159" t="s">
        <v>192</v>
      </c>
      <c r="D13" s="161"/>
      <c r="E13" s="168"/>
      <c r="F13" s="145">
        <f>物量試算!G10</f>
        <v>30</v>
      </c>
      <c r="G13" s="145">
        <v>30</v>
      </c>
      <c r="H13" s="146">
        <f t="shared" si="0"/>
        <v>900</v>
      </c>
    </row>
    <row r="14" spans="3:9" x14ac:dyDescent="0.4">
      <c r="C14" s="159" t="s">
        <v>193</v>
      </c>
      <c r="D14" s="161"/>
      <c r="E14" s="145"/>
      <c r="F14" s="145">
        <f>物量試算!G11</f>
        <v>30</v>
      </c>
      <c r="G14" s="145">
        <v>30</v>
      </c>
      <c r="H14" s="146">
        <f t="shared" si="0"/>
        <v>900</v>
      </c>
    </row>
    <row r="15" spans="3:9" x14ac:dyDescent="0.4">
      <c r="C15" s="159" t="s">
        <v>194</v>
      </c>
      <c r="D15" s="161"/>
      <c r="E15" s="145"/>
      <c r="F15" s="145">
        <f>物量試算!G12</f>
        <v>20</v>
      </c>
      <c r="G15" s="145">
        <v>30</v>
      </c>
      <c r="H15" s="146">
        <f t="shared" si="0"/>
        <v>600</v>
      </c>
    </row>
    <row r="16" spans="3:9" ht="19.5" thickBot="1" x14ac:dyDescent="0.45">
      <c r="C16" s="164" t="s">
        <v>329</v>
      </c>
      <c r="D16" s="165"/>
      <c r="E16" s="150"/>
      <c r="F16" s="150">
        <f>物量試算!G16</f>
        <v>6</v>
      </c>
      <c r="G16" s="150">
        <v>60</v>
      </c>
      <c r="H16" s="169">
        <f t="shared" si="0"/>
        <v>360</v>
      </c>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2020-04-04T06:59:31Z</dcterms:modified>
</cp:coreProperties>
</file>