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RandD\Validation\Project\EBA\"/>
    </mc:Choice>
  </mc:AlternateContent>
  <xr:revisionPtr revIDLastSave="0" documentId="13_ncr:1_{76A3B684-4521-458C-9DAA-64E54F02EA44}" xr6:coauthVersionLast="45" xr6:coauthVersionMax="45" xr10:uidLastSave="{00000000-0000-0000-0000-000000000000}"/>
  <bookViews>
    <workbookView xWindow="-120" yWindow="-120" windowWidth="29040" windowHeight="15840" tabRatio="915" firstSheet="4" activeTab="16" xr2:uid="{00000000-000D-0000-FFFF-FFFF00000000}"/>
  </bookViews>
  <sheets>
    <sheet name="予算" sheetId="5" r:id="rId1"/>
    <sheet name="組織図" sheetId="4" r:id="rId2"/>
    <sheet name="人月表" sheetId="3" r:id="rId3"/>
    <sheet name="物量試算" sheetId="8" r:id="rId4"/>
    <sheet name="予算概算" sheetId="9" r:id="rId5"/>
    <sheet name="Model工数試算表" sheetId="13" r:id="rId6"/>
    <sheet name="Environmentl工数試算表" sheetId="14" r:id="rId7"/>
    <sheet name="Motion工数試算表" sheetId="15" r:id="rId8"/>
    <sheet name="Program工数試算表" sheetId="17" r:id="rId9"/>
    <sheet name="Effect工数試算表" sheetId="16" r:id="rId10"/>
    <sheet name="Sound工数試算表" sheetId="19" r:id="rId11"/>
    <sheet name="UI工数試算表" sheetId="7" r:id="rId12"/>
    <sheet name="その他工数試算表" sheetId="20" r:id="rId13"/>
    <sheet name="Plan工数試算表" sheetId="11" r:id="rId14"/>
    <sheet name="Art工数試算表" sheetId="6" r:id="rId15"/>
    <sheet name="スケジュール" sheetId="21" r:id="rId16"/>
    <sheet name="マイルストーン" sheetId="1" r:id="rId17"/>
  </sheets>
  <definedNames>
    <definedName name="_xlnm._FilterDatabase" localSheetId="13" hidden="1">Plan工数試算表!$C$9:$J$82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6" l="1"/>
  <c r="H21" i="6"/>
  <c r="I76" i="11"/>
  <c r="J76" i="11" s="1"/>
  <c r="I75" i="11"/>
  <c r="J75" i="11" s="1"/>
  <c r="I74" i="11"/>
  <c r="J74" i="11" s="1"/>
  <c r="I73" i="11"/>
  <c r="J73" i="11" s="1"/>
  <c r="I32" i="11"/>
  <c r="J32" i="11"/>
  <c r="G21" i="6" l="1"/>
  <c r="G20" i="6"/>
  <c r="G19" i="6"/>
  <c r="G18" i="6"/>
  <c r="G17" i="6"/>
  <c r="G16" i="6"/>
  <c r="G15" i="6"/>
  <c r="G14" i="6"/>
  <c r="G12" i="6"/>
  <c r="G11" i="6"/>
  <c r="G10" i="6"/>
  <c r="AM106" i="21" l="1"/>
  <c r="AL106" i="21"/>
  <c r="AK106" i="21"/>
  <c r="AJ106" i="21"/>
  <c r="AI106" i="21"/>
  <c r="AH106" i="21"/>
  <c r="AG106"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5"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8" i="21"/>
  <c r="C7" i="21"/>
  <c r="C6" i="21"/>
  <c r="D2" i="21"/>
  <c r="G2" i="21" s="1"/>
  <c r="H11" i="7"/>
  <c r="C105" i="3"/>
  <c r="C104" i="3"/>
  <c r="C103" i="3"/>
  <c r="C102" i="3"/>
  <c r="C101" i="3"/>
  <c r="C100" i="3"/>
  <c r="H4" i="7" s="1"/>
  <c r="C99"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D106" i="3"/>
  <c r="H11" i="19"/>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O2" i="21" l="1"/>
  <c r="AO16" i="21"/>
  <c r="C106" i="21"/>
  <c r="C107" i="21" s="1"/>
  <c r="G118" i="21"/>
  <c r="H4" i="17"/>
  <c r="H4" i="19"/>
  <c r="H4" i="16"/>
  <c r="C62" i="3"/>
  <c r="C61" i="3"/>
  <c r="C60" i="3"/>
  <c r="C59" i="3"/>
  <c r="C58" i="3"/>
  <c r="C57" i="3"/>
  <c r="C56" i="3"/>
  <c r="C55" i="3"/>
  <c r="C54" i="3"/>
  <c r="C53" i="3"/>
  <c r="C52" i="3"/>
  <c r="C51" i="3"/>
  <c r="C50" i="3"/>
  <c r="C49" i="3"/>
  <c r="C48" i="3"/>
  <c r="H11" i="15"/>
  <c r="C38" i="3"/>
  <c r="C47" i="3"/>
  <c r="C42" i="3"/>
  <c r="C46" i="3"/>
  <c r="C45" i="3"/>
  <c r="C44" i="3"/>
  <c r="C43" i="3"/>
  <c r="C41" i="3"/>
  <c r="C40" i="3"/>
  <c r="C39" i="3"/>
  <c r="H11" i="13"/>
  <c r="H11" i="14"/>
  <c r="F11" i="6"/>
  <c r="C26" i="3"/>
  <c r="C25" i="3"/>
  <c r="I12" i="11"/>
  <c r="J12" i="11" s="1"/>
  <c r="H4" i="13" l="1"/>
  <c r="H4" i="15"/>
  <c r="I61" i="11"/>
  <c r="J61" i="11" s="1"/>
  <c r="C34" i="3" l="1"/>
  <c r="C33" i="3"/>
  <c r="C37" i="3"/>
  <c r="C36" i="3"/>
  <c r="C35" i="3"/>
  <c r="C32" i="3"/>
  <c r="C31" i="3"/>
  <c r="C30" i="3"/>
  <c r="C29" i="3"/>
  <c r="D2" i="3"/>
  <c r="G2" i="3" s="1"/>
  <c r="C28" i="3"/>
  <c r="C27" i="3"/>
  <c r="C24" i="3"/>
  <c r="C23" i="3"/>
  <c r="C22" i="3"/>
  <c r="C21" i="3"/>
  <c r="C15" i="3"/>
  <c r="C20" i="3"/>
  <c r="C19" i="3"/>
  <c r="C18" i="3"/>
  <c r="C17" i="3"/>
  <c r="C16" i="3"/>
  <c r="C14" i="3"/>
  <c r="I11" i="11"/>
  <c r="J11" i="11" s="1"/>
  <c r="E6" i="9"/>
  <c r="E5" i="9"/>
  <c r="F6" i="20"/>
  <c r="E16" i="9" s="1"/>
  <c r="H4" i="14" l="1"/>
  <c r="J4" i="11"/>
  <c r="G34" i="11"/>
  <c r="I34" i="11" s="1"/>
  <c r="J34" i="11" s="1"/>
  <c r="H12" i="17"/>
  <c r="H19" i="19"/>
  <c r="H18" i="19"/>
  <c r="F17" i="19"/>
  <c r="H17" i="19" s="1"/>
  <c r="F16" i="19"/>
  <c r="H16" i="19" s="1"/>
  <c r="F15" i="19"/>
  <c r="H15" i="19" s="1"/>
  <c r="F14" i="19"/>
  <c r="H14" i="19" s="1"/>
  <c r="F13" i="19"/>
  <c r="H13" i="19" s="1"/>
  <c r="H12" i="19"/>
  <c r="H10" i="19"/>
  <c r="H14" i="17"/>
  <c r="H76" i="17"/>
  <c r="H75" i="17"/>
  <c r="H74" i="17"/>
  <c r="H73" i="17"/>
  <c r="H15" i="17"/>
  <c r="H13" i="17"/>
  <c r="H55" i="17"/>
  <c r="H11" i="17"/>
  <c r="F70" i="17"/>
  <c r="H70" i="17" s="1"/>
  <c r="F69" i="17"/>
  <c r="H69" i="17" s="1"/>
  <c r="F68" i="17"/>
  <c r="H68" i="17" s="1"/>
  <c r="F60" i="17"/>
  <c r="H60" i="17" s="1"/>
  <c r="F41" i="17"/>
  <c r="H41" i="17" s="1"/>
  <c r="F38" i="17"/>
  <c r="H38" i="17" s="1"/>
  <c r="F35" i="17"/>
  <c r="H35" i="17" s="1"/>
  <c r="F34" i="17"/>
  <c r="H34" i="17" s="1"/>
  <c r="H72" i="17"/>
  <c r="H71" i="17"/>
  <c r="H67" i="17"/>
  <c r="H66" i="17"/>
  <c r="H65" i="17"/>
  <c r="H64" i="17"/>
  <c r="H63" i="17"/>
  <c r="H62" i="17"/>
  <c r="H61" i="17"/>
  <c r="H59" i="17"/>
  <c r="H58" i="17"/>
  <c r="H57" i="17"/>
  <c r="H56" i="17"/>
  <c r="H54" i="17"/>
  <c r="H53" i="17"/>
  <c r="H52" i="17"/>
  <c r="H51" i="17"/>
  <c r="H50" i="17"/>
  <c r="H49" i="17"/>
  <c r="H48" i="17"/>
  <c r="H47" i="17"/>
  <c r="H46" i="17"/>
  <c r="H45" i="17"/>
  <c r="H44" i="17"/>
  <c r="H43" i="17"/>
  <c r="H42" i="17"/>
  <c r="H40" i="17"/>
  <c r="H39" i="17"/>
  <c r="H37" i="17"/>
  <c r="H36" i="17"/>
  <c r="H33" i="17"/>
  <c r="H32" i="17"/>
  <c r="H31" i="17"/>
  <c r="F30" i="17"/>
  <c r="H30" i="17" s="1"/>
  <c r="H29" i="17"/>
  <c r="H28" i="17"/>
  <c r="H27" i="17"/>
  <c r="H26" i="17"/>
  <c r="H25" i="17"/>
  <c r="H24" i="17"/>
  <c r="H20" i="17"/>
  <c r="H23" i="17"/>
  <c r="H22" i="17"/>
  <c r="H21" i="17"/>
  <c r="H19" i="17"/>
  <c r="H18" i="17"/>
  <c r="H17" i="17"/>
  <c r="H16" i="17"/>
  <c r="H10" i="17"/>
  <c r="F2" i="19" l="1"/>
  <c r="F3" i="20"/>
  <c r="F4" i="20" s="1"/>
  <c r="F3" i="19"/>
  <c r="F4" i="19" s="1"/>
  <c r="F3" i="17"/>
  <c r="F4" i="17" s="1"/>
  <c r="F2" i="17"/>
  <c r="F16" i="16"/>
  <c r="H16" i="16" s="1"/>
  <c r="F15" i="16"/>
  <c r="H15" i="16" s="1"/>
  <c r="F14" i="16"/>
  <c r="H14" i="16" s="1"/>
  <c r="F13" i="16"/>
  <c r="H13" i="16" s="1"/>
  <c r="F12" i="16"/>
  <c r="H12" i="16" s="1"/>
  <c r="H11" i="16"/>
  <c r="H10" i="16"/>
  <c r="F17" i="15"/>
  <c r="H17" i="15" s="1"/>
  <c r="F16" i="15"/>
  <c r="H16" i="15" s="1"/>
  <c r="F15" i="15"/>
  <c r="F14" i="15"/>
  <c r="H14" i="15" s="1"/>
  <c r="F13" i="15"/>
  <c r="H13" i="15" s="1"/>
  <c r="H12" i="15"/>
  <c r="H10" i="15"/>
  <c r="F12" i="14"/>
  <c r="F2" i="14" s="1"/>
  <c r="H10" i="14"/>
  <c r="F18" i="13"/>
  <c r="H18" i="13" s="1"/>
  <c r="F17" i="13"/>
  <c r="H17" i="13" s="1"/>
  <c r="F16" i="13"/>
  <c r="H16" i="13" s="1"/>
  <c r="F15" i="13"/>
  <c r="H15" i="13" s="1"/>
  <c r="F14" i="13"/>
  <c r="H14" i="13" s="1"/>
  <c r="F13" i="13"/>
  <c r="H13" i="13" s="1"/>
  <c r="I82" i="11"/>
  <c r="J82" i="11" s="1"/>
  <c r="I81" i="11"/>
  <c r="J81" i="11" s="1"/>
  <c r="H12" i="13"/>
  <c r="H10" i="13"/>
  <c r="D22" i="6"/>
  <c r="F22" i="6" s="1"/>
  <c r="G22" i="6" s="1"/>
  <c r="G15" i="11"/>
  <c r="I15" i="11" s="1"/>
  <c r="J15" i="11" s="1"/>
  <c r="I52" i="11"/>
  <c r="J52" i="11" s="1"/>
  <c r="G51" i="11"/>
  <c r="I51" i="11" s="1"/>
  <c r="J51" i="11" s="1"/>
  <c r="G50" i="11"/>
  <c r="I50" i="11" s="1"/>
  <c r="J50" i="11" s="1"/>
  <c r="G49" i="11"/>
  <c r="I49" i="11" s="1"/>
  <c r="J49" i="11" s="1"/>
  <c r="I80" i="11"/>
  <c r="J80" i="11" s="1"/>
  <c r="I79" i="11"/>
  <c r="J79" i="11" s="1"/>
  <c r="I78" i="11"/>
  <c r="J78" i="11" s="1"/>
  <c r="I77" i="11"/>
  <c r="J77" i="11" s="1"/>
  <c r="I72" i="11"/>
  <c r="J72" i="11" s="1"/>
  <c r="I71" i="11"/>
  <c r="J71" i="11" s="1"/>
  <c r="I70" i="11"/>
  <c r="J70" i="11" s="1"/>
  <c r="I69" i="11"/>
  <c r="J69" i="11" s="1"/>
  <c r="I68" i="11"/>
  <c r="J68" i="11" s="1"/>
  <c r="I67" i="11"/>
  <c r="J67" i="11" s="1"/>
  <c r="I53" i="11"/>
  <c r="J53" i="11" s="1"/>
  <c r="I66" i="11"/>
  <c r="J66" i="11" s="1"/>
  <c r="I65" i="11"/>
  <c r="J65" i="11" s="1"/>
  <c r="I64" i="11"/>
  <c r="J64" i="11" s="1"/>
  <c r="I63" i="11"/>
  <c r="J63" i="11" s="1"/>
  <c r="I62" i="11"/>
  <c r="J62" i="11" s="1"/>
  <c r="I60" i="11"/>
  <c r="J60" i="11" s="1"/>
  <c r="I59" i="11"/>
  <c r="J59" i="11" s="1"/>
  <c r="I13" i="11"/>
  <c r="J13" i="11" s="1"/>
  <c r="H12" i="7"/>
  <c r="F10" i="6"/>
  <c r="I55" i="11"/>
  <c r="J55" i="11" s="1"/>
  <c r="I54" i="11"/>
  <c r="J54" i="11" s="1"/>
  <c r="I24" i="11"/>
  <c r="J24" i="11" s="1"/>
  <c r="I23" i="11"/>
  <c r="J23" i="11" s="1"/>
  <c r="I22" i="11"/>
  <c r="J22" i="11" s="1"/>
  <c r="I21" i="11"/>
  <c r="J21" i="11" s="1"/>
  <c r="I58" i="11"/>
  <c r="J58" i="11" s="1"/>
  <c r="I57" i="11"/>
  <c r="J57" i="11" s="1"/>
  <c r="I56" i="11"/>
  <c r="J56" i="11" s="1"/>
  <c r="G46" i="11"/>
  <c r="I46" i="11" s="1"/>
  <c r="J46" i="11" s="1"/>
  <c r="G43" i="11"/>
  <c r="I43" i="11" s="1"/>
  <c r="J43" i="11" s="1"/>
  <c r="I45" i="11"/>
  <c r="J45" i="11" s="1"/>
  <c r="G44" i="11"/>
  <c r="I44" i="11" s="1"/>
  <c r="J44" i="11" s="1"/>
  <c r="I18" i="11"/>
  <c r="J18" i="11" s="1"/>
  <c r="I17" i="11"/>
  <c r="J17" i="11" s="1"/>
  <c r="I16" i="11"/>
  <c r="J16" i="11" s="1"/>
  <c r="I36" i="11"/>
  <c r="J36" i="11" s="1"/>
  <c r="G20" i="11"/>
  <c r="I20" i="11" s="1"/>
  <c r="J20" i="11" s="1"/>
  <c r="I19" i="11"/>
  <c r="J19" i="11" s="1"/>
  <c r="I42" i="11"/>
  <c r="J42" i="11" s="1"/>
  <c r="I14" i="11"/>
  <c r="J14" i="11" s="1"/>
  <c r="F16" i="6"/>
  <c r="I38" i="11"/>
  <c r="J38" i="11" s="1"/>
  <c r="I37" i="11"/>
  <c r="J37" i="11" s="1"/>
  <c r="I35" i="11"/>
  <c r="J35" i="11" s="1"/>
  <c r="G40" i="11"/>
  <c r="I40" i="11" s="1"/>
  <c r="J40" i="11" s="1"/>
  <c r="G39" i="11"/>
  <c r="I39" i="11" s="1"/>
  <c r="J39" i="11" s="1"/>
  <c r="I33" i="11"/>
  <c r="J33" i="11" s="1"/>
  <c r="I31" i="11"/>
  <c r="J31" i="11" s="1"/>
  <c r="I30" i="11"/>
  <c r="J30" i="11" s="1"/>
  <c r="I29" i="11"/>
  <c r="J29" i="11" s="1"/>
  <c r="I48" i="11"/>
  <c r="J48" i="11" s="1"/>
  <c r="I47" i="11"/>
  <c r="J47" i="11" s="1"/>
  <c r="G41" i="11"/>
  <c r="I41" i="11" s="1"/>
  <c r="J41" i="11" s="1"/>
  <c r="I28" i="11"/>
  <c r="J28" i="11" s="1"/>
  <c r="I27" i="11"/>
  <c r="J27" i="11" s="1"/>
  <c r="I26" i="11"/>
  <c r="J26" i="11" s="1"/>
  <c r="G25" i="11"/>
  <c r="I10" i="11"/>
  <c r="J10" i="11" s="1"/>
  <c r="H33" i="7"/>
  <c r="H30" i="7"/>
  <c r="H29" i="7"/>
  <c r="H28" i="7"/>
  <c r="H27" i="7"/>
  <c r="H26" i="7"/>
  <c r="H25" i="7"/>
  <c r="H24" i="7"/>
  <c r="H23" i="7"/>
  <c r="H22" i="7"/>
  <c r="H20" i="7"/>
  <c r="H19" i="7"/>
  <c r="H18" i="7"/>
  <c r="H17" i="7"/>
  <c r="H16" i="7"/>
  <c r="H15" i="7"/>
  <c r="H14" i="7"/>
  <c r="H13" i="7"/>
  <c r="H10" i="7"/>
  <c r="F32" i="7"/>
  <c r="H32" i="7" s="1"/>
  <c r="F31" i="7"/>
  <c r="H31" i="7" s="1"/>
  <c r="F33" i="7"/>
  <c r="D20" i="6"/>
  <c r="F20" i="6" s="1"/>
  <c r="D18" i="6"/>
  <c r="F18" i="6" s="1"/>
  <c r="D17" i="6"/>
  <c r="F17" i="6" s="1"/>
  <c r="D15" i="6"/>
  <c r="F15" i="6" s="1"/>
  <c r="D13" i="6"/>
  <c r="F13" i="6" s="1"/>
  <c r="G13" i="6" s="1"/>
  <c r="F21" i="7"/>
  <c r="H21" i="7" s="1"/>
  <c r="D19" i="6"/>
  <c r="F19" i="6" s="1"/>
  <c r="F14" i="6"/>
  <c r="F12" i="6"/>
  <c r="K61" i="11" l="1"/>
  <c r="F5" i="19"/>
  <c r="I4" i="19"/>
  <c r="F5" i="17"/>
  <c r="I4" i="17"/>
  <c r="H12" i="14"/>
  <c r="F3" i="14" s="1"/>
  <c r="F4" i="14" s="1"/>
  <c r="F7" i="19"/>
  <c r="E14" i="9" s="1"/>
  <c r="F2" i="16"/>
  <c r="F7" i="17"/>
  <c r="E12" i="9" s="1"/>
  <c r="F2" i="15"/>
  <c r="H15" i="15"/>
  <c r="F3" i="15" s="1"/>
  <c r="F4" i="15" s="1"/>
  <c r="F3" i="16"/>
  <c r="F4" i="16" s="1"/>
  <c r="F5" i="16" s="1"/>
  <c r="F2" i="13"/>
  <c r="F3" i="13"/>
  <c r="F4" i="13" s="1"/>
  <c r="F5" i="13" s="1"/>
  <c r="H2" i="11"/>
  <c r="I25" i="11"/>
  <c r="J25" i="11" s="1"/>
  <c r="K25" i="11" s="1"/>
  <c r="F2" i="7"/>
  <c r="D21" i="6" s="1"/>
  <c r="F3" i="7"/>
  <c r="F4" i="7" s="1"/>
  <c r="I4" i="7" s="1"/>
  <c r="K39" i="5"/>
  <c r="J39" i="5"/>
  <c r="I39" i="5"/>
  <c r="H39" i="5"/>
  <c r="G39" i="5"/>
  <c r="F39" i="5"/>
  <c r="E39" i="5"/>
  <c r="D39" i="5"/>
  <c r="C39" i="5"/>
  <c r="C6" i="3"/>
  <c r="C13" i="3"/>
  <c r="AO16" i="3" s="1"/>
  <c r="C12" i="3"/>
  <c r="C11" i="3"/>
  <c r="C10" i="3"/>
  <c r="C8" i="3"/>
  <c r="C7" i="3"/>
  <c r="G118" i="3" l="1"/>
  <c r="C106" i="3"/>
  <c r="C107" i="3" s="1"/>
  <c r="F5" i="15"/>
  <c r="I4" i="15"/>
  <c r="F7" i="7"/>
  <c r="E15" i="9" s="1"/>
  <c r="F5" i="7"/>
  <c r="F5" i="14"/>
  <c r="F7" i="16"/>
  <c r="E13" i="9" s="1"/>
  <c r="F7" i="15"/>
  <c r="E11" i="9" s="1"/>
  <c r="F7" i="14"/>
  <c r="E10" i="9" s="1"/>
  <c r="F7" i="13"/>
  <c r="E9" i="9" s="1"/>
  <c r="F21" i="6"/>
  <c r="G2" i="6"/>
  <c r="H3" i="11" l="1"/>
  <c r="H4" i="11" s="1"/>
  <c r="K4" i="11" s="1"/>
  <c r="G3" i="6"/>
  <c r="D21" i="9" l="1"/>
  <c r="D22" i="9" s="1"/>
  <c r="H5" i="11"/>
  <c r="H7" i="11"/>
  <c r="E8" i="9" s="1"/>
  <c r="G5" i="6"/>
  <c r="G7" i="6"/>
  <c r="E7" i="9" s="1"/>
  <c r="E17" i="9" l="1"/>
</calcChain>
</file>

<file path=xl/sharedStrings.xml><?xml version="1.0" encoding="utf-8"?>
<sst xmlns="http://schemas.openxmlformats.org/spreadsheetml/2006/main" count="1119" uniqueCount="572">
  <si>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</si>
  <si>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</si>
  <si>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</si>
  <si>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</si>
  <si>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</si>
  <si>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</si>
  <si>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</si>
  <si>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</si>
  <si>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</si>
  <si>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</si>
  <si>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</si>
  <si>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</si>
  <si>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</si>
  <si>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</si>
  <si>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</si>
  <si>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</si>
  <si>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</si>
  <si>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</si>
  <si>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</si>
  <si>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</si>
  <si>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</si>
  <si>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</si>
  <si>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</si>
  <si>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</si>
  <si>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ガン種類パラメーター設定資料</t>
    <rPh sb="2" eb="4">
      <t>シュルイ</t>
    </rPh>
    <rPh sb="10" eb="12">
      <t>セッテイ</t>
    </rPh>
    <rPh sb="12" eb="14">
      <t>シリョウ</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</si>
  <si>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</si>
  <si>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</si>
  <si>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</si>
  <si>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</si>
  <si>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</si>
  <si>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</si>
  <si>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</si>
  <si>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</si>
  <si>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</si>
  <si>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</si>
  <si>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</si>
  <si>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</si>
  <si>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</si>
  <si>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</si>
  <si>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</si>
  <si>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</si>
  <si>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</si>
  <si>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</si>
  <si>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</si>
  <si>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</si>
  <si>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</si>
  <si>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</si>
  <si>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</si>
  <si>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</si>
  <si>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</si>
  <si>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</si>
  <si>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</si>
  <si>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</si>
  <si>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</si>
  <si>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</si>
  <si>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</si>
  <si>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</si>
  <si>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</si>
  <si>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</si>
  <si>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</si>
  <si>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</si>
  <si>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</si>
  <si>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</si>
  <si>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</si>
  <si>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</si>
  <si>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</si>
  <si>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</si>
  <si>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</si>
  <si>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</si>
  <si>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</si>
  <si>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</si>
  <si>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</si>
  <si>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</si>
  <si>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</si>
  <si>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</si>
  <si>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</si>
  <si>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</si>
  <si>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</si>
  <si>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</si>
  <si>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</si>
  <si>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</si>
  <si>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</si>
  <si>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</si>
  <si>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</si>
  <si>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</si>
  <si>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</si>
  <si>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</si>
  <si>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</si>
  <si>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</si>
  <si>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</si>
  <si>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</si>
  <si>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</si>
  <si>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</si>
  <si>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</si>
  <si>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</si>
  <si>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</si>
  <si>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</si>
  <si>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</si>
  <si>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</si>
  <si>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</si>
  <si>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</si>
  <si>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</si>
  <si>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</si>
  <si>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</si>
  <si>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</si>
  <si>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</si>
  <si>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</si>
  <si>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</si>
  <si>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</si>
  <si>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</si>
  <si>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</si>
  <si>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</si>
  <si>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</si>
  <si>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</si>
  <si>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</si>
  <si>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</si>
  <si>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</si>
  <si>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</si>
  <si>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</si>
  <si>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</si>
  <si>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</si>
  <si>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</si>
  <si>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</si>
  <si>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</si>
  <si>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</si>
  <si>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</si>
  <si>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</si>
  <si>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</si>
  <si>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</si>
  <si>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</si>
  <si>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</si>
  <si>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</si>
  <si>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</si>
  <si>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</si>
  <si>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</si>
  <si>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</si>
  <si>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</si>
  <si>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</si>
  <si>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</si>
  <si>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</si>
  <si>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</si>
  <si>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</si>
  <si>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</si>
  <si>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モードセレクト画面</t>
    <rPh sb="7" eb="9">
      <t>ガメン</t>
    </rPh>
    <phoneticPr fontId="1"/>
  </si>
  <si>
    <t>どのゲームを遊ぶのか選択する画面</t>
    <rPh sb="6" eb="7">
      <t>アソ</t>
    </rPh>
    <rPh sb="10" eb="12">
      <t>センタク</t>
    </rPh>
    <rPh sb="14" eb="16">
      <t>ガメン</t>
    </rPh>
    <phoneticPr fontId="1"/>
  </si>
  <si>
    <t>キャラクターエディット画面</t>
    <rPh sb="11" eb="13">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</si>
  <si>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</si>
  <si>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</si>
  <si>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</si>
  <si>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</si>
  <si>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</si>
  <si>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</si>
  <si>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</si>
  <si>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</si>
  <si>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</si>
  <si>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</si>
  <si>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</si>
  <si>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</si>
  <si>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ショップ画面</t>
    <rPh sb="4" eb="6">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</si>
  <si>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</si>
  <si>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</si>
  <si>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</si>
  <si>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</si>
  <si>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</si>
  <si>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</si>
  <si>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</si>
  <si>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</si>
  <si>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</si>
  <si>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</si>
  <si>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</si>
  <si>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</si>
  <si>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</si>
  <si>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</si>
  <si>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</si>
  <si>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</si>
  <si>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</si>
  <si>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</si>
  <si>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</si>
  <si>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</si>
  <si>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</si>
  <si>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</si>
  <si>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</si>
  <si>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</si>
  <si>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</si>
  <si>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</si>
  <si>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</si>
  <si>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</si>
  <si>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</si>
  <si>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</si>
  <si>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</si>
  <si>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</si>
  <si>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</si>
  <si>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</si>
  <si>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</si>
  <si>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</si>
  <si>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</si>
  <si>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</si>
  <si>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</si>
  <si>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</si>
  <si>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</si>
  <si>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</si>
  <si>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</si>
  <si>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</si>
  <si>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</si>
  <si>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</si>
  <si>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</si>
  <si>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</si>
  <si>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</si>
  <si>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</si>
  <si>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</si>
  <si>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</si>
  <si>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</si>
  <si>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</si>
  <si>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</si>
  <si>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</si>
  <si>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</si>
  <si>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</si>
  <si>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</si>
  <si>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</si>
  <si>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t>
    <phoneticPr fontId="1"/>
  </si>
  <si>
    <t>プランナー</t>
    <phoneticPr fontId="1"/>
  </si>
  <si>
    <t>プログラマ</t>
    <phoneticPr fontId="1"/>
  </si>
  <si>
    <t>UI</t>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</si>
  <si>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</si>
  <si>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</si>
  <si>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</si>
  <si>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</si>
  <si>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</si>
  <si>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</si>
  <si>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</si>
  <si>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</si>
  <si>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</si>
  <si>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</si>
  <si>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</si>
  <si>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</si>
  <si>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</si>
  <si>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</si>
  <si>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</si>
  <si>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</si>
  <si>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</si>
  <si>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</si>
  <si>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</si>
  <si>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</si>
  <si>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</si>
  <si>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</si>
  <si>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</si>
  <si>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</si>
  <si>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</si>
  <si>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</si>
  <si>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</si>
  <si>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</si>
  <si>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</si>
  <si>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</si>
  <si>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</si>
  <si>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</si>
  <si>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</si>
  <si>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</si>
  <si>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</si>
  <si>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</si>
  <si>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</si>
  <si>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</si>
  <si>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</si>
  <si>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</si>
  <si>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</si>
  <si>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</si>
  <si>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</si>
  <si>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</si>
  <si>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</si>
  <si>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</si>
  <si>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</si>
  <si>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</si>
  <si>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</si>
  <si>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モードセレクト画面仕様作成</t>
    <rPh sb="7" eb="9">
      <t>ガメン</t>
    </rPh>
    <phoneticPr fontId="1"/>
  </si>
  <si>
    <t>キャラクターエディット画面仕様作成</t>
    <rPh sb="11" eb="13">
      <t>ガメン</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</si>
  <si>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</si>
  <si>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</si>
  <si>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</si>
  <si>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</si>
  <si>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</si>
  <si>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</si>
  <si>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ショップ画面仕様作成</t>
    <rPh sb="4" eb="6">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</si>
  <si>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</si>
  <si>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</si>
  <si>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</si>
  <si>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</si>
  <si>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</si>
  <si>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</si>
  <si>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</si>
  <si>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</si>
  <si>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</si>
  <si>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</si>
  <si>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</si>
  <si>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</si>
  <si>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</si>
  <si>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</si>
  <si>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</si>
  <si>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</si>
  <si>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</si>
  <si>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</si>
  <si>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</si>
  <si>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</si>
  <si>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</si>
  <si>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</si>
  <si>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</si>
  <si>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</si>
  <si>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</si>
  <si>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</si>
  <si>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</si>
  <si>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</si>
  <si>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</si>
  <si>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</si>
  <si>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</si>
  <si>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</si>
  <si>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</si>
  <si>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</si>
  <si>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</si>
  <si>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</si>
  <si>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</si>
  <si>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</si>
  <si>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</si>
  <si>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</si>
  <si>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</si>
  <si>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</si>
  <si>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</si>
  <si>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</si>
  <si>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</si>
  <si>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</si>
  <si>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</si>
  <si>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</si>
  <si>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</si>
  <si>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</si>
  <si>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</si>
  <si>
    <t>1プレイヤー辺り1000モーションで計算</t>
    <rPh sb="6" eb="7">
      <t>アタ</t>
    </rPh>
    <rPh sb="18" eb="20">
      <t>ケイサン</t>
    </rPh>
    <phoneticPr fontId="1"/>
  </si>
  <si>
    <t>1体のレイドボスに対して100モーションを想定して計算</t>
    <rPh sb="1" eb="2">
      <t>タイ</t>
    </rPh>
    <rPh sb="9" eb="10">
      <t>タイ</t>
    </rPh>
    <rPh sb="21" eb="23">
      <t>ソウテイ</t>
    </rPh>
    <rPh sb="25" eb="27">
      <t>ケイサン</t>
    </rPh>
    <phoneticPr fontId="1"/>
  </si>
  <si>
    <t>Program総物量</t>
    <rPh sb="7" eb="8">
      <t>ソウ</t>
    </rPh>
    <rPh sb="8" eb="10">
      <t>ブツリョウ</t>
    </rPh>
    <phoneticPr fontId="1"/>
  </si>
  <si>
    <t>PROGRAMリード</t>
    <phoneticPr fontId="1"/>
  </si>
  <si>
    <t>PROGRAMセクションのチームリード</t>
    <phoneticPr fontId="1"/>
  </si>
  <si>
    <t>レイドボス仕様作成</t>
    <rPh sb="5" eb="7">
      <t>シヨウ</t>
    </rPh>
    <rPh sb="7" eb="9">
      <t>サクセイ</t>
    </rPh>
    <phoneticPr fontId="1"/>
  </si>
  <si>
    <t>木・枝作成ツール</t>
    <rPh sb="0" eb="1">
      <t>キ</t>
    </rPh>
    <rPh sb="2" eb="3">
      <t>エダ</t>
    </rPh>
    <rPh sb="3" eb="5">
      <t>サクセイ</t>
    </rPh>
    <phoneticPr fontId="1"/>
  </si>
  <si>
    <t>マッチング</t>
    <phoneticPr fontId="1"/>
  </si>
  <si>
    <t>ブロードキャスト</t>
    <phoneticPr fontId="1"/>
  </si>
  <si>
    <t>スクワッド対戦</t>
    <rPh sb="5" eb="7">
      <t>タイセン</t>
    </rPh>
    <phoneticPr fontId="1"/>
  </si>
  <si>
    <t>衣装変更処理作成</t>
    <rPh sb="0" eb="2">
      <t>イショウ</t>
    </rPh>
    <rPh sb="2" eb="4">
      <t>ヘンコウ</t>
    </rPh>
    <rPh sb="4" eb="6">
      <t>ショリ</t>
    </rPh>
    <rPh sb="6" eb="8">
      <t>サクセイ</t>
    </rPh>
    <phoneticPr fontId="1"/>
  </si>
  <si>
    <t>ゲームフロー遷移システム作成</t>
    <rPh sb="6" eb="8">
      <t>センイ</t>
    </rPh>
    <rPh sb="12" eb="14">
      <t>サクセイ</t>
    </rPh>
    <phoneticPr fontId="1"/>
  </si>
  <si>
    <t>ソロマッチング処理実装</t>
    <rPh sb="7" eb="9">
      <t>ショリ</t>
    </rPh>
    <rPh sb="9" eb="11">
      <t>ジッソウ</t>
    </rPh>
    <phoneticPr fontId="1"/>
  </si>
  <si>
    <t>デュオマッチング処理実装</t>
    <phoneticPr fontId="1"/>
  </si>
  <si>
    <t>カルテットマッチング処理実装</t>
    <phoneticPr fontId="1"/>
  </si>
  <si>
    <t>クワッドマッチング処理実装</t>
    <phoneticPr fontId="1"/>
  </si>
  <si>
    <t>システム実装</t>
    <rPh sb="4" eb="6">
      <t>ジッソウ</t>
    </rPh>
    <phoneticPr fontId="1"/>
  </si>
  <si>
    <t>マッチングシステム実装</t>
    <rPh sb="9" eb="11">
      <t>ジッソウ</t>
    </rPh>
    <phoneticPr fontId="1"/>
  </si>
  <si>
    <t>ランキングシステム実装</t>
    <rPh sb="9" eb="11">
      <t>ジッソウ</t>
    </rPh>
    <phoneticPr fontId="1"/>
  </si>
  <si>
    <t>オンライン大会システム実装</t>
    <rPh sb="5" eb="7">
      <t>タイカイ</t>
    </rPh>
    <rPh sb="11" eb="13">
      <t>ジッソウ</t>
    </rPh>
    <phoneticPr fontId="1"/>
  </si>
  <si>
    <t>団体戦システム実装</t>
    <rPh sb="0" eb="3">
      <t>ダンタイセン</t>
    </rPh>
    <rPh sb="7" eb="9">
      <t>ジッソウ</t>
    </rPh>
    <phoneticPr fontId="1"/>
  </si>
  <si>
    <t>団体戦ルール実装</t>
    <rPh sb="0" eb="3">
      <t>ダンタイセン</t>
    </rPh>
    <rPh sb="6" eb="8">
      <t>ジッソウ</t>
    </rPh>
    <phoneticPr fontId="1"/>
  </si>
  <si>
    <t>レイド戦システム実装</t>
    <rPh sb="3" eb="4">
      <t>セン</t>
    </rPh>
    <rPh sb="8" eb="10">
      <t>ジッソウ</t>
    </rPh>
    <phoneticPr fontId="1"/>
  </si>
  <si>
    <t>レイドボス作成</t>
    <rPh sb="5" eb="7">
      <t>サクセイ</t>
    </rPh>
    <phoneticPr fontId="1"/>
  </si>
  <si>
    <t>ガーデニングシステム実装</t>
    <rPh sb="10" eb="12">
      <t>ジッソウ</t>
    </rPh>
    <phoneticPr fontId="1"/>
  </si>
  <si>
    <t>武器システム作成</t>
    <rPh sb="0" eb="2">
      <t>ブキ</t>
    </rPh>
    <rPh sb="6" eb="8">
      <t>サクセイ</t>
    </rPh>
    <phoneticPr fontId="1"/>
  </si>
  <si>
    <t>武器パラメータデータ管理システム作成</t>
    <rPh sb="0" eb="2">
      <t>ブキ</t>
    </rPh>
    <rPh sb="10" eb="12">
      <t>カンリ</t>
    </rPh>
    <rPh sb="16" eb="18">
      <t>サクセイ</t>
    </rPh>
    <phoneticPr fontId="1"/>
  </si>
  <si>
    <t>武器作成</t>
    <rPh sb="0" eb="2">
      <t>ブキ</t>
    </rPh>
    <rPh sb="2" eb="4">
      <t>サクセイ</t>
    </rPh>
    <phoneticPr fontId="1"/>
  </si>
  <si>
    <t>アイテムシステム作成</t>
    <rPh sb="8" eb="10">
      <t>サクセイ</t>
    </rPh>
    <phoneticPr fontId="1"/>
  </si>
  <si>
    <t>アイテムパラメータデータ管理システム作成</t>
    <rPh sb="12" eb="14">
      <t>カンリ</t>
    </rPh>
    <rPh sb="18" eb="20">
      <t>サクセイ</t>
    </rPh>
    <phoneticPr fontId="1"/>
  </si>
  <si>
    <t>アイテム作成</t>
    <rPh sb="4" eb="6">
      <t>サクセイ</t>
    </rPh>
    <phoneticPr fontId="1"/>
  </si>
  <si>
    <t>ステージ管理システム実装</t>
    <rPh sb="4" eb="6">
      <t>カンリ</t>
    </rPh>
    <rPh sb="10" eb="12">
      <t>ジッソウ</t>
    </rPh>
    <phoneticPr fontId="1"/>
  </si>
  <si>
    <t>ステージシステム実装</t>
    <rPh sb="8" eb="10">
      <t>ジッソウ</t>
    </rPh>
    <phoneticPr fontId="1"/>
  </si>
  <si>
    <t>エリア収縮システム実装</t>
    <rPh sb="3" eb="5">
      <t>シュウシュク</t>
    </rPh>
    <rPh sb="9" eb="11">
      <t>ジッソウ</t>
    </rPh>
    <phoneticPr fontId="1"/>
  </si>
  <si>
    <t>ユーザーアカウント管理システム実装</t>
    <rPh sb="9" eb="11">
      <t>カンリ</t>
    </rPh>
    <rPh sb="15" eb="17">
      <t>ジッソウ</t>
    </rPh>
    <phoneticPr fontId="1"/>
  </si>
  <si>
    <t>ユーザー変更パラメータ管理システム実装</t>
    <rPh sb="4" eb="6">
      <t>ヘンコウ</t>
    </rPh>
    <rPh sb="11" eb="13">
      <t>カンリ</t>
    </rPh>
    <rPh sb="17" eb="19">
      <t>ジッソウ</t>
    </rPh>
    <phoneticPr fontId="1"/>
  </si>
  <si>
    <t>エモート組み込み</t>
    <rPh sb="4" eb="5">
      <t>ク</t>
    </rPh>
    <rPh sb="6" eb="7">
      <t>コ</t>
    </rPh>
    <phoneticPr fontId="1"/>
  </si>
  <si>
    <t>タイトル画面実装</t>
    <rPh sb="4" eb="6">
      <t>ガメン</t>
    </rPh>
    <rPh sb="6" eb="8">
      <t>ジッソウ</t>
    </rPh>
    <phoneticPr fontId="1"/>
  </si>
  <si>
    <t>モードセレクト画面実装</t>
    <rPh sb="7" eb="9">
      <t>ガメン</t>
    </rPh>
    <rPh sb="9" eb="11">
      <t>ジッソウ</t>
    </rPh>
    <phoneticPr fontId="1"/>
  </si>
  <si>
    <t>キャラクターエディット画面実装</t>
    <rPh sb="11" eb="13">
      <t>ガメン</t>
    </rPh>
    <rPh sb="13" eb="15">
      <t>ジッソウ</t>
    </rPh>
    <phoneticPr fontId="1"/>
  </si>
  <si>
    <t>マッチング画面実装</t>
    <rPh sb="5" eb="7">
      <t>ガメン</t>
    </rPh>
    <rPh sb="7" eb="9">
      <t>ジッソウ</t>
    </rPh>
    <phoneticPr fontId="1"/>
  </si>
  <si>
    <t>オプション画面実装</t>
    <rPh sb="5" eb="7">
      <t>ガメン</t>
    </rPh>
    <rPh sb="7" eb="9">
      <t>ジッソウ</t>
    </rPh>
    <phoneticPr fontId="1"/>
  </si>
  <si>
    <t>体力ゲージ実装</t>
    <rPh sb="0" eb="2">
      <t>タイリョク</t>
    </rPh>
    <rPh sb="5" eb="7">
      <t>ジッソウ</t>
    </rPh>
    <phoneticPr fontId="1"/>
  </si>
  <si>
    <t>弾ゲージ実装</t>
    <rPh sb="0" eb="1">
      <t>タマ</t>
    </rPh>
    <rPh sb="4" eb="6">
      <t>ジッソウ</t>
    </rPh>
    <phoneticPr fontId="1"/>
  </si>
  <si>
    <t>ミニマップ実装</t>
    <rPh sb="5" eb="7">
      <t>ジッソウ</t>
    </rPh>
    <phoneticPr fontId="1"/>
  </si>
  <si>
    <t>武器切り替え実装</t>
    <rPh sb="0" eb="2">
      <t>ブキ</t>
    </rPh>
    <rPh sb="2" eb="3">
      <t>キ</t>
    </rPh>
    <rPh sb="4" eb="5">
      <t>カ</t>
    </rPh>
    <rPh sb="6" eb="8">
      <t>ジッソウ</t>
    </rPh>
    <phoneticPr fontId="1"/>
  </si>
  <si>
    <t>各種アイコン実装</t>
    <rPh sb="0" eb="2">
      <t>カクシュ</t>
    </rPh>
    <rPh sb="6" eb="8">
      <t>ジッソウ</t>
    </rPh>
    <phoneticPr fontId="1"/>
  </si>
  <si>
    <t>DLCシステム実装</t>
    <rPh sb="7" eb="9">
      <t>ジッソウ</t>
    </rPh>
    <phoneticPr fontId="1"/>
  </si>
  <si>
    <t>ゲーム中UI画面実装</t>
    <rPh sb="3" eb="4">
      <t>チュウ</t>
    </rPh>
    <rPh sb="6" eb="8">
      <t>ガメン</t>
    </rPh>
    <phoneticPr fontId="1"/>
  </si>
  <si>
    <t>リザルト画面実装</t>
    <rPh sb="4" eb="6">
      <t>ガメン</t>
    </rPh>
    <phoneticPr fontId="1"/>
  </si>
  <si>
    <t>ロード画面実装</t>
    <rPh sb="3" eb="5">
      <t>ガメン</t>
    </rPh>
    <phoneticPr fontId="1"/>
  </si>
  <si>
    <t>アカウント作成画面実装</t>
    <rPh sb="5" eb="7">
      <t>サクセイ</t>
    </rPh>
    <rPh sb="7" eb="9">
      <t>ガメン</t>
    </rPh>
    <phoneticPr fontId="1"/>
  </si>
  <si>
    <t>ショップ画面実装</t>
    <rPh sb="4" eb="6">
      <t>ガメン</t>
    </rPh>
    <phoneticPr fontId="1"/>
  </si>
  <si>
    <t>プロフィール確認画面実装</t>
    <rPh sb="6" eb="8">
      <t>カクニン</t>
    </rPh>
    <rPh sb="8" eb="10">
      <t>ガメン</t>
    </rPh>
    <phoneticPr fontId="1"/>
  </si>
  <si>
    <t>ラインキング画面実装</t>
    <rPh sb="6" eb="8">
      <t>ガメン</t>
    </rPh>
    <phoneticPr fontId="1"/>
  </si>
  <si>
    <t>リプレイ画面実装</t>
    <rPh sb="4" eb="6">
      <t>ガメン</t>
    </rPh>
    <phoneticPr fontId="1"/>
  </si>
  <si>
    <t>各種エラー画面実装</t>
    <rPh sb="0" eb="2">
      <t>カクシュ</t>
    </rPh>
    <rPh sb="5" eb="7">
      <t>ガメン</t>
    </rPh>
    <phoneticPr fontId="1"/>
  </si>
  <si>
    <t>実績アイコン実装</t>
    <rPh sb="0" eb="2">
      <t>ジッセキ</t>
    </rPh>
    <phoneticPr fontId="1"/>
  </si>
  <si>
    <t>トレーディングカード実装</t>
    <phoneticPr fontId="1"/>
  </si>
  <si>
    <t>グラフィック</t>
    <phoneticPr fontId="1"/>
  </si>
  <si>
    <t>Steam対応</t>
    <rPh sb="5" eb="7">
      <t>タイオウ</t>
    </rPh>
    <phoneticPr fontId="1"/>
  </si>
  <si>
    <t>UIシステム実装</t>
    <rPh sb="6" eb="8">
      <t>ジッソウ</t>
    </rPh>
    <phoneticPr fontId="1"/>
  </si>
  <si>
    <t>リソース管理</t>
    <rPh sb="4" eb="6">
      <t>カンリ</t>
    </rPh>
    <phoneticPr fontId="1"/>
  </si>
  <si>
    <t>シェーダーの作成・システムの拡張など</t>
    <rPh sb="6" eb="8">
      <t>サクセイ</t>
    </rPh>
    <rPh sb="14" eb="16">
      <t>カクチョウ</t>
    </rPh>
    <phoneticPr fontId="1"/>
  </si>
  <si>
    <t>UEアップデート対応</t>
    <rPh sb="8" eb="10">
      <t>タイオウ</t>
    </rPh>
    <phoneticPr fontId="1"/>
  </si>
  <si>
    <t>6回程度を想定</t>
    <rPh sb="1" eb="2">
      <t>カイ</t>
    </rPh>
    <rPh sb="2" eb="4">
      <t>テイド</t>
    </rPh>
    <rPh sb="5" eb="7">
      <t>ソウテイ</t>
    </rPh>
    <phoneticPr fontId="1"/>
  </si>
  <si>
    <t>マルチプラットフォーム対応</t>
    <rPh sb="11" eb="13">
      <t>タイオウ</t>
    </rPh>
    <phoneticPr fontId="1"/>
  </si>
  <si>
    <t>各プラットフォームごとのアセット管理環境の構築</t>
    <rPh sb="0" eb="1">
      <t>カク</t>
    </rPh>
    <rPh sb="16" eb="18">
      <t>カンリ</t>
    </rPh>
    <rPh sb="18" eb="20">
      <t>カンキョウ</t>
    </rPh>
    <rPh sb="21" eb="23">
      <t>コウチク</t>
    </rPh>
    <phoneticPr fontId="1"/>
  </si>
  <si>
    <t>Steamのレギュレーション対応など</t>
    <rPh sb="14" eb="16">
      <t>タイオウ</t>
    </rPh>
    <phoneticPr fontId="1"/>
  </si>
  <si>
    <t>処理最適化対応</t>
    <rPh sb="0" eb="2">
      <t>ショリ</t>
    </rPh>
    <rPh sb="2" eb="5">
      <t>サイテキカ</t>
    </rPh>
    <rPh sb="5" eb="7">
      <t>タイオウ</t>
    </rPh>
    <phoneticPr fontId="1"/>
  </si>
  <si>
    <t>物理演算系フィジックス対応</t>
    <rPh sb="0" eb="2">
      <t>ブツリ</t>
    </rPh>
    <rPh sb="2" eb="4">
      <t>エンザン</t>
    </rPh>
    <rPh sb="4" eb="5">
      <t>ケイ</t>
    </rPh>
    <rPh sb="11" eb="13">
      <t>タイオウ</t>
    </rPh>
    <phoneticPr fontId="1"/>
  </si>
  <si>
    <t>IK、Clothシミュレーションなどのシステム作成</t>
    <rPh sb="23" eb="25">
      <t>サクセイ</t>
    </rPh>
    <phoneticPr fontId="1"/>
  </si>
  <si>
    <t>ローカライズ対応</t>
    <rPh sb="6" eb="8">
      <t>タイオウ</t>
    </rPh>
    <phoneticPr fontId="1"/>
  </si>
  <si>
    <t>オンラインシステム作成、および管理</t>
    <rPh sb="9" eb="11">
      <t>サクセイ</t>
    </rPh>
    <rPh sb="15" eb="17">
      <t>カンリ</t>
    </rPh>
    <phoneticPr fontId="1"/>
  </si>
  <si>
    <t>サウンド</t>
    <phoneticPr fontId="1"/>
  </si>
  <si>
    <t>SOUNDリード</t>
    <phoneticPr fontId="1"/>
  </si>
  <si>
    <t>SOUNDセクションのチームリード</t>
    <phoneticPr fontId="1"/>
  </si>
  <si>
    <t>環境音</t>
    <rPh sb="0" eb="2">
      <t>カンキョウ</t>
    </rPh>
    <rPh sb="2" eb="3">
      <t>オン</t>
    </rPh>
    <phoneticPr fontId="1"/>
  </si>
  <si>
    <t>BGM</t>
    <phoneticPr fontId="1"/>
  </si>
  <si>
    <t>1つの武器あたり3人日で計算</t>
    <rPh sb="3" eb="5">
      <t>ブキ</t>
    </rPh>
    <rPh sb="9" eb="10">
      <t>ニン</t>
    </rPh>
    <rPh sb="10" eb="11">
      <t>ニチ</t>
    </rPh>
    <rPh sb="12" eb="14">
      <t>ケイサン</t>
    </rPh>
    <phoneticPr fontId="1"/>
  </si>
  <si>
    <t>1つのアイテム辺り3人日で計算</t>
    <rPh sb="7" eb="8">
      <t>アタ</t>
    </rPh>
    <rPh sb="10" eb="11">
      <t>ニン</t>
    </rPh>
    <rPh sb="11" eb="12">
      <t>ニチ</t>
    </rPh>
    <rPh sb="13" eb="15">
      <t>ケイサン</t>
    </rPh>
    <phoneticPr fontId="1"/>
  </si>
  <si>
    <t>サウンドシステム構築</t>
    <rPh sb="8" eb="10">
      <t>コウチク</t>
    </rPh>
    <phoneticPr fontId="1"/>
  </si>
  <si>
    <t>1つの植物ギミックあたり7人日で計算</t>
    <rPh sb="3" eb="5">
      <t>ショクブツ</t>
    </rPh>
    <rPh sb="13" eb="15">
      <t>ニンニチ</t>
    </rPh>
    <rPh sb="16" eb="18">
      <t>ケイサン</t>
    </rPh>
    <phoneticPr fontId="1"/>
  </si>
  <si>
    <t>1つの虫ギミック辺り7人日で計算</t>
    <rPh sb="3" eb="4">
      <t>ムシ</t>
    </rPh>
    <rPh sb="8" eb="9">
      <t>アタ</t>
    </rPh>
    <rPh sb="11" eb="12">
      <t>ニン</t>
    </rPh>
    <rPh sb="12" eb="13">
      <t>ニチ</t>
    </rPh>
    <rPh sb="14" eb="16">
      <t>ケイサン</t>
    </rPh>
    <phoneticPr fontId="1"/>
  </si>
  <si>
    <t>Environment総物量</t>
    <rPh sb="11" eb="12">
      <t>ソウ</t>
    </rPh>
    <rPh sb="12" eb="14">
      <t>ブツリョウ</t>
    </rPh>
    <phoneticPr fontId="1"/>
  </si>
  <si>
    <t>Art総物量</t>
    <rPh sb="3" eb="4">
      <t>ソウ</t>
    </rPh>
    <rPh sb="4" eb="6">
      <t>ブツリョウ</t>
    </rPh>
    <phoneticPr fontId="1"/>
  </si>
  <si>
    <t>Plan総物量</t>
    <rPh sb="4" eb="5">
      <t>ソウ</t>
    </rPh>
    <rPh sb="5" eb="7">
      <t>ブツリョウ</t>
    </rPh>
    <phoneticPr fontId="1"/>
  </si>
  <si>
    <t>PLANリード</t>
    <phoneticPr fontId="1"/>
  </si>
  <si>
    <t>その他</t>
    <rPh sb="2" eb="3">
      <t>タ</t>
    </rPh>
    <phoneticPr fontId="1"/>
  </si>
  <si>
    <t>Effect総物量</t>
    <rPh sb="6" eb="7">
      <t>ソウ</t>
    </rPh>
    <rPh sb="7" eb="9">
      <t>ブツリョウ</t>
    </rPh>
    <phoneticPr fontId="1"/>
  </si>
  <si>
    <t>Sound総物量</t>
    <rPh sb="5" eb="6">
      <t>ソウ</t>
    </rPh>
    <rPh sb="6" eb="8">
      <t>ブツリョウ</t>
    </rPh>
    <phoneticPr fontId="1"/>
  </si>
  <si>
    <t>機材</t>
    <rPh sb="0" eb="2">
      <t>キザイ</t>
    </rPh>
    <phoneticPr fontId="1"/>
  </si>
  <si>
    <t>UEライセンス料</t>
    <rPh sb="7" eb="8">
      <t>リョウ</t>
    </rPh>
    <phoneticPr fontId="1"/>
  </si>
  <si>
    <t>サーバー管理費</t>
    <rPh sb="4" eb="6">
      <t>カンリ</t>
    </rPh>
    <rPh sb="6" eb="7">
      <t>ヒ</t>
    </rPh>
    <phoneticPr fontId="1"/>
  </si>
  <si>
    <t>QAコスト</t>
    <phoneticPr fontId="1"/>
  </si>
  <si>
    <t>DCCライセンス料</t>
    <rPh sb="8" eb="9">
      <t>リョウ</t>
    </rPh>
    <phoneticPr fontId="1"/>
  </si>
  <si>
    <t>バージョン管理ツールライセンス料</t>
    <rPh sb="5" eb="7">
      <t>カンリ</t>
    </rPh>
    <rPh sb="15" eb="16">
      <t>リョウ</t>
    </rPh>
    <phoneticPr fontId="1"/>
  </si>
  <si>
    <t>Slackライセンス料</t>
    <rPh sb="10" eb="11">
      <t>リョウ</t>
    </rPh>
    <phoneticPr fontId="1"/>
  </si>
  <si>
    <t>セキュリティツール</t>
    <phoneticPr fontId="1"/>
  </si>
  <si>
    <t>サウンドミドルウェアライセンス料</t>
    <rPh sb="15" eb="16">
      <t>リョウ</t>
    </rPh>
    <phoneticPr fontId="1"/>
  </si>
  <si>
    <t>CRIの場合、F2P販売ではタイトルの月間売上に応じて月額許諾料が変化する様です。</t>
    <rPh sb="4" eb="6">
      <t>バアイ</t>
    </rPh>
    <rPh sb="10" eb="12">
      <t>ハンバイ</t>
    </rPh>
    <rPh sb="19" eb="21">
      <t>ゲッカン</t>
    </rPh>
    <rPh sb="21" eb="23">
      <t>ウリアゲ</t>
    </rPh>
    <rPh sb="24" eb="25">
      <t>オウ</t>
    </rPh>
    <rPh sb="27" eb="29">
      <t>ゲツガク</t>
    </rPh>
    <rPh sb="29" eb="31">
      <t>キョダク</t>
    </rPh>
    <rPh sb="31" eb="32">
      <t>リョウ</t>
    </rPh>
    <rPh sb="33" eb="35">
      <t>ヘンカ</t>
    </rPh>
    <rPh sb="37" eb="38">
      <t>ヨウ</t>
    </rPh>
    <phoneticPr fontId="1"/>
  </si>
  <si>
    <t>金額(円)</t>
    <rPh sb="0" eb="2">
      <t>キンガク</t>
    </rPh>
    <rPh sb="3" eb="4">
      <t>エン</t>
    </rPh>
    <phoneticPr fontId="1"/>
  </si>
  <si>
    <t>1月当たりの参加人数(人)</t>
    <rPh sb="1" eb="2">
      <t>ツキ</t>
    </rPh>
    <rPh sb="2" eb="3">
      <t>ア</t>
    </rPh>
    <rPh sb="6" eb="8">
      <t>サンカ</t>
    </rPh>
    <rPh sb="8" eb="10">
      <t>ニンズウ</t>
    </rPh>
    <rPh sb="11" eb="12">
      <t>ニン</t>
    </rPh>
    <phoneticPr fontId="1"/>
  </si>
  <si>
    <t>人</t>
    <rPh sb="0" eb="1">
      <t>ニン</t>
    </rPh>
    <phoneticPr fontId="1"/>
  </si>
  <si>
    <t>プロジェクトマネージャー</t>
    <phoneticPr fontId="1"/>
  </si>
  <si>
    <t>グローバル配信/サービス/セキュリティ</t>
    <phoneticPr fontId="1"/>
  </si>
  <si>
    <t>コンセプトデザイナー</t>
    <phoneticPr fontId="1"/>
  </si>
  <si>
    <t>武器デザイナー</t>
    <rPh sb="0" eb="2">
      <t>ブキ</t>
    </rPh>
    <phoneticPr fontId="1"/>
  </si>
  <si>
    <t>UIデザイナー - A</t>
    <phoneticPr fontId="1"/>
  </si>
  <si>
    <t>UIデザイナー - B</t>
    <phoneticPr fontId="1"/>
  </si>
  <si>
    <t>衣装デザイナー</t>
    <rPh sb="0" eb="2">
      <t>イショウ</t>
    </rPh>
    <phoneticPr fontId="1"/>
  </si>
  <si>
    <t>アートデザイナー - A</t>
    <phoneticPr fontId="1"/>
  </si>
  <si>
    <t>アートデザイナー - B</t>
    <phoneticPr fontId="1"/>
  </si>
  <si>
    <t>アイテムデザイナー</t>
    <phoneticPr fontId="1"/>
  </si>
  <si>
    <t>キャラクターデザイナー</t>
    <phoneticPr fontId="1"/>
  </si>
  <si>
    <t>ギミックデザイナー - A</t>
    <phoneticPr fontId="1"/>
  </si>
  <si>
    <t>ギミックデザイナー - B</t>
    <phoneticPr fontId="1"/>
  </si>
  <si>
    <t>プランナー - A</t>
    <phoneticPr fontId="1"/>
  </si>
  <si>
    <t>プランナー - B</t>
    <phoneticPr fontId="1"/>
  </si>
  <si>
    <t>プランナー - C</t>
    <phoneticPr fontId="1"/>
  </si>
  <si>
    <t>プランナー - D</t>
    <phoneticPr fontId="1"/>
  </si>
  <si>
    <t>プランナー - E</t>
    <phoneticPr fontId="1"/>
  </si>
  <si>
    <t>プランナーE</t>
    <phoneticPr fontId="1"/>
  </si>
  <si>
    <t>プランナーA</t>
    <phoneticPr fontId="1"/>
  </si>
  <si>
    <t>プランナーD</t>
    <phoneticPr fontId="1"/>
  </si>
  <si>
    <t>プランナーB</t>
    <phoneticPr fontId="1"/>
  </si>
  <si>
    <t>プランナーC</t>
    <phoneticPr fontId="1"/>
  </si>
  <si>
    <t>エンバイロメント - A</t>
    <phoneticPr fontId="1"/>
  </si>
  <si>
    <t>エンバイロメント リード</t>
    <phoneticPr fontId="1"/>
  </si>
  <si>
    <t>エンバイロメント - B</t>
    <phoneticPr fontId="1"/>
  </si>
  <si>
    <t>-</t>
    <phoneticPr fontId="1"/>
  </si>
  <si>
    <t>プランナーB(80)</t>
    <phoneticPr fontId="1"/>
  </si>
  <si>
    <t>プランナー - F</t>
    <phoneticPr fontId="1"/>
  </si>
  <si>
    <t>プランナーF</t>
    <phoneticPr fontId="1"/>
  </si>
  <si>
    <t>プランナー - G</t>
    <phoneticPr fontId="1"/>
  </si>
  <si>
    <t>プランナーG</t>
    <phoneticPr fontId="1"/>
  </si>
  <si>
    <t>Slack</t>
    <phoneticPr fontId="1"/>
  </si>
  <si>
    <t>プランナーC</t>
    <phoneticPr fontId="1"/>
  </si>
  <si>
    <t>レイドボスデザイナー - A</t>
    <phoneticPr fontId="1"/>
  </si>
  <si>
    <t>バッファ</t>
    <phoneticPr fontId="1"/>
  </si>
  <si>
    <t>モデラー - A</t>
    <phoneticPr fontId="1"/>
  </si>
  <si>
    <t>モデラー - B</t>
    <phoneticPr fontId="1"/>
  </si>
  <si>
    <t>モデラー - C</t>
    <phoneticPr fontId="1"/>
  </si>
  <si>
    <t>モデラー - D</t>
    <phoneticPr fontId="1"/>
  </si>
  <si>
    <t>モデラー - E</t>
    <phoneticPr fontId="1"/>
  </si>
  <si>
    <t>モデラー - F</t>
    <phoneticPr fontId="1"/>
  </si>
  <si>
    <t>モデラー - G</t>
    <phoneticPr fontId="1"/>
  </si>
  <si>
    <t>モデラー - H</t>
    <phoneticPr fontId="1"/>
  </si>
  <si>
    <t>エンバイロメント - C</t>
    <phoneticPr fontId="1"/>
  </si>
  <si>
    <t>モーションリード</t>
    <phoneticPr fontId="1"/>
  </si>
  <si>
    <t>モデラーリード</t>
    <phoneticPr fontId="1"/>
  </si>
  <si>
    <t>プランナーリード</t>
    <phoneticPr fontId="1"/>
  </si>
  <si>
    <t>モーション - A</t>
    <phoneticPr fontId="1"/>
  </si>
  <si>
    <t>モーション - B</t>
    <phoneticPr fontId="1"/>
  </si>
  <si>
    <t>モーション - C</t>
    <phoneticPr fontId="1"/>
  </si>
  <si>
    <t>モーション - D</t>
    <phoneticPr fontId="1"/>
  </si>
  <si>
    <t>モーション - E</t>
    <phoneticPr fontId="1"/>
  </si>
  <si>
    <t>モーション - F</t>
    <phoneticPr fontId="1"/>
  </si>
  <si>
    <t>モーション - G</t>
    <phoneticPr fontId="1"/>
  </si>
  <si>
    <t>モーション - H</t>
    <phoneticPr fontId="1"/>
  </si>
  <si>
    <t>モーション - I</t>
    <phoneticPr fontId="1"/>
  </si>
  <si>
    <t>モーション - J</t>
    <phoneticPr fontId="1"/>
  </si>
  <si>
    <t>モーション - K</t>
    <phoneticPr fontId="1"/>
  </si>
  <si>
    <t>モーション - L</t>
    <phoneticPr fontId="1"/>
  </si>
  <si>
    <t>モーション - M</t>
    <phoneticPr fontId="1"/>
  </si>
  <si>
    <t>モーション - N</t>
    <phoneticPr fontId="1"/>
  </si>
  <si>
    <t>モーション - O</t>
    <phoneticPr fontId="1"/>
  </si>
  <si>
    <t>モーション - P</t>
    <phoneticPr fontId="1"/>
  </si>
  <si>
    <t>プログラムリード</t>
    <phoneticPr fontId="1"/>
  </si>
  <si>
    <t>プログラマ - A</t>
    <phoneticPr fontId="1"/>
  </si>
  <si>
    <t>プログラマ - B</t>
    <phoneticPr fontId="1"/>
  </si>
  <si>
    <t>プログラマ - C</t>
    <phoneticPr fontId="1"/>
  </si>
  <si>
    <t>プログラマ - D</t>
    <phoneticPr fontId="1"/>
  </si>
  <si>
    <t>プログラマ - E</t>
    <phoneticPr fontId="1"/>
  </si>
  <si>
    <t>プログラマ - F</t>
    <phoneticPr fontId="1"/>
  </si>
  <si>
    <t>プログラマ - G</t>
    <phoneticPr fontId="1"/>
  </si>
  <si>
    <t>プログラマ - H</t>
    <phoneticPr fontId="1"/>
  </si>
  <si>
    <t>プログラマ - I</t>
    <phoneticPr fontId="1"/>
  </si>
  <si>
    <t>プログラマ - J</t>
    <phoneticPr fontId="1"/>
  </si>
  <si>
    <t>プログラマ - K</t>
    <phoneticPr fontId="1"/>
  </si>
  <si>
    <t>プログラマ - L</t>
    <phoneticPr fontId="1"/>
  </si>
  <si>
    <t>エフェクトリード</t>
    <phoneticPr fontId="1"/>
  </si>
  <si>
    <t>エフェクト - A</t>
    <phoneticPr fontId="1"/>
  </si>
  <si>
    <t>エフェクト - B</t>
    <phoneticPr fontId="1"/>
  </si>
  <si>
    <t>エフェクト - C</t>
    <phoneticPr fontId="1"/>
  </si>
  <si>
    <t>エフェクト - D</t>
    <phoneticPr fontId="1"/>
  </si>
  <si>
    <t>エフェクト - E</t>
    <phoneticPr fontId="1"/>
  </si>
  <si>
    <t>エフェクト - F</t>
    <phoneticPr fontId="1"/>
  </si>
  <si>
    <t>エフェクト - G</t>
    <phoneticPr fontId="1"/>
  </si>
  <si>
    <t>エフェクト - H</t>
    <phoneticPr fontId="1"/>
  </si>
  <si>
    <t>エフェクト - I</t>
    <phoneticPr fontId="1"/>
  </si>
  <si>
    <t>サウンドリード</t>
    <phoneticPr fontId="1"/>
  </si>
  <si>
    <t>サウンド - A</t>
    <phoneticPr fontId="1"/>
  </si>
  <si>
    <t>サウンド - B</t>
    <phoneticPr fontId="1"/>
  </si>
  <si>
    <t>サウンド - C</t>
    <phoneticPr fontId="1"/>
  </si>
  <si>
    <t>サウンド - D</t>
    <phoneticPr fontId="1"/>
  </si>
  <si>
    <t>サウンド - E</t>
    <phoneticPr fontId="1"/>
  </si>
  <si>
    <t>サウンド - F</t>
    <phoneticPr fontId="1"/>
  </si>
  <si>
    <t>サウンド - G</t>
    <phoneticPr fontId="1"/>
  </si>
  <si>
    <t>サウンド - H</t>
    <phoneticPr fontId="1"/>
  </si>
  <si>
    <t>サウンド - I</t>
    <phoneticPr fontId="1"/>
  </si>
  <si>
    <t>サウンド - J</t>
    <phoneticPr fontId="1"/>
  </si>
  <si>
    <t>UI - A</t>
    <phoneticPr fontId="1"/>
  </si>
  <si>
    <t>UI - B</t>
    <phoneticPr fontId="1"/>
  </si>
  <si>
    <t>イメージデザイン(コンセプトアート)</t>
    <phoneticPr fontId="1"/>
  </si>
  <si>
    <t>コンセプトラフアート</t>
    <phoneticPr fontId="1"/>
  </si>
  <si>
    <t>・全体物量洗い出し
・ゲームフロー仕様
・プレイヤー全体仕様
・木・枝レベルデザイン概要書
・エリア収縮演出仕様</t>
    <rPh sb="1" eb="3">
      <t>ゼンタイ</t>
    </rPh>
    <rPh sb="3" eb="5">
      <t>ブツリョウ</t>
    </rPh>
    <rPh sb="5" eb="6">
      <t>アラ</t>
    </rPh>
    <rPh sb="7" eb="8">
      <t>ダ</t>
    </rPh>
    <rPh sb="17" eb="19">
      <t>シヨウ</t>
    </rPh>
    <rPh sb="26" eb="28">
      <t>ゼンタイ</t>
    </rPh>
    <rPh sb="28" eb="30">
      <t>シヨウ</t>
    </rPh>
    <rPh sb="33" eb="34">
      <t>キ</t>
    </rPh>
    <rPh sb="35" eb="36">
      <t>エダ</t>
    </rPh>
    <rPh sb="43" eb="46">
      <t>ガイヨウショ</t>
    </rPh>
    <rPh sb="50" eb="52">
      <t>シュウシュク</t>
    </rPh>
    <rPh sb="52" eb="54">
      <t>エンシュツ</t>
    </rPh>
    <rPh sb="54" eb="56">
      <t>シヨウ</t>
    </rPh>
    <phoneticPr fontId="1"/>
  </si>
  <si>
    <t>・全体物量洗い出し
・ゲームフロー仕様
・プレイヤー全体仕様
・木・枝レベルデザイン概要書
・エリア収縮演出仕様</t>
    <phoneticPr fontId="1"/>
  </si>
  <si>
    <t>プレイヤーラフモデル作成</t>
    <rPh sb="10" eb="12">
      <t>サクセイ</t>
    </rPh>
    <phoneticPr fontId="1"/>
  </si>
  <si>
    <t>等身確認用ラフモデル作成</t>
    <rPh sb="0" eb="2">
      <t>トウシン</t>
    </rPh>
    <rPh sb="2" eb="4">
      <t>カクニン</t>
    </rPh>
    <rPh sb="4" eb="5">
      <t>ヨウ</t>
    </rPh>
    <rPh sb="10" eb="12">
      <t>サクセイ</t>
    </rPh>
    <phoneticPr fontId="1"/>
  </si>
  <si>
    <t>等身確認用ラフモデル作成</t>
    <phoneticPr fontId="1"/>
  </si>
  <si>
    <t>チャレンジ選択画面仕様作成</t>
    <rPh sb="5" eb="7">
      <t>センタク</t>
    </rPh>
    <rPh sb="7" eb="9">
      <t>ガメン</t>
    </rPh>
    <rPh sb="9" eb="11">
      <t>シヨウ</t>
    </rPh>
    <rPh sb="11" eb="13">
      <t>サクセイ</t>
    </rPh>
    <phoneticPr fontId="1"/>
  </si>
  <si>
    <t>バトルパス購入画面仕様作成</t>
    <rPh sb="5" eb="7">
      <t>コウニュウ</t>
    </rPh>
    <rPh sb="7" eb="9">
      <t>ガメン</t>
    </rPh>
    <rPh sb="9" eb="11">
      <t>シヨウ</t>
    </rPh>
    <rPh sb="11" eb="13">
      <t>サクセイ</t>
    </rPh>
    <phoneticPr fontId="1"/>
  </si>
  <si>
    <t>イベント選択画面仕様作成</t>
    <rPh sb="4" eb="6">
      <t>センタク</t>
    </rPh>
    <rPh sb="6" eb="8">
      <t>ガメン</t>
    </rPh>
    <rPh sb="8" eb="10">
      <t>シヨウ</t>
    </rPh>
    <rPh sb="10" eb="12">
      <t>サクセイ</t>
    </rPh>
    <phoneticPr fontId="1"/>
  </si>
  <si>
    <t>イベントマッチング仕様作成</t>
    <rPh sb="9" eb="11">
      <t>シヨウ</t>
    </rPh>
    <rPh sb="11" eb="13">
      <t>サクセイ</t>
    </rPh>
    <phoneticPr fontId="1"/>
  </si>
  <si>
    <t>ストア画面仕様作成</t>
    <rPh sb="3" eb="5">
      <t>ガメン</t>
    </rPh>
    <rPh sb="5" eb="7">
      <t>シヨウ</t>
    </rPh>
    <rPh sb="7" eb="9">
      <t>サクセイ</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</si>
  <si>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phoneticPr fontId="1"/>
  </si>
  <si>
    <t>プレイヤー数オス、メス２体</t>
    <rPh sb="5" eb="6">
      <t>スウ</t>
    </rPh>
    <rPh sb="12" eb="13">
      <t>タイ</t>
    </rPh>
    <phoneticPr fontId="1"/>
  </si>
  <si>
    <t>運営スケジュール草案</t>
    <rPh sb="0" eb="2">
      <t>ウンエイ</t>
    </rPh>
    <rPh sb="8" eb="10">
      <t>ソウアン</t>
    </rPh>
    <phoneticPr fontId="1"/>
  </si>
  <si>
    <t>タイトルデザイン</t>
    <phoneticPr fontId="1"/>
  </si>
  <si>
    <t>衣装デザイン１種</t>
    <rPh sb="0" eb="2">
      <t>イショウ</t>
    </rPh>
    <rPh sb="7" eb="8">
      <t>シュ</t>
    </rPh>
    <phoneticPr fontId="1"/>
  </si>
  <si>
    <t>プレイヤー猿オスデザインラフアート</t>
    <phoneticPr fontId="1"/>
  </si>
  <si>
    <t>プレイヤー猿オスデザイン完成</t>
    <rPh sb="5" eb="6">
      <t>サル</t>
    </rPh>
    <rPh sb="12" eb="14">
      <t>カンセイ</t>
    </rPh>
    <phoneticPr fontId="1"/>
  </si>
  <si>
    <t>プレイヤー猿オスラフアート完成</t>
    <rPh sb="5" eb="6">
      <t>サル</t>
    </rPh>
    <rPh sb="13" eb="15">
      <t>カンセイ</t>
    </rPh>
    <phoneticPr fontId="1"/>
  </si>
  <si>
    <t>運営スケジュール草案</t>
    <phoneticPr fontId="1"/>
  </si>
  <si>
    <t>キャラクターデザイン画</t>
    <rPh sb="10" eb="11">
      <t>ガ</t>
    </rPh>
    <phoneticPr fontId="1"/>
  </si>
  <si>
    <t>コンセプトアート</t>
    <phoneticPr fontId="1"/>
  </si>
  <si>
    <t>エリア収縮演出デザイン画完成</t>
    <rPh sb="3" eb="5">
      <t>シュウシュク</t>
    </rPh>
    <rPh sb="5" eb="7">
      <t>エンシュツ</t>
    </rPh>
    <rPh sb="11" eb="12">
      <t>ガ</t>
    </rPh>
    <rPh sb="12" eb="14">
      <t>カンセイ</t>
    </rPh>
    <phoneticPr fontId="1"/>
  </si>
  <si>
    <t>・モードセレクト画面デザイン
・キャラクターエディット画面デザイン</t>
    <rPh sb="8" eb="10">
      <t>ガメン</t>
    </rPh>
    <rPh sb="27" eb="29">
      <t>ガメン</t>
    </rPh>
    <phoneticPr fontId="1"/>
  </si>
  <si>
    <t>・インゲームUIデザイン</t>
    <phoneticPr fontId="1"/>
  </si>
  <si>
    <t>・オプション画面デザイン</t>
    <rPh sb="6" eb="8">
      <t>ガメン</t>
    </rPh>
    <phoneticPr fontId="1"/>
  </si>
  <si>
    <t>・プロフィール画面デザイン
・アカウント作成画面デザイン</t>
    <rPh sb="7" eb="9">
      <t>ガメン</t>
    </rPh>
    <rPh sb="20" eb="22">
      <t>サクセイ</t>
    </rPh>
    <rPh sb="22" eb="24">
      <t>ガメン</t>
    </rPh>
    <phoneticPr fontId="1"/>
  </si>
  <si>
    <t>・ロード画面デザイン</t>
    <rPh sb="4" eb="6">
      <t>ガメン</t>
    </rPh>
    <phoneticPr fontId="1"/>
  </si>
  <si>
    <t>・チャレンジ画面デザイン</t>
    <rPh sb="6" eb="8">
      <t>ガメン</t>
    </rPh>
    <phoneticPr fontId="1"/>
  </si>
  <si>
    <t>・ストア画面デザイン
・マッチング画面デザイン</t>
    <phoneticPr fontId="1"/>
  </si>
  <si>
    <t>・イベント選択画面デザイン
・リザルト画面デザイン</t>
    <rPh sb="19" eb="21">
      <t>ガメン</t>
    </rPh>
    <phoneticPr fontId="1"/>
  </si>
  <si>
    <t>・アイテムショップ画面デザイン</t>
    <phoneticPr fontId="1"/>
  </si>
  <si>
    <t>・ランキング画面デザイン
・バトルパス画面デザイン</t>
    <phoneticPr fontId="1"/>
  </si>
  <si>
    <t>・レイドボス１体目デザイン</t>
    <rPh sb="7" eb="8">
      <t>タイ</t>
    </rPh>
    <rPh sb="8" eb="9">
      <t>メ</t>
    </rPh>
    <phoneticPr fontId="1"/>
  </si>
  <si>
    <t>・レイドボス６体目デザイン</t>
    <rPh sb="7" eb="8">
      <t>タイ</t>
    </rPh>
    <rPh sb="8" eb="9">
      <t>メ</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</si>
</sst>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s>
  <fills count="17">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
      <patternFill patternType="solid">
        <fgColor theme="0" tint="-0.499984740745262"/>
        <bgColor indexed="64"/>
      </patternFill>
    </fill>
    <fill>
      <patternFill patternType="solid">
        <fgColor theme="4" tint="-0.2499465926084170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alignment vertical="center"/>
    </xf>
  </cellStyleXfs>
  <cellXfs count="243">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lignment vertical="center"/>
    </xf>
    <xf numFmtId="0" fontId="2" fillId="0" borderId="9" xfId="0" applyFont="1" applyBorder="1">
      <alignment vertical="center"/>
    </xf>
    <xf numFmtId="0" fontId="2" fillId="0" borderId="12" xfId="0" applyFont="1" applyBorder="1">
      <alignment vertical="center"/>
    </xf>
    <xf numFmtId="0" fontId="2" fillId="0" borderId="13" xfId="0" applyFont="1" applyBorder="1">
      <alignment vertical="center"/>
    </xf>
    <xf numFmtId="0" fontId="2" fillId="0" borderId="3" xfId="0" applyFont="1" applyBorder="1" applyAlignment="1">
      <alignment vertical="center"/>
    </xf>
    <xf numFmtId="0" fontId="2" fillId="0" borderId="15" xfId="0" applyFont="1" applyBorder="1" applyAlignment="1">
      <alignment vertical="center"/>
    </xf>
    <xf numFmtId="0" fontId="2" fillId="0" borderId="19" xfId="0" applyFont="1" applyBorder="1">
      <alignment vertical="center"/>
    </xf>
    <xf numFmtId="0" fontId="2" fillId="0" borderId="19" xfId="0" applyFont="1" applyFill="1" applyBorder="1">
      <alignment vertical="center"/>
    </xf>
    <xf numFmtId="0" fontId="2" fillId="0" borderId="22" xfId="0" applyFont="1" applyBorder="1">
      <alignment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7" xfId="0" applyFont="1" applyBorder="1">
      <alignment vertical="center"/>
    </xf>
    <xf numFmtId="0" fontId="7" fillId="0" borderId="27"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6"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6" xfId="0" applyFont="1" applyBorder="1" applyAlignment="1">
      <alignment horizontal="center" vertical="center"/>
    </xf>
    <xf numFmtId="0" fontId="7" fillId="0" borderId="0" xfId="0" applyFont="1" applyBorder="1" applyAlignment="1">
      <alignment horizontal="center" vertical="center"/>
    </xf>
    <xf numFmtId="0" fontId="8" fillId="0" borderId="28" xfId="0" applyFont="1" applyBorder="1" applyAlignment="1">
      <alignment horizontal="center" vertical="center"/>
    </xf>
    <xf numFmtId="0" fontId="3" fillId="2" borderId="29" xfId="0" applyFont="1" applyFill="1" applyBorder="1" applyAlignment="1">
      <alignment horizontal="center" vertical="center"/>
    </xf>
    <xf numFmtId="0" fontId="2" fillId="7" borderId="1"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 fillId="2" borderId="35" xfId="0" applyFont="1" applyFill="1" applyBorder="1" applyAlignment="1">
      <alignment horizontal="center" vertical="center"/>
    </xf>
    <xf numFmtId="0" fontId="2" fillId="0" borderId="8"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8"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6" xfId="0" applyFont="1" applyFill="1" applyBorder="1">
      <alignment vertical="center"/>
    </xf>
    <xf numFmtId="0" fontId="3" fillId="2" borderId="39" xfId="0" applyFont="1" applyFill="1" applyBorder="1" applyAlignment="1">
      <alignment horizontal="center" vertical="center"/>
    </xf>
    <xf numFmtId="0" fontId="2" fillId="0" borderId="23"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3" xfId="0" applyFont="1" applyBorder="1">
      <alignment vertical="center"/>
    </xf>
    <xf numFmtId="0" fontId="2" fillId="0" borderId="44" xfId="0" applyFont="1" applyBorder="1" applyAlignment="1">
      <alignment horizontal="right" vertical="center"/>
    </xf>
    <xf numFmtId="0" fontId="3" fillId="9" borderId="45" xfId="0" applyFont="1" applyFill="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3" xfId="0" applyFont="1" applyBorder="1" applyAlignment="1">
      <alignment horizontal="center" vertical="center"/>
    </xf>
    <xf numFmtId="0" fontId="2" fillId="0" borderId="29" xfId="0" applyFont="1" applyBorder="1">
      <alignment vertical="center"/>
    </xf>
    <xf numFmtId="0" fontId="2" fillId="3" borderId="9" xfId="0" applyFont="1" applyFill="1" applyBorder="1">
      <alignment vertical="center"/>
    </xf>
    <xf numFmtId="0" fontId="7" fillId="0" borderId="1" xfId="0" applyFont="1" applyBorder="1">
      <alignment vertical="center"/>
    </xf>
    <xf numFmtId="0" fontId="7" fillId="0" borderId="36"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lignment vertical="center"/>
    </xf>
    <xf numFmtId="0" fontId="7" fillId="0" borderId="29" xfId="0" applyFont="1" applyBorder="1" applyAlignment="1">
      <alignment horizontal="center" vertical="center"/>
    </xf>
    <xf numFmtId="0" fontId="7" fillId="0" borderId="35" xfId="0" applyFont="1" applyBorder="1">
      <alignment vertical="center"/>
    </xf>
    <xf numFmtId="0" fontId="9" fillId="3" borderId="47" xfId="0" applyFont="1" applyFill="1" applyBorder="1">
      <alignment vertical="center"/>
    </xf>
    <xf numFmtId="0" fontId="9" fillId="3" borderId="45" xfId="0" applyFont="1" applyFill="1" applyBorder="1">
      <alignment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3" xfId="0" applyFont="1" applyBorder="1" applyAlignment="1">
      <alignment horizontal="center" vertical="center"/>
    </xf>
    <xf numFmtId="0" fontId="9" fillId="3" borderId="44" xfId="0" applyFont="1" applyFill="1" applyBorder="1" applyAlignment="1">
      <alignment horizontal="center" vertical="center"/>
    </xf>
    <xf numFmtId="0" fontId="9" fillId="10" borderId="30"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6" xfId="0" applyFont="1" applyFill="1" applyBorder="1">
      <alignment vertical="center"/>
    </xf>
    <xf numFmtId="0" fontId="9" fillId="3" borderId="47" xfId="0" applyFont="1" applyFill="1" applyBorder="1" applyAlignment="1">
      <alignment horizontal="right" vertical="center"/>
    </xf>
    <xf numFmtId="176"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6" fontId="0" fillId="14" borderId="14" xfId="0" applyNumberFormat="1" applyFill="1" applyBorder="1">
      <alignment vertical="center"/>
    </xf>
    <xf numFmtId="0" fontId="0" fillId="14" borderId="49" xfId="0" applyFill="1" applyBorder="1">
      <alignment vertical="center"/>
    </xf>
    <xf numFmtId="0" fontId="0" fillId="14" borderId="50" xfId="0" applyFill="1" applyBorder="1">
      <alignment vertical="center"/>
    </xf>
    <xf numFmtId="0" fontId="0" fillId="14" borderId="52" xfId="0" applyFill="1" applyBorder="1">
      <alignment vertical="center"/>
    </xf>
    <xf numFmtId="0" fontId="0" fillId="14" borderId="31" xfId="0" applyFill="1" applyBorder="1">
      <alignment vertical="center"/>
    </xf>
    <xf numFmtId="176" fontId="0" fillId="14" borderId="53" xfId="0" applyNumberFormat="1" applyFill="1" applyBorder="1">
      <alignment vertical="center"/>
    </xf>
    <xf numFmtId="176" fontId="0" fillId="0" borderId="48" xfId="0" applyNumberFormat="1" applyBorder="1">
      <alignment vertical="center"/>
    </xf>
    <xf numFmtId="0" fontId="0" fillId="0" borderId="10" xfId="0" applyBorder="1">
      <alignment vertical="center"/>
    </xf>
    <xf numFmtId="176" fontId="0" fillId="0" borderId="10" xfId="0" applyNumberFormat="1" applyBorder="1">
      <alignment vertical="center"/>
    </xf>
    <xf numFmtId="176" fontId="0" fillId="0" borderId="51" xfId="0" applyNumberFormat="1" applyBorder="1">
      <alignment vertical="center"/>
    </xf>
    <xf numFmtId="0" fontId="13" fillId="0" borderId="0" xfId="0" applyFont="1">
      <alignment vertical="center"/>
    </xf>
    <xf numFmtId="0" fontId="0" fillId="0" borderId="8" xfId="0" applyBorder="1">
      <alignment vertical="center"/>
    </xf>
    <xf numFmtId="0" fontId="0" fillId="0" borderId="1" xfId="0" applyBorder="1">
      <alignment vertical="center"/>
    </xf>
    <xf numFmtId="0" fontId="0" fillId="0" borderId="36" xfId="0" applyBorder="1">
      <alignment vertical="center"/>
    </xf>
    <xf numFmtId="0" fontId="0" fillId="0" borderId="1" xfId="0" applyFill="1" applyBorder="1">
      <alignment vertical="center"/>
    </xf>
    <xf numFmtId="0" fontId="0" fillId="0" borderId="11" xfId="0" applyFill="1" applyBorder="1">
      <alignment vertical="center"/>
    </xf>
    <xf numFmtId="0" fontId="0" fillId="0" borderId="37" xfId="0" applyBorder="1">
      <alignment vertical="center"/>
    </xf>
    <xf numFmtId="0" fontId="0" fillId="0" borderId="37" xfId="0" applyFill="1" applyBorder="1">
      <alignment vertical="center"/>
    </xf>
    <xf numFmtId="0" fontId="0" fillId="0" borderId="38" xfId="0" applyFill="1" applyBorder="1">
      <alignment vertical="center"/>
    </xf>
    <xf numFmtId="0" fontId="0" fillId="0" borderId="23" xfId="0" applyBorder="1">
      <alignment vertical="center"/>
    </xf>
    <xf numFmtId="0" fontId="0" fillId="0" borderId="5" xfId="0" applyBorder="1">
      <alignment vertical="center"/>
    </xf>
    <xf numFmtId="0" fontId="0" fillId="0" borderId="54" xfId="0" applyBorder="1">
      <alignment vertical="center"/>
    </xf>
    <xf numFmtId="0" fontId="11" fillId="12" borderId="44" xfId="0" applyFont="1" applyFill="1" applyBorder="1" applyAlignment="1">
      <alignment horizontal="center" vertical="center"/>
    </xf>
    <xf numFmtId="0" fontId="11" fillId="12" borderId="47" xfId="0" applyFont="1" applyFill="1" applyBorder="1" applyAlignment="1">
      <alignment horizontal="center" vertical="center"/>
    </xf>
    <xf numFmtId="0" fontId="12" fillId="12" borderId="45" xfId="0" applyFont="1" applyFill="1" applyBorder="1" applyAlignment="1">
      <alignment horizontal="center" vertical="center"/>
    </xf>
    <xf numFmtId="0" fontId="0" fillId="0" borderId="36" xfId="0" applyFill="1" applyBorder="1">
      <alignment vertical="center"/>
    </xf>
    <xf numFmtId="0" fontId="0" fillId="0" borderId="47" xfId="0" applyBorder="1" applyAlignment="1">
      <alignment horizontal="center" vertical="center"/>
    </xf>
    <xf numFmtId="0" fontId="0" fillId="0" borderId="1" xfId="0" applyBorder="1" applyAlignment="1">
      <alignment vertical="center" wrapText="1"/>
    </xf>
    <xf numFmtId="0" fontId="0" fillId="0" borderId="38" xfId="0" applyBorder="1">
      <alignment vertical="center"/>
    </xf>
    <xf numFmtId="0" fontId="11" fillId="12" borderId="45" xfId="0" applyFont="1" applyFill="1" applyBorder="1" applyAlignment="1">
      <alignment horizontal="center" vertical="center"/>
    </xf>
    <xf numFmtId="0" fontId="11" fillId="13" borderId="10" xfId="0" applyFont="1" applyFill="1" applyBorder="1" applyAlignment="1">
      <alignment horizontal="right" vertical="center"/>
    </xf>
    <xf numFmtId="0" fontId="11" fillId="13" borderId="24" xfId="0" applyFont="1" applyFill="1" applyBorder="1" applyAlignment="1">
      <alignment horizontal="right" vertical="center"/>
    </xf>
    <xf numFmtId="0" fontId="11" fillId="13" borderId="28" xfId="0" applyFont="1" applyFill="1" applyBorder="1" applyAlignment="1">
      <alignment horizontal="right" vertical="center"/>
    </xf>
    <xf numFmtId="0" fontId="11" fillId="13" borderId="25" xfId="0" applyFont="1" applyFill="1" applyBorder="1" applyAlignment="1">
      <alignment horizontal="right" vertical="center"/>
    </xf>
    <xf numFmtId="0" fontId="0" fillId="0" borderId="37" xfId="0" applyBorder="1" applyAlignment="1">
      <alignment vertical="center" wrapText="1"/>
    </xf>
    <xf numFmtId="176" fontId="0" fillId="0" borderId="5" xfId="0" applyNumberFormat="1" applyBorder="1">
      <alignment vertical="center"/>
    </xf>
    <xf numFmtId="176" fontId="0" fillId="0" borderId="1" xfId="0" applyNumberFormat="1" applyBorder="1">
      <alignment vertical="center"/>
    </xf>
    <xf numFmtId="176" fontId="0" fillId="0" borderId="37" xfId="0" applyNumberFormat="1" applyBorder="1">
      <alignment vertical="center"/>
    </xf>
    <xf numFmtId="0" fontId="0" fillId="0" borderId="10" xfId="0" applyBorder="1" applyAlignment="1">
      <alignment horizontal="right" vertical="center"/>
    </xf>
    <xf numFmtId="0" fontId="0" fillId="14" borderId="10" xfId="0" applyFill="1" applyBorder="1">
      <alignment vertical="center"/>
    </xf>
    <xf numFmtId="0" fontId="0" fillId="13" borderId="0" xfId="0" applyFill="1">
      <alignment vertical="center"/>
    </xf>
    <xf numFmtId="0" fontId="0" fillId="0" borderId="0" xfId="0" applyFill="1">
      <alignment vertical="center"/>
    </xf>
    <xf numFmtId="0" fontId="2" fillId="0" borderId="8" xfId="0" applyFont="1" applyFill="1" applyBorder="1">
      <alignment vertical="center"/>
    </xf>
    <xf numFmtId="0" fontId="2" fillId="0" borderId="3" xfId="0" applyFont="1" applyBorder="1">
      <alignment vertical="center"/>
    </xf>
    <xf numFmtId="0" fontId="2" fillId="0" borderId="1" xfId="0" applyFont="1" applyFill="1" applyBorder="1">
      <alignment vertical="center"/>
    </xf>
    <xf numFmtId="0" fontId="2" fillId="0" borderId="36"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0" xfId="0" applyFont="1" applyFill="1">
      <alignment vertical="center"/>
    </xf>
    <xf numFmtId="0" fontId="0" fillId="0" borderId="56" xfId="0" applyBorder="1">
      <alignment vertical="center"/>
    </xf>
    <xf numFmtId="0" fontId="2" fillId="0" borderId="35" xfId="0" applyFont="1" applyBorder="1">
      <alignment vertical="center"/>
    </xf>
    <xf numFmtId="0" fontId="0" fillId="0" borderId="1" xfId="0" applyFill="1" applyBorder="1" applyAlignment="1">
      <alignment vertical="center"/>
    </xf>
    <xf numFmtId="0" fontId="0" fillId="0" borderId="5" xfId="0" applyFill="1" applyBorder="1">
      <alignment vertical="center"/>
    </xf>
    <xf numFmtId="0" fontId="0" fillId="0" borderId="54" xfId="0" applyFill="1" applyBorder="1">
      <alignment vertical="center"/>
    </xf>
    <xf numFmtId="0" fontId="13" fillId="0" borderId="1" xfId="0" applyFont="1" applyFill="1" applyBorder="1">
      <alignment vertical="center"/>
    </xf>
    <xf numFmtId="0" fontId="13" fillId="0" borderId="36" xfId="0" applyFont="1" applyFill="1" applyBorder="1">
      <alignment vertical="center"/>
    </xf>
    <xf numFmtId="0" fontId="0" fillId="0" borderId="1" xfId="0" applyFont="1" applyFill="1" applyBorder="1" applyAlignment="1">
      <alignment vertical="center"/>
    </xf>
    <xf numFmtId="0" fontId="0" fillId="0" borderId="1" xfId="0" applyFont="1" applyFill="1" applyBorder="1">
      <alignment vertical="center"/>
    </xf>
    <xf numFmtId="0" fontId="0" fillId="0" borderId="36" xfId="0" applyFont="1" applyFill="1" applyBorder="1">
      <alignment vertical="center"/>
    </xf>
    <xf numFmtId="0" fontId="0" fillId="8" borderId="1" xfId="0" applyFill="1" applyBorder="1" applyAlignment="1">
      <alignment vertical="center"/>
    </xf>
    <xf numFmtId="0" fontId="0" fillId="8" borderId="1" xfId="0" applyFill="1" applyBorder="1">
      <alignment vertical="center"/>
    </xf>
    <xf numFmtId="0" fontId="0" fillId="8" borderId="36" xfId="0" applyFill="1" applyBorder="1">
      <alignment vertical="center"/>
    </xf>
    <xf numFmtId="0" fontId="0" fillId="8" borderId="1" xfId="0" applyFill="1" applyBorder="1" applyAlignment="1">
      <alignment vertical="center"/>
    </xf>
    <xf numFmtId="0" fontId="0" fillId="15" borderId="1" xfId="0" applyFill="1" applyBorder="1">
      <alignment vertical="center"/>
    </xf>
    <xf numFmtId="0" fontId="0" fillId="8" borderId="1" xfId="0" applyFill="1" applyBorder="1" applyAlignment="1">
      <alignment vertical="center"/>
    </xf>
    <xf numFmtId="0" fontId="2" fillId="16" borderId="19" xfId="0" applyFont="1" applyFill="1" applyBorder="1">
      <alignment vertical="center"/>
    </xf>
    <xf numFmtId="0" fontId="2" fillId="0" borderId="57" xfId="0" applyFont="1" applyFill="1" applyBorder="1">
      <alignment vertical="center"/>
    </xf>
    <xf numFmtId="0" fontId="2" fillId="0" borderId="19" xfId="0" applyFont="1" applyBorder="1" applyAlignment="1">
      <alignment vertical="center" wrapText="1"/>
    </xf>
    <xf numFmtId="0" fontId="2" fillId="0" borderId="0" xfId="0" applyFont="1" applyBorder="1" applyAlignment="1">
      <alignment vertical="center" wrapText="1"/>
    </xf>
    <xf numFmtId="0" fontId="2" fillId="3" borderId="9" xfId="0" applyFont="1" applyFill="1" applyBorder="1" applyAlignment="1">
      <alignment vertical="center" wrapText="1"/>
    </xf>
    <xf numFmtId="0" fontId="0" fillId="8" borderId="8" xfId="0" applyFill="1" applyBorder="1">
      <alignment vertical="center"/>
    </xf>
    <xf numFmtId="0" fontId="13" fillId="8" borderId="1" xfId="0" applyFont="1" applyFill="1" applyBorder="1">
      <alignment vertical="center"/>
    </xf>
    <xf numFmtId="0" fontId="0" fillId="8" borderId="33" xfId="0" applyFill="1" applyBorder="1" applyAlignment="1">
      <alignment horizontal="center" vertical="center"/>
    </xf>
    <xf numFmtId="0" fontId="0" fillId="8" borderId="1" xfId="0" applyFill="1" applyBorder="1" applyAlignment="1">
      <alignment horizontal="center" vertical="center"/>
    </xf>
    <xf numFmtId="0" fontId="0" fillId="0" borderId="1" xfId="0" applyFill="1" applyBorder="1" applyAlignment="1">
      <alignment vertical="center"/>
    </xf>
    <xf numFmtId="0" fontId="0" fillId="8" borderId="1" xfId="0" applyFill="1" applyBorder="1" applyAlignment="1">
      <alignment vertical="center"/>
    </xf>
    <xf numFmtId="49" fontId="2" fillId="0" borderId="1" xfId="0" applyNumberFormat="1" applyFont="1" applyBorder="1" applyAlignment="1">
      <alignment horizontal="center" vertical="center"/>
    </xf>
    <xf numFmtId="0" fontId="0" fillId="8" borderId="37" xfId="0" applyFill="1" applyBorder="1" applyAlignment="1">
      <alignment vertical="center"/>
    </xf>
    <xf numFmtId="0" fontId="2" fillId="0" borderId="1"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8" xfId="0" applyBorder="1" applyAlignment="1">
      <alignment vertical="center"/>
    </xf>
    <xf numFmtId="0" fontId="0" fillId="0" borderId="1" xfId="0" applyBorder="1" applyAlignment="1">
      <alignment vertical="center"/>
    </xf>
    <xf numFmtId="0" fontId="0" fillId="0" borderId="11" xfId="0" applyBorder="1" applyAlignment="1">
      <alignment vertical="center"/>
    </xf>
    <xf numFmtId="0" fontId="0" fillId="0" borderId="37" xfId="0" applyBorder="1" applyAlignment="1">
      <alignment vertical="center"/>
    </xf>
    <xf numFmtId="0" fontId="11" fillId="12" borderId="44" xfId="0" applyFont="1" applyFill="1" applyBorder="1" applyAlignment="1">
      <alignment horizontal="center" vertical="center"/>
    </xf>
    <xf numFmtId="0" fontId="11" fillId="12" borderId="47" xfId="0" applyFont="1" applyFill="1" applyBorder="1" applyAlignment="1">
      <alignment horizontal="center" vertical="center"/>
    </xf>
    <xf numFmtId="0" fontId="0" fillId="0" borderId="23" xfId="0" applyBorder="1" applyAlignment="1">
      <alignment vertical="center"/>
    </xf>
    <xf numFmtId="0" fontId="0" fillId="0" borderId="5" xfId="0" applyBorder="1" applyAlignment="1">
      <alignment vertical="center"/>
    </xf>
    <xf numFmtId="0" fontId="0" fillId="0" borderId="10"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8" xfId="0" applyFill="1" applyBorder="1" applyAlignment="1">
      <alignment vertical="center"/>
    </xf>
    <xf numFmtId="0" fontId="0" fillId="8" borderId="8" xfId="0" applyFill="1" applyBorder="1" applyAlignment="1">
      <alignment vertical="center"/>
    </xf>
    <xf numFmtId="0" fontId="0" fillId="8" borderId="1" xfId="0" applyFill="1" applyBorder="1" applyAlignment="1">
      <alignment vertical="center"/>
    </xf>
    <xf numFmtId="0" fontId="0" fillId="8" borderId="11" xfId="0" applyFill="1" applyBorder="1" applyAlignment="1">
      <alignment vertical="center"/>
    </xf>
    <xf numFmtId="0" fontId="0" fillId="8" borderId="37" xfId="0" applyFill="1" applyBorder="1" applyAlignment="1">
      <alignment vertical="center"/>
    </xf>
    <xf numFmtId="0" fontId="0" fillId="0" borderId="47" xfId="0" applyBorder="1" applyAlignment="1">
      <alignment horizontal="center" vertical="center"/>
    </xf>
    <xf numFmtId="0" fontId="11" fillId="13" borderId="48" xfId="0" applyFont="1" applyFill="1" applyBorder="1" applyAlignment="1">
      <alignment horizontal="right" vertical="center"/>
    </xf>
    <xf numFmtId="0" fontId="11" fillId="0" borderId="49" xfId="0" applyFont="1" applyBorder="1" applyAlignment="1">
      <alignment horizontal="right" vertical="center"/>
    </xf>
    <xf numFmtId="0" fontId="11" fillId="13" borderId="10" xfId="0" applyFont="1" applyFill="1" applyBorder="1" applyAlignment="1">
      <alignment horizontal="right" vertical="center"/>
    </xf>
    <xf numFmtId="0" fontId="11" fillId="0" borderId="50" xfId="0" applyFont="1" applyBorder="1" applyAlignment="1">
      <alignment horizontal="right" vertical="center"/>
    </xf>
    <xf numFmtId="0" fontId="11" fillId="13" borderId="51" xfId="0" applyFont="1" applyFill="1" applyBorder="1" applyAlignment="1">
      <alignment horizontal="right" vertical="center"/>
    </xf>
    <xf numFmtId="0" fontId="11" fillId="0" borderId="52" xfId="0" applyFont="1" applyBorder="1" applyAlignment="1">
      <alignment horizontal="right" vertical="center"/>
    </xf>
    <xf numFmtId="0" fontId="0" fillId="0" borderId="50" xfId="0" applyBorder="1" applyAlignment="1">
      <alignment horizontal="right" vertical="center"/>
    </xf>
    <xf numFmtId="0" fontId="0" fillId="0" borderId="10" xfId="0" applyFill="1" applyBorder="1" applyAlignment="1">
      <alignment vertical="center"/>
    </xf>
    <xf numFmtId="0" fontId="0" fillId="0" borderId="4" xfId="0" applyFill="1" applyBorder="1" applyAlignment="1">
      <alignment vertical="center"/>
    </xf>
    <xf numFmtId="0" fontId="0" fillId="0" borderId="6" xfId="0" applyFill="1" applyBorder="1" applyAlignment="1">
      <alignment vertical="center"/>
    </xf>
    <xf numFmtId="0" fontId="0" fillId="0" borderId="55" xfId="0" applyFill="1" applyBorder="1" applyAlignment="1">
      <alignment vertical="center"/>
    </xf>
    <xf numFmtId="49" fontId="2" fillId="0" borderId="1" xfId="0" applyNumberFormat="1" applyFont="1" applyBorder="1" applyAlignment="1">
      <alignment horizontal="center" vertical="center"/>
    </xf>
    <xf numFmtId="0" fontId="3" fillId="6" borderId="2" xfId="0" applyFont="1" applyFill="1" applyBorder="1" applyAlignment="1">
      <alignment horizontal="center" vertical="center"/>
    </xf>
    <xf numFmtId="0" fontId="0" fillId="0" borderId="2" xfId="0"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3" fillId="3" borderId="18" xfId="0" applyFont="1" applyFill="1"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2" fillId="0" borderId="23" xfId="0" applyFont="1" applyBorder="1" applyAlignment="1">
      <alignment horizontal="center" vertical="center"/>
    </xf>
    <xf numFmtId="0" fontId="2" fillId="0" borderId="20" xfId="0" applyFont="1" applyBorder="1" applyAlignment="1">
      <alignment vertical="center"/>
    </xf>
    <xf numFmtId="0" fontId="2" fillId="0" borderId="10" xfId="0" applyFont="1" applyBorder="1" applyAlignment="1">
      <alignment horizontal="center" vertical="center"/>
    </xf>
    <xf numFmtId="0" fontId="2" fillId="0" borderId="14" xfId="0" applyFont="1" applyBorder="1" applyAlignment="1">
      <alignment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11" xfId="0" applyFont="1" applyBorder="1" applyAlignment="1">
      <alignment vertical="center"/>
    </xf>
    <xf numFmtId="0" fontId="0" fillId="8" borderId="10" xfId="0" applyFill="1" applyBorder="1" applyAlignment="1">
      <alignment vertical="center"/>
    </xf>
    <xf numFmtId="0" fontId="0" fillId="8" borderId="4" xfId="0" applyFill="1" applyBorder="1" applyAlignment="1">
      <alignment vertical="center"/>
    </xf>
    <xf numFmtId="0" fontId="3" fillId="3" borderId="19" xfId="0" applyFont="1" applyFill="1" applyBorder="1" applyAlignment="1">
      <alignment horizontal="left" vertical="top" wrapText="1"/>
    </xf>
    <xf numFmtId="0" fontId="0" fillId="0" borderId="0" xfId="0" applyBorder="1" applyAlignment="1">
      <alignment horizontal="left" vertical="top"/>
    </xf>
    <xf numFmtId="0" fontId="2" fillId="0" borderId="19" xfId="0" applyFont="1" applyFill="1" applyBorder="1" applyAlignment="1">
      <alignment vertical="center" wrapText="1"/>
    </xf>
    <xf numFmtId="0" fontId="2" fillId="0" borderId="0" xfId="0" applyFont="1" applyFill="1" applyBorder="1" applyAlignment="1">
      <alignment vertical="center" wrapText="1"/>
    </xf>
    <xf numFmtId="0" fontId="2" fillId="3" borderId="0" xfId="0" applyFont="1" applyFill="1">
      <alignment vertical="center"/>
    </xf>
    <xf numFmtId="0" fontId="2" fillId="3" borderId="0" xfId="0" applyFont="1" applyFill="1" applyAlignment="1">
      <alignment vertical="center" wrapText="1"/>
    </xf>
  </cellXfs>
  <cellStyles count="1">
    <cellStyle name="標準"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4</xdr:row>
      <xdr:rowOff>123824</xdr:rowOff>
    </xdr:from>
    <xdr:to>
      <xdr:col>12</xdr:col>
      <xdr:colOff>380999</xdr:colOff>
      <xdr:row>10</xdr:row>
      <xdr:rowOff>114300</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10000" y="933449"/>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109</xdr:row>
      <xdr:rowOff>19050</xdr:rowOff>
    </xdr:from>
    <xdr:to>
      <xdr:col>19</xdr:col>
      <xdr:colOff>333374</xdr:colOff>
      <xdr:row>115</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590549</xdr:colOff>
      <xdr:row>109</xdr:row>
      <xdr:rowOff>19050</xdr:rowOff>
    </xdr:from>
    <xdr:to>
      <xdr:col>19</xdr:col>
      <xdr:colOff>333374</xdr:colOff>
      <xdr:row>115</xdr:row>
      <xdr:rowOff>19050</xdr:rowOff>
    </xdr:to>
    <xdr:sp macro="" textlink="">
      <xdr:nvSpPr>
        <xdr:cNvPr id="3" name="吹き出し: 四角形 2">
          <a:extLst>
            <a:ext uri="{FF2B5EF4-FFF2-40B4-BE49-F238E27FC236}">
              <a16:creationId xmlns:a16="http://schemas.microsoft.com/office/drawing/2014/main" id="{DD9B2940-A9D0-407C-B968-BF0943534B8B}"/>
            </a:ext>
          </a:extLst>
        </xdr:cNvPr>
        <xdr:cNvSpPr/>
      </xdr:nvSpPr>
      <xdr:spPr>
        <a:xfrm>
          <a:off x="8115299" y="217360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twoCellAnchor>
    <xdr:from>
      <xdr:col>3</xdr:col>
      <xdr:colOff>19048</xdr:colOff>
      <xdr:row>5</xdr:row>
      <xdr:rowOff>57149</xdr:rowOff>
    </xdr:from>
    <xdr:to>
      <xdr:col>38</xdr:col>
      <xdr:colOff>676275</xdr:colOff>
      <xdr:row>5</xdr:row>
      <xdr:rowOff>218098</xdr:rowOff>
    </xdr:to>
    <xdr:sp macro="" textlink="">
      <xdr:nvSpPr>
        <xdr:cNvPr id="4" name="正方形/長方形 3">
          <a:extLst>
            <a:ext uri="{FF2B5EF4-FFF2-40B4-BE49-F238E27FC236}">
              <a16:creationId xmlns:a16="http://schemas.microsoft.com/office/drawing/2014/main" id="{DFC3BD81-FA96-49CD-BCB4-E281FCD763DD}"/>
            </a:ext>
          </a:extLst>
        </xdr:cNvPr>
        <xdr:cNvSpPr/>
      </xdr:nvSpPr>
      <xdr:spPr>
        <a:xfrm>
          <a:off x="2743198" y="1295399"/>
          <a:ext cx="24660227" cy="1609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9524</xdr:colOff>
      <xdr:row>6</xdr:row>
      <xdr:rowOff>38099</xdr:rowOff>
    </xdr:from>
    <xdr:to>
      <xdr:col>38</xdr:col>
      <xdr:colOff>676276</xdr:colOff>
      <xdr:row>6</xdr:row>
      <xdr:rowOff>218099</xdr:rowOff>
    </xdr:to>
    <xdr:sp macro="" textlink="">
      <xdr:nvSpPr>
        <xdr:cNvPr id="5" name="正方形/長方形 4">
          <a:extLst>
            <a:ext uri="{FF2B5EF4-FFF2-40B4-BE49-F238E27FC236}">
              <a16:creationId xmlns:a16="http://schemas.microsoft.com/office/drawing/2014/main" id="{BA3789E7-0086-4802-B874-BA6B05FCCA78}"/>
            </a:ext>
          </a:extLst>
        </xdr:cNvPr>
        <xdr:cNvSpPr/>
      </xdr:nvSpPr>
      <xdr:spPr>
        <a:xfrm>
          <a:off x="4105274" y="1523999"/>
          <a:ext cx="23298152"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9524</xdr:colOff>
      <xdr:row>7</xdr:row>
      <xdr:rowOff>38098</xdr:rowOff>
    </xdr:from>
    <xdr:to>
      <xdr:col>39</xdr:col>
      <xdr:colOff>0</xdr:colOff>
      <xdr:row>7</xdr:row>
      <xdr:rowOff>218098</xdr:rowOff>
    </xdr:to>
    <xdr:sp macro="" textlink="">
      <xdr:nvSpPr>
        <xdr:cNvPr id="6" name="正方形/長方形 5">
          <a:extLst>
            <a:ext uri="{FF2B5EF4-FFF2-40B4-BE49-F238E27FC236}">
              <a16:creationId xmlns:a16="http://schemas.microsoft.com/office/drawing/2014/main" id="{B1B4FD3D-AF25-40D9-A24A-3EE0B2B0139C}"/>
            </a:ext>
          </a:extLst>
        </xdr:cNvPr>
        <xdr:cNvSpPr/>
      </xdr:nvSpPr>
      <xdr:spPr>
        <a:xfrm>
          <a:off x="4791074" y="1771648"/>
          <a:ext cx="22621876"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9</xdr:row>
      <xdr:rowOff>38100</xdr:rowOff>
    </xdr:from>
    <xdr:to>
      <xdr:col>5</xdr:col>
      <xdr:colOff>1</xdr:colOff>
      <xdr:row>9</xdr:row>
      <xdr:rowOff>218098</xdr:rowOff>
    </xdr:to>
    <xdr:sp macro="" textlink="">
      <xdr:nvSpPr>
        <xdr:cNvPr id="7" name="正方形/長方形 6">
          <a:extLst>
            <a:ext uri="{FF2B5EF4-FFF2-40B4-BE49-F238E27FC236}">
              <a16:creationId xmlns:a16="http://schemas.microsoft.com/office/drawing/2014/main" id="{F5586CC5-FA3B-4228-AD62-463E970D515F}"/>
            </a:ext>
          </a:extLst>
        </xdr:cNvPr>
        <xdr:cNvSpPr/>
      </xdr:nvSpPr>
      <xdr:spPr>
        <a:xfrm>
          <a:off x="2733675" y="2266950"/>
          <a:ext cx="1362076" cy="17999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ゲームフロー</a:t>
          </a:r>
        </a:p>
      </xdr:txBody>
    </xdr:sp>
    <xdr:clientData/>
  </xdr:twoCellAnchor>
  <xdr:twoCellAnchor>
    <xdr:from>
      <xdr:col>5</xdr:col>
      <xdr:colOff>9525</xdr:colOff>
      <xdr:row>9</xdr:row>
      <xdr:rowOff>38100</xdr:rowOff>
    </xdr:from>
    <xdr:to>
      <xdr:col>7</xdr:col>
      <xdr:colOff>1</xdr:colOff>
      <xdr:row>9</xdr:row>
      <xdr:rowOff>218098</xdr:rowOff>
    </xdr:to>
    <xdr:sp macro="" textlink="">
      <xdr:nvSpPr>
        <xdr:cNvPr id="8" name="正方形/長方形 7">
          <a:extLst>
            <a:ext uri="{FF2B5EF4-FFF2-40B4-BE49-F238E27FC236}">
              <a16:creationId xmlns:a16="http://schemas.microsoft.com/office/drawing/2014/main" id="{3FDDAC09-9D6B-4659-986A-3CC45ACA8C52}"/>
            </a:ext>
          </a:extLst>
        </xdr:cNvPr>
        <xdr:cNvSpPr/>
      </xdr:nvSpPr>
      <xdr:spPr>
        <a:xfrm>
          <a:off x="4105275" y="2266950"/>
          <a:ext cx="1362076" cy="17999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モチベーションフロー</a:t>
          </a:r>
        </a:p>
      </xdr:txBody>
    </xdr:sp>
    <xdr:clientData/>
  </xdr:twoCellAnchor>
  <xdr:twoCellAnchor>
    <xdr:from>
      <xdr:col>3</xdr:col>
      <xdr:colOff>0</xdr:colOff>
      <xdr:row>27</xdr:row>
      <xdr:rowOff>28575</xdr:rowOff>
    </xdr:from>
    <xdr:to>
      <xdr:col>6</xdr:col>
      <xdr:colOff>0</xdr:colOff>
      <xdr:row>27</xdr:row>
      <xdr:rowOff>208575</xdr:rowOff>
    </xdr:to>
    <xdr:sp macro="" textlink="">
      <xdr:nvSpPr>
        <xdr:cNvPr id="9" name="正方形/長方形 8">
          <a:extLst>
            <a:ext uri="{FF2B5EF4-FFF2-40B4-BE49-F238E27FC236}">
              <a16:creationId xmlns:a16="http://schemas.microsoft.com/office/drawing/2014/main" id="{6E300C29-60A1-46BB-8674-39354FD55599}"/>
            </a:ext>
          </a:extLst>
        </xdr:cNvPr>
        <xdr:cNvSpPr/>
      </xdr:nvSpPr>
      <xdr:spPr>
        <a:xfrm>
          <a:off x="2724150" y="6715125"/>
          <a:ext cx="20574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a:t>
          </a:r>
        </a:p>
      </xdr:txBody>
    </xdr:sp>
    <xdr:clientData/>
  </xdr:twoCellAnchor>
  <xdr:twoCellAnchor>
    <xdr:from>
      <xdr:col>6</xdr:col>
      <xdr:colOff>9525</xdr:colOff>
      <xdr:row>27</xdr:row>
      <xdr:rowOff>38100</xdr:rowOff>
    </xdr:from>
    <xdr:to>
      <xdr:col>8</xdr:col>
      <xdr:colOff>0</xdr:colOff>
      <xdr:row>27</xdr:row>
      <xdr:rowOff>218100</xdr:rowOff>
    </xdr:to>
    <xdr:sp macro="" textlink="">
      <xdr:nvSpPr>
        <xdr:cNvPr id="10" name="正方形/長方形 9">
          <a:extLst>
            <a:ext uri="{FF2B5EF4-FFF2-40B4-BE49-F238E27FC236}">
              <a16:creationId xmlns:a16="http://schemas.microsoft.com/office/drawing/2014/main" id="{FF74C293-251F-4E01-B912-FFDFB7E1E15A}"/>
            </a:ext>
          </a:extLst>
        </xdr:cNvPr>
        <xdr:cNvSpPr/>
      </xdr:nvSpPr>
      <xdr:spPr>
        <a:xfrm>
          <a:off x="4791075" y="6724650"/>
          <a:ext cx="1362075"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モーションリスト</a:t>
          </a:r>
        </a:p>
      </xdr:txBody>
    </xdr:sp>
    <xdr:clientData/>
  </xdr:twoCellAnchor>
  <xdr:twoCellAnchor>
    <xdr:from>
      <xdr:col>3</xdr:col>
      <xdr:colOff>0</xdr:colOff>
      <xdr:row>28</xdr:row>
      <xdr:rowOff>38100</xdr:rowOff>
    </xdr:from>
    <xdr:to>
      <xdr:col>6</xdr:col>
      <xdr:colOff>0</xdr:colOff>
      <xdr:row>28</xdr:row>
      <xdr:rowOff>218100</xdr:rowOff>
    </xdr:to>
    <xdr:sp macro="" textlink="">
      <xdr:nvSpPr>
        <xdr:cNvPr id="11" name="正方形/長方形 10">
          <a:extLst>
            <a:ext uri="{FF2B5EF4-FFF2-40B4-BE49-F238E27FC236}">
              <a16:creationId xmlns:a16="http://schemas.microsoft.com/office/drawing/2014/main" id="{F8408964-FB87-4964-964C-CBB9A356B386}"/>
            </a:ext>
          </a:extLst>
        </xdr:cNvPr>
        <xdr:cNvSpPr/>
      </xdr:nvSpPr>
      <xdr:spPr>
        <a:xfrm>
          <a:off x="2724150" y="697230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木・枝のツール要件</a:t>
          </a:r>
        </a:p>
      </xdr:txBody>
    </xdr:sp>
    <xdr:clientData/>
  </xdr:twoCellAnchor>
  <xdr:twoCellAnchor>
    <xdr:from>
      <xdr:col>8</xdr:col>
      <xdr:colOff>0</xdr:colOff>
      <xdr:row>28</xdr:row>
      <xdr:rowOff>47625</xdr:rowOff>
    </xdr:from>
    <xdr:to>
      <xdr:col>14</xdr:col>
      <xdr:colOff>0</xdr:colOff>
      <xdr:row>28</xdr:row>
      <xdr:rowOff>227625</xdr:rowOff>
    </xdr:to>
    <xdr:sp macro="" textlink="">
      <xdr:nvSpPr>
        <xdr:cNvPr id="12" name="正方形/長方形 11">
          <a:extLst>
            <a:ext uri="{FF2B5EF4-FFF2-40B4-BE49-F238E27FC236}">
              <a16:creationId xmlns:a16="http://schemas.microsoft.com/office/drawing/2014/main" id="{D188469B-D7CE-4BAA-8A60-A4E71AD24726}"/>
            </a:ext>
          </a:extLst>
        </xdr:cNvPr>
        <xdr:cNvSpPr/>
      </xdr:nvSpPr>
      <xdr:spPr>
        <a:xfrm>
          <a:off x="6153150" y="6981825"/>
          <a:ext cx="41148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木・枝のレベルデザイン</a:t>
          </a:r>
        </a:p>
      </xdr:txBody>
    </xdr:sp>
    <xdr:clientData/>
  </xdr:twoCellAnchor>
  <xdr:twoCellAnchor>
    <xdr:from>
      <xdr:col>14</xdr:col>
      <xdr:colOff>0</xdr:colOff>
      <xdr:row>28</xdr:row>
      <xdr:rowOff>47625</xdr:rowOff>
    </xdr:from>
    <xdr:to>
      <xdr:col>15</xdr:col>
      <xdr:colOff>666750</xdr:colOff>
      <xdr:row>28</xdr:row>
      <xdr:rowOff>227625</xdr:rowOff>
    </xdr:to>
    <xdr:sp macro="" textlink="">
      <xdr:nvSpPr>
        <xdr:cNvPr id="13" name="正方形/長方形 12">
          <a:extLst>
            <a:ext uri="{FF2B5EF4-FFF2-40B4-BE49-F238E27FC236}">
              <a16:creationId xmlns:a16="http://schemas.microsoft.com/office/drawing/2014/main" id="{F6901E4B-9DAF-4A92-ABFD-0B380E55CD0B}"/>
            </a:ext>
          </a:extLst>
        </xdr:cNvPr>
        <xdr:cNvSpPr/>
      </xdr:nvSpPr>
      <xdr:spPr>
        <a:xfrm>
          <a:off x="10267950" y="6981825"/>
          <a:ext cx="135255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ガーデニング</a:t>
          </a:r>
        </a:p>
      </xdr:txBody>
    </xdr:sp>
    <xdr:clientData/>
  </xdr:twoCellAnchor>
  <xdr:twoCellAnchor>
    <xdr:from>
      <xdr:col>6</xdr:col>
      <xdr:colOff>9525</xdr:colOff>
      <xdr:row>28</xdr:row>
      <xdr:rowOff>47625</xdr:rowOff>
    </xdr:from>
    <xdr:to>
      <xdr:col>7</xdr:col>
      <xdr:colOff>676275</xdr:colOff>
      <xdr:row>28</xdr:row>
      <xdr:rowOff>227625</xdr:rowOff>
    </xdr:to>
    <xdr:sp macro="" textlink="">
      <xdr:nvSpPr>
        <xdr:cNvPr id="14" name="正方形/長方形 13">
          <a:extLst>
            <a:ext uri="{FF2B5EF4-FFF2-40B4-BE49-F238E27FC236}">
              <a16:creationId xmlns:a16="http://schemas.microsoft.com/office/drawing/2014/main" id="{306246F1-639D-4DB6-8E78-1EAEBE976265}"/>
            </a:ext>
          </a:extLst>
        </xdr:cNvPr>
        <xdr:cNvSpPr/>
      </xdr:nvSpPr>
      <xdr:spPr>
        <a:xfrm>
          <a:off x="4791075" y="6981825"/>
          <a:ext cx="135255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a:t>
          </a:r>
        </a:p>
      </xdr:txBody>
    </xdr:sp>
    <xdr:clientData/>
  </xdr:twoCellAnchor>
  <xdr:twoCellAnchor>
    <xdr:from>
      <xdr:col>3</xdr:col>
      <xdr:colOff>9524</xdr:colOff>
      <xdr:row>29</xdr:row>
      <xdr:rowOff>38100</xdr:rowOff>
    </xdr:from>
    <xdr:to>
      <xdr:col>5</xdr:col>
      <xdr:colOff>685799</xdr:colOff>
      <xdr:row>29</xdr:row>
      <xdr:rowOff>218100</xdr:rowOff>
    </xdr:to>
    <xdr:sp macro="" textlink="">
      <xdr:nvSpPr>
        <xdr:cNvPr id="15" name="正方形/長方形 14">
          <a:extLst>
            <a:ext uri="{FF2B5EF4-FFF2-40B4-BE49-F238E27FC236}">
              <a16:creationId xmlns:a16="http://schemas.microsoft.com/office/drawing/2014/main" id="{20068F6E-9BC5-4286-8E59-4BC63C4773BE}"/>
            </a:ext>
          </a:extLst>
        </xdr:cNvPr>
        <xdr:cNvSpPr/>
      </xdr:nvSpPr>
      <xdr:spPr>
        <a:xfrm>
          <a:off x="2733674" y="7219950"/>
          <a:ext cx="2047875"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a:t>
          </a:r>
        </a:p>
      </xdr:txBody>
    </xdr:sp>
    <xdr:clientData/>
  </xdr:twoCellAnchor>
  <xdr:twoCellAnchor>
    <xdr:from>
      <xdr:col>6</xdr:col>
      <xdr:colOff>19050</xdr:colOff>
      <xdr:row>29</xdr:row>
      <xdr:rowOff>38100</xdr:rowOff>
    </xdr:from>
    <xdr:to>
      <xdr:col>16</xdr:col>
      <xdr:colOff>666750</xdr:colOff>
      <xdr:row>29</xdr:row>
      <xdr:rowOff>218100</xdr:rowOff>
    </xdr:to>
    <xdr:sp macro="" textlink="">
      <xdr:nvSpPr>
        <xdr:cNvPr id="16" name="正方形/長方形 15">
          <a:extLst>
            <a:ext uri="{FF2B5EF4-FFF2-40B4-BE49-F238E27FC236}">
              <a16:creationId xmlns:a16="http://schemas.microsoft.com/office/drawing/2014/main" id="{56F1DB86-E601-4CC3-847C-B1B5CCECD519}"/>
            </a:ext>
          </a:extLst>
        </xdr:cNvPr>
        <xdr:cNvSpPr/>
      </xdr:nvSpPr>
      <xdr:spPr>
        <a:xfrm>
          <a:off x="4800600" y="7219950"/>
          <a:ext cx="75057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r>
            <a:rPr kumimoji="1" lang="en-US" altLang="ja-JP" sz="1000">
              <a:solidFill>
                <a:sysClr val="windowText" lastClr="000000"/>
              </a:solidFill>
            </a:rPr>
            <a:t>(</a:t>
          </a:r>
          <a:r>
            <a:rPr kumimoji="1" lang="ja-JP" altLang="en-US" sz="1000">
              <a:solidFill>
                <a:sysClr val="windowText" lastClr="000000"/>
              </a:solidFill>
            </a:rPr>
            <a:t>パラメータ管理含む</a:t>
          </a:r>
          <a:r>
            <a:rPr kumimoji="1" lang="en-US" altLang="ja-JP" sz="1000">
              <a:solidFill>
                <a:sysClr val="windowText" lastClr="000000"/>
              </a:solidFill>
            </a:rPr>
            <a:t>)</a:t>
          </a:r>
          <a:endParaRPr kumimoji="1" lang="ja-JP" altLang="en-US" sz="1000">
            <a:solidFill>
              <a:sysClr val="windowText" lastClr="000000"/>
            </a:solidFill>
          </a:endParaRPr>
        </a:p>
      </xdr:txBody>
    </xdr:sp>
    <xdr:clientData/>
  </xdr:twoCellAnchor>
  <xdr:twoCellAnchor>
    <xdr:from>
      <xdr:col>8</xdr:col>
      <xdr:colOff>9525</xdr:colOff>
      <xdr:row>27</xdr:row>
      <xdr:rowOff>38100</xdr:rowOff>
    </xdr:from>
    <xdr:to>
      <xdr:col>10</xdr:col>
      <xdr:colOff>0</xdr:colOff>
      <xdr:row>27</xdr:row>
      <xdr:rowOff>218100</xdr:rowOff>
    </xdr:to>
    <xdr:sp macro="" textlink="">
      <xdr:nvSpPr>
        <xdr:cNvPr id="18" name="正方形/長方形 17">
          <a:extLst>
            <a:ext uri="{FF2B5EF4-FFF2-40B4-BE49-F238E27FC236}">
              <a16:creationId xmlns:a16="http://schemas.microsoft.com/office/drawing/2014/main" id="{60658991-E3D0-43AA-AB27-CC256836C6B1}"/>
            </a:ext>
          </a:extLst>
        </xdr:cNvPr>
        <xdr:cNvSpPr/>
      </xdr:nvSpPr>
      <xdr:spPr>
        <a:xfrm>
          <a:off x="6162675" y="6724650"/>
          <a:ext cx="1362075" cy="180000"/>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a:t>
          </a:r>
        </a:p>
      </xdr:txBody>
    </xdr:sp>
    <xdr:clientData/>
  </xdr:twoCellAnchor>
  <xdr:twoCellAnchor>
    <xdr:from>
      <xdr:col>10</xdr:col>
      <xdr:colOff>9525</xdr:colOff>
      <xdr:row>27</xdr:row>
      <xdr:rowOff>38100</xdr:rowOff>
    </xdr:from>
    <xdr:to>
      <xdr:col>12</xdr:col>
      <xdr:colOff>0</xdr:colOff>
      <xdr:row>27</xdr:row>
      <xdr:rowOff>218100</xdr:rowOff>
    </xdr:to>
    <xdr:sp macro="" textlink="">
      <xdr:nvSpPr>
        <xdr:cNvPr id="19" name="正方形/長方形 18">
          <a:extLst>
            <a:ext uri="{FF2B5EF4-FFF2-40B4-BE49-F238E27FC236}">
              <a16:creationId xmlns:a16="http://schemas.microsoft.com/office/drawing/2014/main" id="{5C9EDEC9-B186-4FA0-A984-91F8E26811ED}"/>
            </a:ext>
          </a:extLst>
        </xdr:cNvPr>
        <xdr:cNvSpPr/>
      </xdr:nvSpPr>
      <xdr:spPr>
        <a:xfrm>
          <a:off x="7534275" y="6724650"/>
          <a:ext cx="1362075" cy="180000"/>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カメラパラメータ</a:t>
          </a:r>
        </a:p>
      </xdr:txBody>
    </xdr:sp>
    <xdr:clientData/>
  </xdr:twoCellAnchor>
  <xdr:twoCellAnchor>
    <xdr:from>
      <xdr:col>3</xdr:col>
      <xdr:colOff>9523</xdr:colOff>
      <xdr:row>13</xdr:row>
      <xdr:rowOff>44824</xdr:rowOff>
    </xdr:from>
    <xdr:to>
      <xdr:col>10</xdr:col>
      <xdr:colOff>672352</xdr:colOff>
      <xdr:row>13</xdr:row>
      <xdr:rowOff>218099</xdr:rowOff>
    </xdr:to>
    <xdr:sp macro="" textlink="">
      <xdr:nvSpPr>
        <xdr:cNvPr id="20" name="正方形/長方形 19">
          <a:extLst>
            <a:ext uri="{FF2B5EF4-FFF2-40B4-BE49-F238E27FC236}">
              <a16:creationId xmlns:a16="http://schemas.microsoft.com/office/drawing/2014/main" id="{DAF5539A-A99D-47E2-94C6-2253A9414A3F}"/>
            </a:ext>
          </a:extLst>
        </xdr:cNvPr>
        <xdr:cNvSpPr/>
      </xdr:nvSpPr>
      <xdr:spPr>
        <a:xfrm>
          <a:off x="2732552" y="3249706"/>
          <a:ext cx="5447741" cy="1732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プレイヤーデザイン</a:t>
          </a:r>
        </a:p>
      </xdr:txBody>
    </xdr:sp>
    <xdr:clientData/>
  </xdr:twoCellAnchor>
  <xdr:twoCellAnchor>
    <xdr:from>
      <xdr:col>3</xdr:col>
      <xdr:colOff>9524</xdr:colOff>
      <xdr:row>14</xdr:row>
      <xdr:rowOff>38100</xdr:rowOff>
    </xdr:from>
    <xdr:to>
      <xdr:col>5</xdr:col>
      <xdr:colOff>676275</xdr:colOff>
      <xdr:row>14</xdr:row>
      <xdr:rowOff>218100</xdr:rowOff>
    </xdr:to>
    <xdr:sp macro="" textlink="">
      <xdr:nvSpPr>
        <xdr:cNvPr id="22" name="正方形/長方形 21">
          <a:extLst>
            <a:ext uri="{FF2B5EF4-FFF2-40B4-BE49-F238E27FC236}">
              <a16:creationId xmlns:a16="http://schemas.microsoft.com/office/drawing/2014/main" id="{A0A3D35E-3408-4F6C-879E-EEE74110A40A}"/>
            </a:ext>
          </a:extLst>
        </xdr:cNvPr>
        <xdr:cNvSpPr/>
      </xdr:nvSpPr>
      <xdr:spPr>
        <a:xfrm>
          <a:off x="2733674" y="3505200"/>
          <a:ext cx="2038351" cy="180000"/>
        </a:xfrm>
        <a:prstGeom prst="rect">
          <a:avLst/>
        </a:prstGeom>
        <a:solidFill>
          <a:schemeClr val="accent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コンセプトアート</a:t>
          </a:r>
        </a:p>
      </xdr:txBody>
    </xdr:sp>
    <xdr:clientData/>
  </xdr:twoCellAnchor>
  <xdr:twoCellAnchor>
    <xdr:from>
      <xdr:col>23</xdr:col>
      <xdr:colOff>22412</xdr:colOff>
      <xdr:row>13</xdr:row>
      <xdr:rowOff>44824</xdr:rowOff>
    </xdr:from>
    <xdr:to>
      <xdr:col>36</xdr:col>
      <xdr:colOff>676275</xdr:colOff>
      <xdr:row>13</xdr:row>
      <xdr:rowOff>218100</xdr:rowOff>
    </xdr:to>
    <xdr:sp macro="" textlink="">
      <xdr:nvSpPr>
        <xdr:cNvPr id="23" name="正方形/長方形 22">
          <a:extLst>
            <a:ext uri="{FF2B5EF4-FFF2-40B4-BE49-F238E27FC236}">
              <a16:creationId xmlns:a16="http://schemas.microsoft.com/office/drawing/2014/main" id="{F174DE70-067B-450C-8794-BA12E3969D7A}"/>
            </a:ext>
          </a:extLst>
        </xdr:cNvPr>
        <xdr:cNvSpPr/>
      </xdr:nvSpPr>
      <xdr:spPr>
        <a:xfrm>
          <a:off x="16416618" y="3249706"/>
          <a:ext cx="9540128" cy="173276"/>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6</xdr:col>
      <xdr:colOff>9525</xdr:colOff>
      <xdr:row>14</xdr:row>
      <xdr:rowOff>38100</xdr:rowOff>
    </xdr:from>
    <xdr:to>
      <xdr:col>8</xdr:col>
      <xdr:colOff>1</xdr:colOff>
      <xdr:row>14</xdr:row>
      <xdr:rowOff>218100</xdr:rowOff>
    </xdr:to>
    <xdr:sp macro="" textlink="">
      <xdr:nvSpPr>
        <xdr:cNvPr id="25" name="正方形/長方形 24">
          <a:extLst>
            <a:ext uri="{FF2B5EF4-FFF2-40B4-BE49-F238E27FC236}">
              <a16:creationId xmlns:a16="http://schemas.microsoft.com/office/drawing/2014/main" id="{B1A45B2F-2ADD-47E9-887A-2AE2429026D1}"/>
            </a:ext>
          </a:extLst>
        </xdr:cNvPr>
        <xdr:cNvSpPr/>
      </xdr:nvSpPr>
      <xdr:spPr>
        <a:xfrm>
          <a:off x="4791075" y="3505200"/>
          <a:ext cx="1362076" cy="180000"/>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a:t>
          </a:r>
        </a:p>
      </xdr:txBody>
    </xdr:sp>
    <xdr:clientData/>
  </xdr:twoCellAnchor>
  <xdr:twoCellAnchor>
    <xdr:from>
      <xdr:col>8</xdr:col>
      <xdr:colOff>9524</xdr:colOff>
      <xdr:row>14</xdr:row>
      <xdr:rowOff>38098</xdr:rowOff>
    </xdr:from>
    <xdr:to>
      <xdr:col>14</xdr:col>
      <xdr:colOff>676275</xdr:colOff>
      <xdr:row>14</xdr:row>
      <xdr:rowOff>218098</xdr:rowOff>
    </xdr:to>
    <xdr:sp macro="" textlink="">
      <xdr:nvSpPr>
        <xdr:cNvPr id="26" name="正方形/長方形 25">
          <a:extLst>
            <a:ext uri="{FF2B5EF4-FFF2-40B4-BE49-F238E27FC236}">
              <a16:creationId xmlns:a16="http://schemas.microsoft.com/office/drawing/2014/main" id="{3F759C4F-32C8-428E-9B55-780EFFBA3C1C}"/>
            </a:ext>
          </a:extLst>
        </xdr:cNvPr>
        <xdr:cNvSpPr/>
      </xdr:nvSpPr>
      <xdr:spPr>
        <a:xfrm>
          <a:off x="6162674" y="3505198"/>
          <a:ext cx="4781551" cy="180000"/>
        </a:xfrm>
        <a:prstGeom prst="rect">
          <a:avLst/>
        </a:prstGeom>
        <a:solidFill>
          <a:schemeClr val="accent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コンセプトアート</a:t>
          </a:r>
        </a:p>
      </xdr:txBody>
    </xdr:sp>
    <xdr:clientData/>
  </xdr:twoCellAnchor>
  <xdr:twoCellAnchor>
    <xdr:from>
      <xdr:col>9</xdr:col>
      <xdr:colOff>11203</xdr:colOff>
      <xdr:row>17</xdr:row>
      <xdr:rowOff>49304</xdr:rowOff>
    </xdr:from>
    <xdr:to>
      <xdr:col>19</xdr:col>
      <xdr:colOff>39778</xdr:colOff>
      <xdr:row>17</xdr:row>
      <xdr:rowOff>229304</xdr:rowOff>
    </xdr:to>
    <xdr:sp macro="" textlink="">
      <xdr:nvSpPr>
        <xdr:cNvPr id="27" name="正方形/長方形 26">
          <a:extLst>
            <a:ext uri="{FF2B5EF4-FFF2-40B4-BE49-F238E27FC236}">
              <a16:creationId xmlns:a16="http://schemas.microsoft.com/office/drawing/2014/main" id="{041F8C6E-FE37-4136-854A-D46F02B14EA7}"/>
            </a:ext>
          </a:extLst>
        </xdr:cNvPr>
        <xdr:cNvSpPr/>
      </xdr:nvSpPr>
      <xdr:spPr>
        <a:xfrm>
          <a:off x="6835585" y="4240304"/>
          <a:ext cx="6864164"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武器デザイン</a:t>
          </a:r>
        </a:p>
      </xdr:txBody>
    </xdr:sp>
    <xdr:clientData/>
  </xdr:twoCellAnchor>
  <xdr:twoCellAnchor>
    <xdr:from>
      <xdr:col>13</xdr:col>
      <xdr:colOff>28574</xdr:colOff>
      <xdr:row>13</xdr:row>
      <xdr:rowOff>38100</xdr:rowOff>
    </xdr:from>
    <xdr:to>
      <xdr:col>22</xdr:col>
      <xdr:colOff>676275</xdr:colOff>
      <xdr:row>13</xdr:row>
      <xdr:rowOff>218100</xdr:rowOff>
    </xdr:to>
    <xdr:sp macro="" textlink="">
      <xdr:nvSpPr>
        <xdr:cNvPr id="28" name="正方形/長方形 27">
          <a:extLst>
            <a:ext uri="{FF2B5EF4-FFF2-40B4-BE49-F238E27FC236}">
              <a16:creationId xmlns:a16="http://schemas.microsoft.com/office/drawing/2014/main" id="{B5A57A55-BB79-4115-9D37-6FC383F2C9B8}"/>
            </a:ext>
          </a:extLst>
        </xdr:cNvPr>
        <xdr:cNvSpPr/>
      </xdr:nvSpPr>
      <xdr:spPr>
        <a:xfrm>
          <a:off x="9587192" y="3242982"/>
          <a:ext cx="679973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衣装デザイン</a:t>
          </a:r>
        </a:p>
      </xdr:txBody>
    </xdr:sp>
    <xdr:clientData/>
  </xdr:twoCellAnchor>
  <xdr:twoCellAnchor>
    <xdr:from>
      <xdr:col>6</xdr:col>
      <xdr:colOff>9524</xdr:colOff>
      <xdr:row>30</xdr:row>
      <xdr:rowOff>38100</xdr:rowOff>
    </xdr:from>
    <xdr:to>
      <xdr:col>13</xdr:col>
      <xdr:colOff>685799</xdr:colOff>
      <xdr:row>30</xdr:row>
      <xdr:rowOff>218100</xdr:rowOff>
    </xdr:to>
    <xdr:sp macro="" textlink="">
      <xdr:nvSpPr>
        <xdr:cNvPr id="30" name="正方形/長方形 29">
          <a:extLst>
            <a:ext uri="{FF2B5EF4-FFF2-40B4-BE49-F238E27FC236}">
              <a16:creationId xmlns:a16="http://schemas.microsoft.com/office/drawing/2014/main" id="{BAED05E9-08FB-4467-96BE-8E21E1B1ECA8}"/>
            </a:ext>
          </a:extLst>
        </xdr:cNvPr>
        <xdr:cNvSpPr/>
      </xdr:nvSpPr>
      <xdr:spPr>
        <a:xfrm>
          <a:off x="4791074" y="7467600"/>
          <a:ext cx="547687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植物ギミック</a:t>
          </a:r>
          <a:endParaRPr kumimoji="1" lang="en-US" altLang="ja-JP" sz="1000">
            <a:solidFill>
              <a:sysClr val="windowText" lastClr="000000"/>
            </a:solidFill>
          </a:endParaRPr>
        </a:p>
      </xdr:txBody>
    </xdr:sp>
    <xdr:clientData/>
  </xdr:twoCellAnchor>
  <xdr:twoCellAnchor>
    <xdr:from>
      <xdr:col>6</xdr:col>
      <xdr:colOff>9524</xdr:colOff>
      <xdr:row>31</xdr:row>
      <xdr:rowOff>38100</xdr:rowOff>
    </xdr:from>
    <xdr:to>
      <xdr:col>13</xdr:col>
      <xdr:colOff>685799</xdr:colOff>
      <xdr:row>31</xdr:row>
      <xdr:rowOff>218100</xdr:rowOff>
    </xdr:to>
    <xdr:sp macro="" textlink="">
      <xdr:nvSpPr>
        <xdr:cNvPr id="31" name="正方形/長方形 30">
          <a:extLst>
            <a:ext uri="{FF2B5EF4-FFF2-40B4-BE49-F238E27FC236}">
              <a16:creationId xmlns:a16="http://schemas.microsoft.com/office/drawing/2014/main" id="{538E4191-B200-423F-AA52-4E6E5D5CF9B7}"/>
            </a:ext>
          </a:extLst>
        </xdr:cNvPr>
        <xdr:cNvSpPr/>
      </xdr:nvSpPr>
      <xdr:spPr>
        <a:xfrm>
          <a:off x="4791074" y="7715250"/>
          <a:ext cx="547687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3</xdr:col>
      <xdr:colOff>9525</xdr:colOff>
      <xdr:row>26</xdr:row>
      <xdr:rowOff>38100</xdr:rowOff>
    </xdr:from>
    <xdr:to>
      <xdr:col>3</xdr:col>
      <xdr:colOff>676275</xdr:colOff>
      <xdr:row>26</xdr:row>
      <xdr:rowOff>218100</xdr:rowOff>
    </xdr:to>
    <xdr:sp macro="" textlink="">
      <xdr:nvSpPr>
        <xdr:cNvPr id="33" name="正方形/長方形 32">
          <a:extLst>
            <a:ext uri="{FF2B5EF4-FFF2-40B4-BE49-F238E27FC236}">
              <a16:creationId xmlns:a16="http://schemas.microsoft.com/office/drawing/2014/main" id="{1AFDE0B7-A1C0-42D2-9465-761B7F6EB0AB}"/>
            </a:ext>
          </a:extLst>
        </xdr:cNvPr>
        <xdr:cNvSpPr/>
      </xdr:nvSpPr>
      <xdr:spPr>
        <a:xfrm>
          <a:off x="2733675" y="64770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p>
      </xdr:txBody>
    </xdr:sp>
    <xdr:clientData/>
  </xdr:twoCellAnchor>
  <xdr:twoCellAnchor>
    <xdr:from>
      <xdr:col>4</xdr:col>
      <xdr:colOff>0</xdr:colOff>
      <xdr:row>26</xdr:row>
      <xdr:rowOff>38099</xdr:rowOff>
    </xdr:from>
    <xdr:to>
      <xdr:col>4</xdr:col>
      <xdr:colOff>666750</xdr:colOff>
      <xdr:row>26</xdr:row>
      <xdr:rowOff>218098</xdr:rowOff>
    </xdr:to>
    <xdr:sp macro="" textlink="">
      <xdr:nvSpPr>
        <xdr:cNvPr id="34" name="正方形/長方形 33">
          <a:extLst>
            <a:ext uri="{FF2B5EF4-FFF2-40B4-BE49-F238E27FC236}">
              <a16:creationId xmlns:a16="http://schemas.microsoft.com/office/drawing/2014/main" id="{85750FC4-985B-4684-ABC7-88520D707F7D}"/>
            </a:ext>
          </a:extLst>
        </xdr:cNvPr>
        <xdr:cNvSpPr/>
      </xdr:nvSpPr>
      <xdr:spPr>
        <a:xfrm>
          <a:off x="3409950" y="64769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モードセレクト</a:t>
          </a:r>
        </a:p>
      </xdr:txBody>
    </xdr:sp>
    <xdr:clientData/>
  </xdr:twoCellAnchor>
  <xdr:twoCellAnchor>
    <xdr:from>
      <xdr:col>6</xdr:col>
      <xdr:colOff>9525</xdr:colOff>
      <xdr:row>26</xdr:row>
      <xdr:rowOff>38100</xdr:rowOff>
    </xdr:from>
    <xdr:to>
      <xdr:col>9</xdr:col>
      <xdr:colOff>676275</xdr:colOff>
      <xdr:row>26</xdr:row>
      <xdr:rowOff>218100</xdr:rowOff>
    </xdr:to>
    <xdr:sp macro="" textlink="">
      <xdr:nvSpPr>
        <xdr:cNvPr id="35" name="正方形/長方形 34">
          <a:extLst>
            <a:ext uri="{FF2B5EF4-FFF2-40B4-BE49-F238E27FC236}">
              <a16:creationId xmlns:a16="http://schemas.microsoft.com/office/drawing/2014/main" id="{9F9DB4CA-4EEB-4E93-84DE-CD2781592E1D}"/>
            </a:ext>
          </a:extLst>
        </xdr:cNvPr>
        <xdr:cNvSpPr/>
      </xdr:nvSpPr>
      <xdr:spPr>
        <a:xfrm>
          <a:off x="4791075" y="6477000"/>
          <a:ext cx="27241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5</xdr:col>
      <xdr:colOff>9525</xdr:colOff>
      <xdr:row>26</xdr:row>
      <xdr:rowOff>38099</xdr:rowOff>
    </xdr:from>
    <xdr:to>
      <xdr:col>5</xdr:col>
      <xdr:colOff>676275</xdr:colOff>
      <xdr:row>26</xdr:row>
      <xdr:rowOff>218098</xdr:rowOff>
    </xdr:to>
    <xdr:sp macro="" textlink="">
      <xdr:nvSpPr>
        <xdr:cNvPr id="36" name="正方形/長方形 35">
          <a:extLst>
            <a:ext uri="{FF2B5EF4-FFF2-40B4-BE49-F238E27FC236}">
              <a16:creationId xmlns:a16="http://schemas.microsoft.com/office/drawing/2014/main" id="{72703C29-187B-42AA-B84C-207343B1F4CB}"/>
            </a:ext>
          </a:extLst>
        </xdr:cNvPr>
        <xdr:cNvSpPr/>
      </xdr:nvSpPr>
      <xdr:spPr>
        <a:xfrm>
          <a:off x="4105275" y="64769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キャラクターエディット</a:t>
          </a:r>
          <a:endParaRPr kumimoji="1" lang="en-US" altLang="ja-JP" sz="800">
            <a:solidFill>
              <a:sysClr val="windowText" lastClr="000000"/>
            </a:solidFill>
          </a:endParaRPr>
        </a:p>
      </xdr:txBody>
    </xdr:sp>
    <xdr:clientData/>
  </xdr:twoCellAnchor>
  <xdr:twoCellAnchor>
    <xdr:from>
      <xdr:col>12</xdr:col>
      <xdr:colOff>9525</xdr:colOff>
      <xdr:row>27</xdr:row>
      <xdr:rowOff>38100</xdr:rowOff>
    </xdr:from>
    <xdr:to>
      <xdr:col>14</xdr:col>
      <xdr:colOff>0</xdr:colOff>
      <xdr:row>27</xdr:row>
      <xdr:rowOff>218100</xdr:rowOff>
    </xdr:to>
    <xdr:sp macro="" textlink="">
      <xdr:nvSpPr>
        <xdr:cNvPr id="37" name="正方形/長方形 36">
          <a:extLst>
            <a:ext uri="{FF2B5EF4-FFF2-40B4-BE49-F238E27FC236}">
              <a16:creationId xmlns:a16="http://schemas.microsoft.com/office/drawing/2014/main" id="{8E72248C-8E35-440E-AF62-66D912C16891}"/>
            </a:ext>
          </a:extLst>
        </xdr:cNvPr>
        <xdr:cNvSpPr/>
      </xdr:nvSpPr>
      <xdr:spPr>
        <a:xfrm>
          <a:off x="8905875" y="6724650"/>
          <a:ext cx="1362075"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エモート</a:t>
          </a:r>
        </a:p>
      </xdr:txBody>
    </xdr:sp>
    <xdr:clientData/>
  </xdr:twoCellAnchor>
  <xdr:twoCellAnchor>
    <xdr:from>
      <xdr:col>15</xdr:col>
      <xdr:colOff>9524</xdr:colOff>
      <xdr:row>14</xdr:row>
      <xdr:rowOff>38098</xdr:rowOff>
    </xdr:from>
    <xdr:to>
      <xdr:col>33</xdr:col>
      <xdr:colOff>0</xdr:colOff>
      <xdr:row>14</xdr:row>
      <xdr:rowOff>218098</xdr:rowOff>
    </xdr:to>
    <xdr:sp macro="" textlink="">
      <xdr:nvSpPr>
        <xdr:cNvPr id="38" name="正方形/長方形 37">
          <a:extLst>
            <a:ext uri="{FF2B5EF4-FFF2-40B4-BE49-F238E27FC236}">
              <a16:creationId xmlns:a16="http://schemas.microsoft.com/office/drawing/2014/main" id="{BED50B82-189B-41B0-8655-829530B57075}"/>
            </a:ext>
          </a:extLst>
        </xdr:cNvPr>
        <xdr:cNvSpPr/>
      </xdr:nvSpPr>
      <xdr:spPr>
        <a:xfrm>
          <a:off x="10963274" y="3505198"/>
          <a:ext cx="12334876"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植物ギミック</a:t>
          </a:r>
          <a:endParaRPr kumimoji="1" lang="en-US" altLang="ja-JP" sz="1000">
            <a:solidFill>
              <a:sysClr val="windowText" lastClr="000000"/>
            </a:solidFill>
          </a:endParaRPr>
        </a:p>
      </xdr:txBody>
    </xdr:sp>
    <xdr:clientData/>
  </xdr:twoCellAnchor>
  <xdr:twoCellAnchor>
    <xdr:from>
      <xdr:col>15</xdr:col>
      <xdr:colOff>9524</xdr:colOff>
      <xdr:row>15</xdr:row>
      <xdr:rowOff>38098</xdr:rowOff>
    </xdr:from>
    <xdr:to>
      <xdr:col>33</xdr:col>
      <xdr:colOff>0</xdr:colOff>
      <xdr:row>15</xdr:row>
      <xdr:rowOff>218098</xdr:rowOff>
    </xdr:to>
    <xdr:sp macro="" textlink="">
      <xdr:nvSpPr>
        <xdr:cNvPr id="39" name="正方形/長方形 38">
          <a:extLst>
            <a:ext uri="{FF2B5EF4-FFF2-40B4-BE49-F238E27FC236}">
              <a16:creationId xmlns:a16="http://schemas.microsoft.com/office/drawing/2014/main" id="{7A49B43C-4626-4812-9D66-64FE0C4C5ACC}"/>
            </a:ext>
          </a:extLst>
        </xdr:cNvPr>
        <xdr:cNvSpPr/>
      </xdr:nvSpPr>
      <xdr:spPr>
        <a:xfrm>
          <a:off x="10963274" y="3752848"/>
          <a:ext cx="12334876"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10</xdr:col>
      <xdr:colOff>28575</xdr:colOff>
      <xdr:row>26</xdr:row>
      <xdr:rowOff>38099</xdr:rowOff>
    </xdr:from>
    <xdr:to>
      <xdr:col>12</xdr:col>
      <xdr:colOff>657225</xdr:colOff>
      <xdr:row>26</xdr:row>
      <xdr:rowOff>218098</xdr:rowOff>
    </xdr:to>
    <xdr:sp macro="" textlink="">
      <xdr:nvSpPr>
        <xdr:cNvPr id="40" name="正方形/長方形 39">
          <a:extLst>
            <a:ext uri="{FF2B5EF4-FFF2-40B4-BE49-F238E27FC236}">
              <a16:creationId xmlns:a16="http://schemas.microsoft.com/office/drawing/2014/main" id="{F327B7A1-E681-47E2-80D7-922FB93343F2}"/>
            </a:ext>
          </a:extLst>
        </xdr:cNvPr>
        <xdr:cNvSpPr/>
      </xdr:nvSpPr>
      <xdr:spPr>
        <a:xfrm>
          <a:off x="7553325" y="6476999"/>
          <a:ext cx="20002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endParaRPr kumimoji="1" lang="ja-JP" altLang="en-US" sz="800">
            <a:solidFill>
              <a:sysClr val="windowText" lastClr="000000"/>
            </a:solidFill>
          </a:endParaRPr>
        </a:p>
      </xdr:txBody>
    </xdr:sp>
    <xdr:clientData/>
  </xdr:twoCellAnchor>
  <xdr:twoCellAnchor>
    <xdr:from>
      <xdr:col>11</xdr:col>
      <xdr:colOff>9525</xdr:colOff>
      <xdr:row>32</xdr:row>
      <xdr:rowOff>38099</xdr:rowOff>
    </xdr:from>
    <xdr:to>
      <xdr:col>11</xdr:col>
      <xdr:colOff>676275</xdr:colOff>
      <xdr:row>32</xdr:row>
      <xdr:rowOff>218098</xdr:rowOff>
    </xdr:to>
    <xdr:sp macro="" textlink="">
      <xdr:nvSpPr>
        <xdr:cNvPr id="41" name="正方形/長方形 40">
          <a:extLst>
            <a:ext uri="{FF2B5EF4-FFF2-40B4-BE49-F238E27FC236}">
              <a16:creationId xmlns:a16="http://schemas.microsoft.com/office/drawing/2014/main" id="{B3A7850D-B8F9-49F5-A123-7D1982528ADC}"/>
            </a:ext>
          </a:extLst>
        </xdr:cNvPr>
        <xdr:cNvSpPr/>
      </xdr:nvSpPr>
      <xdr:spPr>
        <a:xfrm>
          <a:off x="8220075" y="79628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12</xdr:col>
      <xdr:colOff>9525</xdr:colOff>
      <xdr:row>32</xdr:row>
      <xdr:rowOff>38099</xdr:rowOff>
    </xdr:from>
    <xdr:to>
      <xdr:col>12</xdr:col>
      <xdr:colOff>676275</xdr:colOff>
      <xdr:row>32</xdr:row>
      <xdr:rowOff>218098</xdr:rowOff>
    </xdr:to>
    <xdr:sp macro="" textlink="">
      <xdr:nvSpPr>
        <xdr:cNvPr id="42" name="正方形/長方形 41">
          <a:extLst>
            <a:ext uri="{FF2B5EF4-FFF2-40B4-BE49-F238E27FC236}">
              <a16:creationId xmlns:a16="http://schemas.microsoft.com/office/drawing/2014/main" id="{2E4159F6-5875-4738-8713-42E1459C557D}"/>
            </a:ext>
          </a:extLst>
        </xdr:cNvPr>
        <xdr:cNvSpPr/>
      </xdr:nvSpPr>
      <xdr:spPr>
        <a:xfrm>
          <a:off x="8905875" y="79628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13</xdr:col>
      <xdr:colOff>9524</xdr:colOff>
      <xdr:row>26</xdr:row>
      <xdr:rowOff>38100</xdr:rowOff>
    </xdr:from>
    <xdr:to>
      <xdr:col>16</xdr:col>
      <xdr:colOff>666749</xdr:colOff>
      <xdr:row>26</xdr:row>
      <xdr:rowOff>218098</xdr:rowOff>
    </xdr:to>
    <xdr:sp macro="" textlink="">
      <xdr:nvSpPr>
        <xdr:cNvPr id="43" name="正方形/長方形 42">
          <a:extLst>
            <a:ext uri="{FF2B5EF4-FFF2-40B4-BE49-F238E27FC236}">
              <a16:creationId xmlns:a16="http://schemas.microsoft.com/office/drawing/2014/main" id="{9FBAF478-FAF1-4078-8C02-EA2AAD519BFC}"/>
            </a:ext>
          </a:extLst>
        </xdr:cNvPr>
        <xdr:cNvSpPr/>
      </xdr:nvSpPr>
      <xdr:spPr>
        <a:xfrm>
          <a:off x="9591674" y="6477000"/>
          <a:ext cx="2714625" cy="17999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マッチング仕様</a:t>
          </a:r>
          <a:r>
            <a:rPr kumimoji="1" lang="en-US" altLang="ja-JP" sz="800">
              <a:solidFill>
                <a:sysClr val="windowText" lastClr="000000"/>
              </a:solidFill>
            </a:rPr>
            <a:t>(</a:t>
          </a:r>
          <a:r>
            <a:rPr kumimoji="1" lang="ja-JP" altLang="en-US" sz="800">
              <a:solidFill>
                <a:sysClr val="windowText" lastClr="000000"/>
              </a:solidFill>
            </a:rPr>
            <a:t>各モード</a:t>
          </a:r>
          <a:r>
            <a:rPr kumimoji="1" lang="en-US" altLang="ja-JP" sz="800">
              <a:solidFill>
                <a:sysClr val="windowText" lastClr="000000"/>
              </a:solidFill>
            </a:rPr>
            <a:t>)</a:t>
          </a:r>
        </a:p>
      </xdr:txBody>
    </xdr:sp>
    <xdr:clientData/>
  </xdr:twoCellAnchor>
  <xdr:twoCellAnchor>
    <xdr:from>
      <xdr:col>10</xdr:col>
      <xdr:colOff>680205</xdr:colOff>
      <xdr:row>13</xdr:row>
      <xdr:rowOff>47625</xdr:rowOff>
    </xdr:from>
    <xdr:to>
      <xdr:col>12</xdr:col>
      <xdr:colOff>661155</xdr:colOff>
      <xdr:row>13</xdr:row>
      <xdr:rowOff>227625</xdr:rowOff>
    </xdr:to>
    <xdr:sp macro="" textlink="">
      <xdr:nvSpPr>
        <xdr:cNvPr id="44" name="正方形/長方形 43">
          <a:extLst>
            <a:ext uri="{FF2B5EF4-FFF2-40B4-BE49-F238E27FC236}">
              <a16:creationId xmlns:a16="http://schemas.microsoft.com/office/drawing/2014/main" id="{44E3A5CD-3A46-498E-AB7C-4A806DB641AB}"/>
            </a:ext>
          </a:extLst>
        </xdr:cNvPr>
        <xdr:cNvSpPr/>
      </xdr:nvSpPr>
      <xdr:spPr>
        <a:xfrm>
          <a:off x="8188146" y="3252507"/>
          <a:ext cx="1348068"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endParaRPr kumimoji="1" lang="en-US" altLang="ja-JP" sz="800">
            <a:solidFill>
              <a:sysClr val="windowText" lastClr="000000"/>
            </a:solidFill>
          </a:endParaRPr>
        </a:p>
      </xdr:txBody>
    </xdr:sp>
    <xdr:clientData/>
  </xdr:twoCellAnchor>
  <xdr:twoCellAnchor>
    <xdr:from>
      <xdr:col>11</xdr:col>
      <xdr:colOff>9525</xdr:colOff>
      <xdr:row>18</xdr:row>
      <xdr:rowOff>38099</xdr:rowOff>
    </xdr:from>
    <xdr:to>
      <xdr:col>11</xdr:col>
      <xdr:colOff>676275</xdr:colOff>
      <xdr:row>18</xdr:row>
      <xdr:rowOff>218098</xdr:rowOff>
    </xdr:to>
    <xdr:sp macro="" textlink="">
      <xdr:nvSpPr>
        <xdr:cNvPr id="45" name="正方形/長方形 44">
          <a:extLst>
            <a:ext uri="{FF2B5EF4-FFF2-40B4-BE49-F238E27FC236}">
              <a16:creationId xmlns:a16="http://schemas.microsoft.com/office/drawing/2014/main" id="{E94E70BD-A387-489B-A663-A81DB3DEFCBF}"/>
            </a:ext>
          </a:extLst>
        </xdr:cNvPr>
        <xdr:cNvSpPr/>
      </xdr:nvSpPr>
      <xdr:spPr>
        <a:xfrm>
          <a:off x="8220075" y="44957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モードセレクト</a:t>
          </a:r>
        </a:p>
      </xdr:txBody>
    </xdr:sp>
    <xdr:clientData/>
  </xdr:twoCellAnchor>
  <xdr:twoCellAnchor>
    <xdr:from>
      <xdr:col>12</xdr:col>
      <xdr:colOff>9525</xdr:colOff>
      <xdr:row>18</xdr:row>
      <xdr:rowOff>38099</xdr:rowOff>
    </xdr:from>
    <xdr:to>
      <xdr:col>12</xdr:col>
      <xdr:colOff>676275</xdr:colOff>
      <xdr:row>18</xdr:row>
      <xdr:rowOff>218098</xdr:rowOff>
    </xdr:to>
    <xdr:sp macro="" textlink="">
      <xdr:nvSpPr>
        <xdr:cNvPr id="46" name="正方形/長方形 45">
          <a:extLst>
            <a:ext uri="{FF2B5EF4-FFF2-40B4-BE49-F238E27FC236}">
              <a16:creationId xmlns:a16="http://schemas.microsoft.com/office/drawing/2014/main" id="{AAB211B8-397F-426B-BCD4-2E24575A5EBF}"/>
            </a:ext>
          </a:extLst>
        </xdr:cNvPr>
        <xdr:cNvSpPr/>
      </xdr:nvSpPr>
      <xdr:spPr>
        <a:xfrm>
          <a:off x="8905875" y="44957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キャラクターエディット</a:t>
          </a:r>
          <a:endParaRPr kumimoji="1" lang="en-US" altLang="ja-JP" sz="800">
            <a:solidFill>
              <a:sysClr val="windowText" lastClr="000000"/>
            </a:solidFill>
          </a:endParaRPr>
        </a:p>
      </xdr:txBody>
    </xdr:sp>
    <xdr:clientData/>
  </xdr:twoCellAnchor>
  <xdr:twoCellAnchor>
    <xdr:from>
      <xdr:col>15</xdr:col>
      <xdr:colOff>9525</xdr:colOff>
      <xdr:row>18</xdr:row>
      <xdr:rowOff>38100</xdr:rowOff>
    </xdr:from>
    <xdr:to>
      <xdr:col>17</xdr:col>
      <xdr:colOff>0</xdr:colOff>
      <xdr:row>18</xdr:row>
      <xdr:rowOff>227625</xdr:rowOff>
    </xdr:to>
    <xdr:sp macro="" textlink="">
      <xdr:nvSpPr>
        <xdr:cNvPr id="47" name="正方形/長方形 46">
          <a:extLst>
            <a:ext uri="{FF2B5EF4-FFF2-40B4-BE49-F238E27FC236}">
              <a16:creationId xmlns:a16="http://schemas.microsoft.com/office/drawing/2014/main" id="{94A45F78-A14D-4D3B-B18E-6CB4AFDBF3FB}"/>
            </a:ext>
          </a:extLst>
        </xdr:cNvPr>
        <xdr:cNvSpPr/>
      </xdr:nvSpPr>
      <xdr:spPr>
        <a:xfrm>
          <a:off x="10963275" y="4495800"/>
          <a:ext cx="1362075" cy="18952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13</xdr:col>
      <xdr:colOff>0</xdr:colOff>
      <xdr:row>18</xdr:row>
      <xdr:rowOff>38100</xdr:rowOff>
    </xdr:from>
    <xdr:to>
      <xdr:col>14</xdr:col>
      <xdr:colOff>676275</xdr:colOff>
      <xdr:row>18</xdr:row>
      <xdr:rowOff>218100</xdr:rowOff>
    </xdr:to>
    <xdr:sp macro="" textlink="">
      <xdr:nvSpPr>
        <xdr:cNvPr id="48" name="正方形/長方形 47">
          <a:extLst>
            <a:ext uri="{FF2B5EF4-FFF2-40B4-BE49-F238E27FC236}">
              <a16:creationId xmlns:a16="http://schemas.microsoft.com/office/drawing/2014/main" id="{D8F00D93-E51E-4761-8A51-90B6E72A771B}"/>
            </a:ext>
          </a:extLst>
        </xdr:cNvPr>
        <xdr:cNvSpPr/>
      </xdr:nvSpPr>
      <xdr:spPr>
        <a:xfrm>
          <a:off x="9582150" y="4495800"/>
          <a:ext cx="136207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r>
            <a:rPr kumimoji="1" lang="ja-JP" altLang="en-US" sz="800">
              <a:solidFill>
                <a:sysClr val="windowText" lastClr="000000"/>
              </a:solidFill>
            </a:rPr>
            <a:t>・</a:t>
          </a:r>
        </a:p>
      </xdr:txBody>
    </xdr:sp>
    <xdr:clientData/>
  </xdr:twoCellAnchor>
  <xdr:twoCellAnchor>
    <xdr:from>
      <xdr:col>7</xdr:col>
      <xdr:colOff>9524</xdr:colOff>
      <xdr:row>9</xdr:row>
      <xdr:rowOff>47624</xdr:rowOff>
    </xdr:from>
    <xdr:to>
      <xdr:col>38</xdr:col>
      <xdr:colOff>666750</xdr:colOff>
      <xdr:row>9</xdr:row>
      <xdr:rowOff>218097</xdr:rowOff>
    </xdr:to>
    <xdr:sp macro="" textlink="">
      <xdr:nvSpPr>
        <xdr:cNvPr id="49" name="正方形/長方形 48">
          <a:extLst>
            <a:ext uri="{FF2B5EF4-FFF2-40B4-BE49-F238E27FC236}">
              <a16:creationId xmlns:a16="http://schemas.microsoft.com/office/drawing/2014/main" id="{2E540A4F-1C47-4C86-BC67-21726AE523A8}"/>
            </a:ext>
          </a:extLst>
        </xdr:cNvPr>
        <xdr:cNvSpPr/>
      </xdr:nvSpPr>
      <xdr:spPr>
        <a:xfrm>
          <a:off x="5476874" y="2276474"/>
          <a:ext cx="21917026" cy="1704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0</xdr:colOff>
      <xdr:row>29</xdr:row>
      <xdr:rowOff>38100</xdr:rowOff>
    </xdr:from>
    <xdr:to>
      <xdr:col>27</xdr:col>
      <xdr:colOff>647700</xdr:colOff>
      <xdr:row>29</xdr:row>
      <xdr:rowOff>218100</xdr:rowOff>
    </xdr:to>
    <xdr:sp macro="" textlink="">
      <xdr:nvSpPr>
        <xdr:cNvPr id="50" name="正方形/長方形 49">
          <a:extLst>
            <a:ext uri="{FF2B5EF4-FFF2-40B4-BE49-F238E27FC236}">
              <a16:creationId xmlns:a16="http://schemas.microsoft.com/office/drawing/2014/main" id="{27E48B72-3CCD-4C75-8F1E-2ECF874E69F5}"/>
            </a:ext>
          </a:extLst>
        </xdr:cNvPr>
        <xdr:cNvSpPr/>
      </xdr:nvSpPr>
      <xdr:spPr>
        <a:xfrm>
          <a:off x="12325350" y="7219950"/>
          <a:ext cx="75057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アイテム</a:t>
          </a:r>
        </a:p>
      </xdr:txBody>
    </xdr:sp>
    <xdr:clientData/>
  </xdr:twoCellAnchor>
  <xdr:twoCellAnchor>
    <xdr:from>
      <xdr:col>19</xdr:col>
      <xdr:colOff>39777</xdr:colOff>
      <xdr:row>17</xdr:row>
      <xdr:rowOff>49306</xdr:rowOff>
    </xdr:from>
    <xdr:to>
      <xdr:col>29</xdr:col>
      <xdr:colOff>11202</xdr:colOff>
      <xdr:row>17</xdr:row>
      <xdr:rowOff>229306</xdr:rowOff>
    </xdr:to>
    <xdr:sp macro="" textlink="">
      <xdr:nvSpPr>
        <xdr:cNvPr id="51" name="正方形/長方形 50">
          <a:extLst>
            <a:ext uri="{FF2B5EF4-FFF2-40B4-BE49-F238E27FC236}">
              <a16:creationId xmlns:a16="http://schemas.microsoft.com/office/drawing/2014/main" id="{AFCEF186-0AD8-48BE-9984-4CDCE2CFAA05}"/>
            </a:ext>
          </a:extLst>
        </xdr:cNvPr>
        <xdr:cNvSpPr/>
      </xdr:nvSpPr>
      <xdr:spPr>
        <a:xfrm>
          <a:off x="13699748" y="4240306"/>
          <a:ext cx="6807013"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アイテム</a:t>
          </a:r>
        </a:p>
      </xdr:txBody>
    </xdr:sp>
    <xdr:clientData/>
  </xdr:twoCellAnchor>
  <xdr:twoCellAnchor>
    <xdr:from>
      <xdr:col>33</xdr:col>
      <xdr:colOff>9524</xdr:colOff>
      <xdr:row>14</xdr:row>
      <xdr:rowOff>38100</xdr:rowOff>
    </xdr:from>
    <xdr:to>
      <xdr:col>36</xdr:col>
      <xdr:colOff>676275</xdr:colOff>
      <xdr:row>14</xdr:row>
      <xdr:rowOff>218100</xdr:rowOff>
    </xdr:to>
    <xdr:sp macro="" textlink="">
      <xdr:nvSpPr>
        <xdr:cNvPr id="52" name="正方形/長方形 51">
          <a:extLst>
            <a:ext uri="{FF2B5EF4-FFF2-40B4-BE49-F238E27FC236}">
              <a16:creationId xmlns:a16="http://schemas.microsoft.com/office/drawing/2014/main" id="{2C50B790-A643-44DD-91D8-6B95B058B9F1}"/>
            </a:ext>
          </a:extLst>
        </xdr:cNvPr>
        <xdr:cNvSpPr/>
      </xdr:nvSpPr>
      <xdr:spPr>
        <a:xfrm>
          <a:off x="23307674" y="3505200"/>
          <a:ext cx="2724151"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33</xdr:col>
      <xdr:colOff>9524</xdr:colOff>
      <xdr:row>15</xdr:row>
      <xdr:rowOff>38100</xdr:rowOff>
    </xdr:from>
    <xdr:to>
      <xdr:col>36</xdr:col>
      <xdr:colOff>676275</xdr:colOff>
      <xdr:row>15</xdr:row>
      <xdr:rowOff>218100</xdr:rowOff>
    </xdr:to>
    <xdr:sp macro="" textlink="">
      <xdr:nvSpPr>
        <xdr:cNvPr id="53" name="正方形/長方形 52">
          <a:extLst>
            <a:ext uri="{FF2B5EF4-FFF2-40B4-BE49-F238E27FC236}">
              <a16:creationId xmlns:a16="http://schemas.microsoft.com/office/drawing/2014/main" id="{16EDCE7D-282A-408E-9E42-57D8B228FAB4}"/>
            </a:ext>
          </a:extLst>
        </xdr:cNvPr>
        <xdr:cNvSpPr/>
      </xdr:nvSpPr>
      <xdr:spPr>
        <a:xfrm>
          <a:off x="23307674" y="3752850"/>
          <a:ext cx="2724151"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17</xdr:col>
      <xdr:colOff>9525</xdr:colOff>
      <xdr:row>18</xdr:row>
      <xdr:rowOff>47624</xdr:rowOff>
    </xdr:from>
    <xdr:to>
      <xdr:col>17</xdr:col>
      <xdr:colOff>676275</xdr:colOff>
      <xdr:row>18</xdr:row>
      <xdr:rowOff>227623</xdr:rowOff>
    </xdr:to>
    <xdr:sp macro="" textlink="">
      <xdr:nvSpPr>
        <xdr:cNvPr id="54" name="正方形/長方形 53">
          <a:extLst>
            <a:ext uri="{FF2B5EF4-FFF2-40B4-BE49-F238E27FC236}">
              <a16:creationId xmlns:a16="http://schemas.microsoft.com/office/drawing/2014/main" id="{79D3DB28-2CAB-4060-9777-787BC80B62EA}"/>
            </a:ext>
          </a:extLst>
        </xdr:cNvPr>
        <xdr:cNvSpPr/>
      </xdr:nvSpPr>
      <xdr:spPr>
        <a:xfrm>
          <a:off x="12302378" y="4485153"/>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18</xdr:col>
      <xdr:colOff>19050</xdr:colOff>
      <xdr:row>18</xdr:row>
      <xdr:rowOff>47624</xdr:rowOff>
    </xdr:from>
    <xdr:to>
      <xdr:col>19</xdr:col>
      <xdr:colOff>0</xdr:colOff>
      <xdr:row>18</xdr:row>
      <xdr:rowOff>227623</xdr:rowOff>
    </xdr:to>
    <xdr:sp macro="" textlink="">
      <xdr:nvSpPr>
        <xdr:cNvPr id="55" name="正方形/長方形 54">
          <a:extLst>
            <a:ext uri="{FF2B5EF4-FFF2-40B4-BE49-F238E27FC236}">
              <a16:creationId xmlns:a16="http://schemas.microsoft.com/office/drawing/2014/main" id="{A5FE5CE0-C64D-4C98-ADBD-6ABF39507019}"/>
            </a:ext>
          </a:extLst>
        </xdr:cNvPr>
        <xdr:cNvSpPr/>
      </xdr:nvSpPr>
      <xdr:spPr>
        <a:xfrm>
          <a:off x="13030200" y="4505324"/>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14</xdr:col>
      <xdr:colOff>19049</xdr:colOff>
      <xdr:row>27</xdr:row>
      <xdr:rowOff>38100</xdr:rowOff>
    </xdr:from>
    <xdr:to>
      <xdr:col>25</xdr:col>
      <xdr:colOff>0</xdr:colOff>
      <xdr:row>27</xdr:row>
      <xdr:rowOff>218100</xdr:rowOff>
    </xdr:to>
    <xdr:sp macro="" textlink="">
      <xdr:nvSpPr>
        <xdr:cNvPr id="56" name="正方形/長方形 55">
          <a:extLst>
            <a:ext uri="{FF2B5EF4-FFF2-40B4-BE49-F238E27FC236}">
              <a16:creationId xmlns:a16="http://schemas.microsoft.com/office/drawing/2014/main" id="{A8A314C4-7770-4608-83B0-FA195895DCBF}"/>
            </a:ext>
          </a:extLst>
        </xdr:cNvPr>
        <xdr:cNvSpPr/>
      </xdr:nvSpPr>
      <xdr:spPr>
        <a:xfrm>
          <a:off x="10286999" y="6724650"/>
          <a:ext cx="7524751"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a:t>
          </a:r>
          <a:endParaRPr kumimoji="1" lang="en-US" altLang="ja-JP" sz="800">
            <a:solidFill>
              <a:sysClr val="windowText" lastClr="000000"/>
            </a:solidFill>
          </a:endParaRPr>
        </a:p>
      </xdr:txBody>
    </xdr:sp>
    <xdr:clientData/>
  </xdr:twoCellAnchor>
  <xdr:twoCellAnchor>
    <xdr:from>
      <xdr:col>17</xdr:col>
      <xdr:colOff>0</xdr:colOff>
      <xdr:row>26</xdr:row>
      <xdr:rowOff>47624</xdr:rowOff>
    </xdr:from>
    <xdr:to>
      <xdr:col>26</xdr:col>
      <xdr:colOff>657226</xdr:colOff>
      <xdr:row>26</xdr:row>
      <xdr:rowOff>218097</xdr:rowOff>
    </xdr:to>
    <xdr:sp macro="" textlink="">
      <xdr:nvSpPr>
        <xdr:cNvPr id="57" name="正方形/長方形 56">
          <a:extLst>
            <a:ext uri="{FF2B5EF4-FFF2-40B4-BE49-F238E27FC236}">
              <a16:creationId xmlns:a16="http://schemas.microsoft.com/office/drawing/2014/main" id="{7B99BF0C-1838-47CA-A28D-A69B4AAADFED}"/>
            </a:ext>
          </a:extLst>
        </xdr:cNvPr>
        <xdr:cNvSpPr/>
      </xdr:nvSpPr>
      <xdr:spPr>
        <a:xfrm>
          <a:off x="12325350" y="6486524"/>
          <a:ext cx="6829426" cy="1704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対戦仕様</a:t>
          </a:r>
          <a:r>
            <a:rPr kumimoji="1" lang="en-US" altLang="ja-JP" sz="800">
              <a:solidFill>
                <a:sysClr val="windowText" lastClr="000000"/>
              </a:solidFill>
            </a:rPr>
            <a:t>(</a:t>
          </a:r>
          <a:r>
            <a:rPr kumimoji="1" lang="ja-JP" altLang="en-US" sz="800">
              <a:solidFill>
                <a:sysClr val="windowText" lastClr="000000"/>
              </a:solidFill>
            </a:rPr>
            <a:t>各モード</a:t>
          </a:r>
          <a:r>
            <a:rPr kumimoji="1" lang="en-US" altLang="ja-JP" sz="800">
              <a:solidFill>
                <a:sysClr val="windowText" lastClr="000000"/>
              </a:solidFill>
            </a:rPr>
            <a:t>)</a:t>
          </a:r>
        </a:p>
      </xdr:txBody>
    </xdr:sp>
    <xdr:clientData/>
  </xdr:twoCellAnchor>
  <xdr:twoCellAnchor>
    <xdr:from>
      <xdr:col>16</xdr:col>
      <xdr:colOff>9524</xdr:colOff>
      <xdr:row>28</xdr:row>
      <xdr:rowOff>38100</xdr:rowOff>
    </xdr:from>
    <xdr:to>
      <xdr:col>20</xdr:col>
      <xdr:colOff>685799</xdr:colOff>
      <xdr:row>28</xdr:row>
      <xdr:rowOff>218100</xdr:rowOff>
    </xdr:to>
    <xdr:sp macro="" textlink="">
      <xdr:nvSpPr>
        <xdr:cNvPr id="58" name="正方形/長方形 57">
          <a:extLst>
            <a:ext uri="{FF2B5EF4-FFF2-40B4-BE49-F238E27FC236}">
              <a16:creationId xmlns:a16="http://schemas.microsoft.com/office/drawing/2014/main" id="{B0390634-B3F3-4284-A500-C939595EEC78}"/>
            </a:ext>
          </a:extLst>
        </xdr:cNvPr>
        <xdr:cNvSpPr/>
      </xdr:nvSpPr>
      <xdr:spPr>
        <a:xfrm>
          <a:off x="11649074" y="6972300"/>
          <a:ext cx="3419475"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ステージレベルデザイン</a:t>
          </a:r>
        </a:p>
      </xdr:txBody>
    </xdr:sp>
    <xdr:clientData/>
  </xdr:twoCellAnchor>
  <xdr:twoCellAnchor>
    <xdr:from>
      <xdr:col>13</xdr:col>
      <xdr:colOff>9525</xdr:colOff>
      <xdr:row>32</xdr:row>
      <xdr:rowOff>38100</xdr:rowOff>
    </xdr:from>
    <xdr:to>
      <xdr:col>16</xdr:col>
      <xdr:colOff>676275</xdr:colOff>
      <xdr:row>32</xdr:row>
      <xdr:rowOff>218098</xdr:rowOff>
    </xdr:to>
    <xdr:sp macro="" textlink="">
      <xdr:nvSpPr>
        <xdr:cNvPr id="59" name="正方形/長方形 58">
          <a:extLst>
            <a:ext uri="{FF2B5EF4-FFF2-40B4-BE49-F238E27FC236}">
              <a16:creationId xmlns:a16="http://schemas.microsoft.com/office/drawing/2014/main" id="{3BD7C945-2474-4249-BC40-24CBF606F1EB}"/>
            </a:ext>
          </a:extLst>
        </xdr:cNvPr>
        <xdr:cNvSpPr/>
      </xdr:nvSpPr>
      <xdr:spPr>
        <a:xfrm>
          <a:off x="9591675" y="7962900"/>
          <a:ext cx="2724150" cy="17999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リザルト画面</a:t>
          </a:r>
          <a:endParaRPr kumimoji="1" lang="en-US" altLang="ja-JP" sz="800">
            <a:solidFill>
              <a:sysClr val="windowText" lastClr="000000"/>
            </a:solidFill>
          </a:endParaRPr>
        </a:p>
      </xdr:txBody>
    </xdr:sp>
    <xdr:clientData/>
  </xdr:twoCellAnchor>
  <xdr:twoCellAnchor>
    <xdr:from>
      <xdr:col>17</xdr:col>
      <xdr:colOff>0</xdr:colOff>
      <xdr:row>32</xdr:row>
      <xdr:rowOff>38100</xdr:rowOff>
    </xdr:from>
    <xdr:to>
      <xdr:col>18</xdr:col>
      <xdr:colOff>9525</xdr:colOff>
      <xdr:row>32</xdr:row>
      <xdr:rowOff>218100</xdr:rowOff>
    </xdr:to>
    <xdr:sp macro="" textlink="">
      <xdr:nvSpPr>
        <xdr:cNvPr id="60" name="正方形/長方形 59">
          <a:extLst>
            <a:ext uri="{FF2B5EF4-FFF2-40B4-BE49-F238E27FC236}">
              <a16:creationId xmlns:a16="http://schemas.microsoft.com/office/drawing/2014/main" id="{6C2AFCAA-AD11-4565-A181-687C18789F00}"/>
            </a:ext>
          </a:extLst>
        </xdr:cNvPr>
        <xdr:cNvSpPr/>
      </xdr:nvSpPr>
      <xdr:spPr>
        <a:xfrm>
          <a:off x="12325350" y="7962900"/>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マッチング画面</a:t>
          </a:r>
          <a:endParaRPr kumimoji="1" lang="en-US" altLang="ja-JP" sz="800">
            <a:solidFill>
              <a:sysClr val="windowText" lastClr="000000"/>
            </a:solidFill>
          </a:endParaRPr>
        </a:p>
      </xdr:txBody>
    </xdr:sp>
    <xdr:clientData/>
  </xdr:twoCellAnchor>
  <xdr:twoCellAnchor>
    <xdr:from>
      <xdr:col>18</xdr:col>
      <xdr:colOff>19050</xdr:colOff>
      <xdr:row>32</xdr:row>
      <xdr:rowOff>38100</xdr:rowOff>
    </xdr:from>
    <xdr:to>
      <xdr:col>19</xdr:col>
      <xdr:colOff>28575</xdr:colOff>
      <xdr:row>32</xdr:row>
      <xdr:rowOff>218100</xdr:rowOff>
    </xdr:to>
    <xdr:sp macro="" textlink="">
      <xdr:nvSpPr>
        <xdr:cNvPr id="63" name="正方形/長方形 62">
          <a:extLst>
            <a:ext uri="{FF2B5EF4-FFF2-40B4-BE49-F238E27FC236}">
              <a16:creationId xmlns:a16="http://schemas.microsoft.com/office/drawing/2014/main" id="{AC356007-39E7-4736-B363-56936D0913BA}"/>
            </a:ext>
          </a:extLst>
        </xdr:cNvPr>
        <xdr:cNvSpPr/>
      </xdr:nvSpPr>
      <xdr:spPr>
        <a:xfrm>
          <a:off x="13030200" y="7962900"/>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19</xdr:col>
      <xdr:colOff>19050</xdr:colOff>
      <xdr:row>32</xdr:row>
      <xdr:rowOff>38100</xdr:rowOff>
    </xdr:from>
    <xdr:to>
      <xdr:col>21</xdr:col>
      <xdr:colOff>9525</xdr:colOff>
      <xdr:row>32</xdr:row>
      <xdr:rowOff>218100</xdr:rowOff>
    </xdr:to>
    <xdr:sp macro="" textlink="">
      <xdr:nvSpPr>
        <xdr:cNvPr id="64" name="正方形/長方形 63">
          <a:extLst>
            <a:ext uri="{FF2B5EF4-FFF2-40B4-BE49-F238E27FC236}">
              <a16:creationId xmlns:a16="http://schemas.microsoft.com/office/drawing/2014/main" id="{3D76A617-0C92-40F1-A758-0C3C9EB266C2}"/>
            </a:ext>
          </a:extLst>
        </xdr:cNvPr>
        <xdr:cNvSpPr/>
      </xdr:nvSpPr>
      <xdr:spPr>
        <a:xfrm>
          <a:off x="13716000" y="7962900"/>
          <a:ext cx="136207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21</xdr:col>
      <xdr:colOff>19050</xdr:colOff>
      <xdr:row>32</xdr:row>
      <xdr:rowOff>38100</xdr:rowOff>
    </xdr:from>
    <xdr:to>
      <xdr:col>22</xdr:col>
      <xdr:colOff>28575</xdr:colOff>
      <xdr:row>32</xdr:row>
      <xdr:rowOff>218100</xdr:rowOff>
    </xdr:to>
    <xdr:sp macro="" textlink="">
      <xdr:nvSpPr>
        <xdr:cNvPr id="65" name="正方形/長方形 64">
          <a:extLst>
            <a:ext uri="{FF2B5EF4-FFF2-40B4-BE49-F238E27FC236}">
              <a16:creationId xmlns:a16="http://schemas.microsoft.com/office/drawing/2014/main" id="{404F6391-5C7F-45EE-9ECE-636136CA1E24}"/>
            </a:ext>
          </a:extLst>
        </xdr:cNvPr>
        <xdr:cNvSpPr/>
      </xdr:nvSpPr>
      <xdr:spPr>
        <a:xfrm>
          <a:off x="15087600" y="7962900"/>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28</xdr:col>
      <xdr:colOff>0</xdr:colOff>
      <xdr:row>29</xdr:row>
      <xdr:rowOff>38100</xdr:rowOff>
    </xdr:from>
    <xdr:to>
      <xdr:col>28</xdr:col>
      <xdr:colOff>676275</xdr:colOff>
      <xdr:row>29</xdr:row>
      <xdr:rowOff>227625</xdr:rowOff>
    </xdr:to>
    <xdr:sp macro="" textlink="">
      <xdr:nvSpPr>
        <xdr:cNvPr id="66" name="正方形/長方形 65">
          <a:extLst>
            <a:ext uri="{FF2B5EF4-FFF2-40B4-BE49-F238E27FC236}">
              <a16:creationId xmlns:a16="http://schemas.microsoft.com/office/drawing/2014/main" id="{DC923085-335D-4206-9AD2-8269FECC9E16}"/>
            </a:ext>
          </a:extLst>
        </xdr:cNvPr>
        <xdr:cNvSpPr/>
      </xdr:nvSpPr>
      <xdr:spPr>
        <a:xfrm>
          <a:off x="19869150" y="7219950"/>
          <a:ext cx="676275" cy="189525"/>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アイテムアイコン</a:t>
          </a:r>
        </a:p>
      </xdr:txBody>
    </xdr:sp>
    <xdr:clientData/>
  </xdr:twoCellAnchor>
  <xdr:twoCellAnchor>
    <xdr:from>
      <xdr:col>14</xdr:col>
      <xdr:colOff>9525</xdr:colOff>
      <xdr:row>30</xdr:row>
      <xdr:rowOff>38098</xdr:rowOff>
    </xdr:from>
    <xdr:to>
      <xdr:col>16</xdr:col>
      <xdr:colOff>676275</xdr:colOff>
      <xdr:row>30</xdr:row>
      <xdr:rowOff>218098</xdr:rowOff>
    </xdr:to>
    <xdr:sp macro="" textlink="">
      <xdr:nvSpPr>
        <xdr:cNvPr id="67" name="正方形/長方形 66">
          <a:extLst>
            <a:ext uri="{FF2B5EF4-FFF2-40B4-BE49-F238E27FC236}">
              <a16:creationId xmlns:a16="http://schemas.microsoft.com/office/drawing/2014/main" id="{392E8416-DB38-4F22-ADAE-39A0379DB9B5}"/>
            </a:ext>
          </a:extLst>
        </xdr:cNvPr>
        <xdr:cNvSpPr/>
      </xdr:nvSpPr>
      <xdr:spPr>
        <a:xfrm>
          <a:off x="10277475" y="7467598"/>
          <a:ext cx="2038350" cy="180000"/>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ブロードキャスト</a:t>
          </a:r>
        </a:p>
      </xdr:txBody>
    </xdr:sp>
    <xdr:clientData/>
  </xdr:twoCellAnchor>
  <xdr:twoCellAnchor>
    <xdr:from>
      <xdr:col>3</xdr:col>
      <xdr:colOff>9524</xdr:colOff>
      <xdr:row>12</xdr:row>
      <xdr:rowOff>38100</xdr:rowOff>
    </xdr:from>
    <xdr:to>
      <xdr:col>5</xdr:col>
      <xdr:colOff>685799</xdr:colOff>
      <xdr:row>12</xdr:row>
      <xdr:rowOff>218098</xdr:rowOff>
    </xdr:to>
    <xdr:sp macro="" textlink="">
      <xdr:nvSpPr>
        <xdr:cNvPr id="68" name="正方形/長方形 67">
          <a:extLst>
            <a:ext uri="{FF2B5EF4-FFF2-40B4-BE49-F238E27FC236}">
              <a16:creationId xmlns:a16="http://schemas.microsoft.com/office/drawing/2014/main" id="{24E7B87A-274B-4A9C-ACB1-F13DEA82E39B}"/>
            </a:ext>
          </a:extLst>
        </xdr:cNvPr>
        <xdr:cNvSpPr/>
      </xdr:nvSpPr>
      <xdr:spPr>
        <a:xfrm>
          <a:off x="2733674" y="3009900"/>
          <a:ext cx="2047875"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運営スケジュール</a:t>
          </a:r>
        </a:p>
      </xdr:txBody>
    </xdr:sp>
    <xdr:clientData/>
  </xdr:twoCellAnchor>
  <xdr:twoCellAnchor>
    <xdr:from>
      <xdr:col>6</xdr:col>
      <xdr:colOff>19049</xdr:colOff>
      <xdr:row>12</xdr:row>
      <xdr:rowOff>38100</xdr:rowOff>
    </xdr:from>
    <xdr:to>
      <xdr:col>9</xdr:col>
      <xdr:colOff>9524</xdr:colOff>
      <xdr:row>12</xdr:row>
      <xdr:rowOff>218098</xdr:rowOff>
    </xdr:to>
    <xdr:sp macro="" textlink="">
      <xdr:nvSpPr>
        <xdr:cNvPr id="69" name="正方形/長方形 68">
          <a:extLst>
            <a:ext uri="{FF2B5EF4-FFF2-40B4-BE49-F238E27FC236}">
              <a16:creationId xmlns:a16="http://schemas.microsoft.com/office/drawing/2014/main" id="{57DA659D-AB02-4F14-B234-C0027397EA2F}"/>
            </a:ext>
          </a:extLst>
        </xdr:cNvPr>
        <xdr:cNvSpPr/>
      </xdr:nvSpPr>
      <xdr:spPr>
        <a:xfrm>
          <a:off x="4800599" y="3009900"/>
          <a:ext cx="2047875"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運営仕様</a:t>
          </a:r>
        </a:p>
      </xdr:txBody>
    </xdr:sp>
    <xdr:clientData/>
  </xdr:twoCellAnchor>
  <xdr:twoCellAnchor>
    <xdr:from>
      <xdr:col>9</xdr:col>
      <xdr:colOff>19049</xdr:colOff>
      <xdr:row>12</xdr:row>
      <xdr:rowOff>38100</xdr:rowOff>
    </xdr:from>
    <xdr:to>
      <xdr:col>11</xdr:col>
      <xdr:colOff>0</xdr:colOff>
      <xdr:row>12</xdr:row>
      <xdr:rowOff>218098</xdr:rowOff>
    </xdr:to>
    <xdr:sp macro="" textlink="">
      <xdr:nvSpPr>
        <xdr:cNvPr id="70" name="正方形/長方形 69">
          <a:extLst>
            <a:ext uri="{FF2B5EF4-FFF2-40B4-BE49-F238E27FC236}">
              <a16:creationId xmlns:a16="http://schemas.microsoft.com/office/drawing/2014/main" id="{17680BE4-B396-4269-8CEC-16CB3AADBA9C}"/>
            </a:ext>
          </a:extLst>
        </xdr:cNvPr>
        <xdr:cNvSpPr/>
      </xdr:nvSpPr>
      <xdr:spPr>
        <a:xfrm>
          <a:off x="6857999" y="3009900"/>
          <a:ext cx="1352551"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a:t>
          </a:r>
        </a:p>
      </xdr:txBody>
    </xdr:sp>
    <xdr:clientData/>
  </xdr:twoCellAnchor>
  <xdr:twoCellAnchor>
    <xdr:from>
      <xdr:col>14</xdr:col>
      <xdr:colOff>9525</xdr:colOff>
      <xdr:row>31</xdr:row>
      <xdr:rowOff>38098</xdr:rowOff>
    </xdr:from>
    <xdr:to>
      <xdr:col>16</xdr:col>
      <xdr:colOff>676275</xdr:colOff>
      <xdr:row>31</xdr:row>
      <xdr:rowOff>218098</xdr:rowOff>
    </xdr:to>
    <xdr:sp macro="" textlink="">
      <xdr:nvSpPr>
        <xdr:cNvPr id="71" name="正方形/長方形 70">
          <a:extLst>
            <a:ext uri="{FF2B5EF4-FFF2-40B4-BE49-F238E27FC236}">
              <a16:creationId xmlns:a16="http://schemas.microsoft.com/office/drawing/2014/main" id="{CF10F6FA-304E-497B-9CFA-8C4BB2265479}"/>
            </a:ext>
          </a:extLst>
        </xdr:cNvPr>
        <xdr:cNvSpPr/>
      </xdr:nvSpPr>
      <xdr:spPr>
        <a:xfrm>
          <a:off x="10277475" y="7715248"/>
          <a:ext cx="2038350" cy="180000"/>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リプレイ</a:t>
          </a:r>
        </a:p>
      </xdr:txBody>
    </xdr:sp>
    <xdr:clientData/>
  </xdr:twoCellAnchor>
  <xdr:twoCellAnchor>
    <xdr:from>
      <xdr:col>17</xdr:col>
      <xdr:colOff>9525</xdr:colOff>
      <xdr:row>30</xdr:row>
      <xdr:rowOff>38100</xdr:rowOff>
    </xdr:from>
    <xdr:to>
      <xdr:col>18</xdr:col>
      <xdr:colOff>676275</xdr:colOff>
      <xdr:row>30</xdr:row>
      <xdr:rowOff>227623</xdr:rowOff>
    </xdr:to>
    <xdr:sp macro="" textlink="">
      <xdr:nvSpPr>
        <xdr:cNvPr id="72" name="正方形/長方形 71">
          <a:extLst>
            <a:ext uri="{FF2B5EF4-FFF2-40B4-BE49-F238E27FC236}">
              <a16:creationId xmlns:a16="http://schemas.microsoft.com/office/drawing/2014/main" id="{AF0C22C9-A738-4946-A7F4-A15A48024FCA}"/>
            </a:ext>
          </a:extLst>
        </xdr:cNvPr>
        <xdr:cNvSpPr/>
      </xdr:nvSpPr>
      <xdr:spPr>
        <a:xfrm>
          <a:off x="12334875" y="7467600"/>
          <a:ext cx="1352550" cy="18952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団体戦仕様</a:t>
          </a:r>
        </a:p>
      </xdr:txBody>
    </xdr:sp>
    <xdr:clientData/>
  </xdr:twoCellAnchor>
  <xdr:twoCellAnchor>
    <xdr:from>
      <xdr:col>17</xdr:col>
      <xdr:colOff>0</xdr:colOff>
      <xdr:row>31</xdr:row>
      <xdr:rowOff>38100</xdr:rowOff>
    </xdr:from>
    <xdr:to>
      <xdr:col>18</xdr:col>
      <xdr:colOff>666750</xdr:colOff>
      <xdr:row>31</xdr:row>
      <xdr:rowOff>227623</xdr:rowOff>
    </xdr:to>
    <xdr:sp macro="" textlink="">
      <xdr:nvSpPr>
        <xdr:cNvPr id="73" name="正方形/長方形 72">
          <a:extLst>
            <a:ext uri="{FF2B5EF4-FFF2-40B4-BE49-F238E27FC236}">
              <a16:creationId xmlns:a16="http://schemas.microsoft.com/office/drawing/2014/main" id="{AC8D5ACD-2F13-4406-A054-76AFC1E72B5A}"/>
            </a:ext>
          </a:extLst>
        </xdr:cNvPr>
        <xdr:cNvSpPr/>
      </xdr:nvSpPr>
      <xdr:spPr>
        <a:xfrm>
          <a:off x="12325350" y="7715250"/>
          <a:ext cx="1352550" cy="18952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イベントマッチング</a:t>
          </a:r>
        </a:p>
      </xdr:txBody>
    </xdr:sp>
    <xdr:clientData/>
  </xdr:twoCellAnchor>
  <xdr:twoCellAnchor>
    <xdr:from>
      <xdr:col>21</xdr:col>
      <xdr:colOff>676275</xdr:colOff>
      <xdr:row>32</xdr:row>
      <xdr:rowOff>47625</xdr:rowOff>
    </xdr:from>
    <xdr:to>
      <xdr:col>23</xdr:col>
      <xdr:colOff>0</xdr:colOff>
      <xdr:row>32</xdr:row>
      <xdr:rowOff>227625</xdr:rowOff>
    </xdr:to>
    <xdr:sp macro="" textlink="">
      <xdr:nvSpPr>
        <xdr:cNvPr id="74" name="正方形/長方形 73">
          <a:extLst>
            <a:ext uri="{FF2B5EF4-FFF2-40B4-BE49-F238E27FC236}">
              <a16:creationId xmlns:a16="http://schemas.microsoft.com/office/drawing/2014/main" id="{40C60199-5AA8-4B2C-8FE9-80333250DEF9}"/>
            </a:ext>
          </a:extLst>
        </xdr:cNvPr>
        <xdr:cNvSpPr/>
      </xdr:nvSpPr>
      <xdr:spPr>
        <a:xfrm>
          <a:off x="15744825" y="7972425"/>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18</xdr:col>
      <xdr:colOff>653863</xdr:colOff>
      <xdr:row>31</xdr:row>
      <xdr:rowOff>36419</xdr:rowOff>
    </xdr:from>
    <xdr:to>
      <xdr:col>19</xdr:col>
      <xdr:colOff>661147</xdr:colOff>
      <xdr:row>31</xdr:row>
      <xdr:rowOff>216419</xdr:rowOff>
    </xdr:to>
    <xdr:sp macro="" textlink="">
      <xdr:nvSpPr>
        <xdr:cNvPr id="75" name="正方形/長方形 74">
          <a:extLst>
            <a:ext uri="{FF2B5EF4-FFF2-40B4-BE49-F238E27FC236}">
              <a16:creationId xmlns:a16="http://schemas.microsoft.com/office/drawing/2014/main" id="{75E874C2-DE47-43CD-A7A6-025DBF6931F9}"/>
            </a:ext>
          </a:extLst>
        </xdr:cNvPr>
        <xdr:cNvSpPr/>
      </xdr:nvSpPr>
      <xdr:spPr>
        <a:xfrm>
          <a:off x="13630275" y="7678831"/>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19</xdr:col>
      <xdr:colOff>661147</xdr:colOff>
      <xdr:row>31</xdr:row>
      <xdr:rowOff>36419</xdr:rowOff>
    </xdr:from>
    <xdr:to>
      <xdr:col>20</xdr:col>
      <xdr:colOff>670673</xdr:colOff>
      <xdr:row>31</xdr:row>
      <xdr:rowOff>216419</xdr:rowOff>
    </xdr:to>
    <xdr:sp macro="" textlink="">
      <xdr:nvSpPr>
        <xdr:cNvPr id="76" name="正方形/長方形 75">
          <a:extLst>
            <a:ext uri="{FF2B5EF4-FFF2-40B4-BE49-F238E27FC236}">
              <a16:creationId xmlns:a16="http://schemas.microsoft.com/office/drawing/2014/main" id="{AAB37E0D-33B3-4B48-B7C5-248975064B85}"/>
            </a:ext>
          </a:extLst>
        </xdr:cNvPr>
        <xdr:cNvSpPr/>
      </xdr:nvSpPr>
      <xdr:spPr>
        <a:xfrm>
          <a:off x="14321118" y="7678831"/>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20</xdr:col>
      <xdr:colOff>670673</xdr:colOff>
      <xdr:row>31</xdr:row>
      <xdr:rowOff>36419</xdr:rowOff>
    </xdr:from>
    <xdr:to>
      <xdr:col>21</xdr:col>
      <xdr:colOff>680197</xdr:colOff>
      <xdr:row>31</xdr:row>
      <xdr:rowOff>216419</xdr:rowOff>
    </xdr:to>
    <xdr:sp macro="" textlink="">
      <xdr:nvSpPr>
        <xdr:cNvPr id="77" name="正方形/長方形 76">
          <a:extLst>
            <a:ext uri="{FF2B5EF4-FFF2-40B4-BE49-F238E27FC236}">
              <a16:creationId xmlns:a16="http://schemas.microsoft.com/office/drawing/2014/main" id="{5D1FE620-8B6E-4F2A-A69F-5E3054A8E7A7}"/>
            </a:ext>
          </a:extLst>
        </xdr:cNvPr>
        <xdr:cNvSpPr/>
      </xdr:nvSpPr>
      <xdr:spPr>
        <a:xfrm>
          <a:off x="15014202" y="7678831"/>
          <a:ext cx="69308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ストア選択画面</a:t>
          </a:r>
          <a:endParaRPr kumimoji="1" lang="en-US" altLang="ja-JP" sz="800">
            <a:solidFill>
              <a:sysClr val="windowText" lastClr="000000"/>
            </a:solidFill>
          </a:endParaRPr>
        </a:p>
      </xdr:txBody>
    </xdr:sp>
    <xdr:clientData/>
  </xdr:twoCellAnchor>
  <xdr:twoCellAnchor>
    <xdr:from>
      <xdr:col>23</xdr:col>
      <xdr:colOff>20729</xdr:colOff>
      <xdr:row>30</xdr:row>
      <xdr:rowOff>57150</xdr:rowOff>
    </xdr:from>
    <xdr:to>
      <xdr:col>25</xdr:col>
      <xdr:colOff>3919</xdr:colOff>
      <xdr:row>30</xdr:row>
      <xdr:rowOff>237150</xdr:rowOff>
    </xdr:to>
    <xdr:sp macro="" textlink="">
      <xdr:nvSpPr>
        <xdr:cNvPr id="78" name="正方形/長方形 77">
          <a:extLst>
            <a:ext uri="{FF2B5EF4-FFF2-40B4-BE49-F238E27FC236}">
              <a16:creationId xmlns:a16="http://schemas.microsoft.com/office/drawing/2014/main" id="{8D3EC525-CA58-4027-9088-BC4B9523A719}"/>
            </a:ext>
          </a:extLst>
        </xdr:cNvPr>
        <xdr:cNvSpPr/>
      </xdr:nvSpPr>
      <xdr:spPr>
        <a:xfrm>
          <a:off x="16414935" y="7453032"/>
          <a:ext cx="1350308"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各エラー仕様作成</a:t>
          </a:r>
          <a:endParaRPr kumimoji="1" lang="en-US" altLang="ja-JP" sz="800">
            <a:solidFill>
              <a:sysClr val="windowText" lastClr="000000"/>
            </a:solidFill>
          </a:endParaRPr>
        </a:p>
      </xdr:txBody>
    </xdr:sp>
    <xdr:clientData/>
  </xdr:twoCellAnchor>
  <xdr:twoCellAnchor>
    <xdr:from>
      <xdr:col>18</xdr:col>
      <xdr:colOff>670667</xdr:colOff>
      <xdr:row>30</xdr:row>
      <xdr:rowOff>58832</xdr:rowOff>
    </xdr:from>
    <xdr:to>
      <xdr:col>20</xdr:col>
      <xdr:colOff>653858</xdr:colOff>
      <xdr:row>30</xdr:row>
      <xdr:rowOff>238832</xdr:rowOff>
    </xdr:to>
    <xdr:sp macro="" textlink="">
      <xdr:nvSpPr>
        <xdr:cNvPr id="79" name="正方形/長方形 78">
          <a:extLst>
            <a:ext uri="{FF2B5EF4-FFF2-40B4-BE49-F238E27FC236}">
              <a16:creationId xmlns:a16="http://schemas.microsoft.com/office/drawing/2014/main" id="{EB37298D-D25C-4EF0-B0B2-366CF845265B}"/>
            </a:ext>
          </a:extLst>
        </xdr:cNvPr>
        <xdr:cNvSpPr/>
      </xdr:nvSpPr>
      <xdr:spPr>
        <a:xfrm>
          <a:off x="13647079" y="7454714"/>
          <a:ext cx="1350308"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実績仕様作成</a:t>
          </a:r>
          <a:endParaRPr kumimoji="1" lang="en-US" altLang="ja-JP" sz="800">
            <a:solidFill>
              <a:sysClr val="windowText" lastClr="000000"/>
            </a:solidFill>
          </a:endParaRPr>
        </a:p>
      </xdr:txBody>
    </xdr:sp>
    <xdr:clientData/>
  </xdr:twoCellAnchor>
  <xdr:twoCellAnchor>
    <xdr:from>
      <xdr:col>21</xdr:col>
      <xdr:colOff>0</xdr:colOff>
      <xdr:row>30</xdr:row>
      <xdr:rowOff>66675</xdr:rowOff>
    </xdr:from>
    <xdr:to>
      <xdr:col>22</xdr:col>
      <xdr:colOff>666750</xdr:colOff>
      <xdr:row>30</xdr:row>
      <xdr:rowOff>246675</xdr:rowOff>
    </xdr:to>
    <xdr:sp macro="" textlink="">
      <xdr:nvSpPr>
        <xdr:cNvPr id="80" name="正方形/長方形 79">
          <a:extLst>
            <a:ext uri="{FF2B5EF4-FFF2-40B4-BE49-F238E27FC236}">
              <a16:creationId xmlns:a16="http://schemas.microsoft.com/office/drawing/2014/main" id="{17062EC4-A939-4200-AD98-83D18D92E9C9}"/>
            </a:ext>
          </a:extLst>
        </xdr:cNvPr>
        <xdr:cNvSpPr/>
      </xdr:nvSpPr>
      <xdr:spPr>
        <a:xfrm>
          <a:off x="15068550" y="7496175"/>
          <a:ext cx="135255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トレーディングカード</a:t>
          </a:r>
          <a:endParaRPr kumimoji="1" lang="en-US" altLang="ja-JP" sz="800">
            <a:solidFill>
              <a:sysClr val="windowText" lastClr="000000"/>
            </a:solidFill>
          </a:endParaRPr>
        </a:p>
        <a:p>
          <a:pPr algn="l"/>
          <a:r>
            <a:rPr kumimoji="1" lang="ja-JP" altLang="en-US" sz="800">
              <a:solidFill>
                <a:sysClr val="windowText" lastClr="000000"/>
              </a:solidFill>
            </a:rPr>
            <a:t>仕様作成</a:t>
          </a:r>
          <a:endParaRPr kumimoji="1" lang="en-US" altLang="ja-JP" sz="800">
            <a:solidFill>
              <a:sysClr val="windowText" lastClr="000000"/>
            </a:solidFill>
          </a:endParaRPr>
        </a:p>
      </xdr:txBody>
    </xdr:sp>
    <xdr:clientData/>
  </xdr:twoCellAnchor>
  <xdr:twoCellAnchor>
    <xdr:from>
      <xdr:col>25</xdr:col>
      <xdr:colOff>9524</xdr:colOff>
      <xdr:row>27</xdr:row>
      <xdr:rowOff>38100</xdr:rowOff>
    </xdr:from>
    <xdr:to>
      <xdr:col>36</xdr:col>
      <xdr:colOff>28575</xdr:colOff>
      <xdr:row>27</xdr:row>
      <xdr:rowOff>218099</xdr:rowOff>
    </xdr:to>
    <xdr:sp macro="" textlink="">
      <xdr:nvSpPr>
        <xdr:cNvPr id="81" name="正方形/長方形 80">
          <a:extLst>
            <a:ext uri="{FF2B5EF4-FFF2-40B4-BE49-F238E27FC236}">
              <a16:creationId xmlns:a16="http://schemas.microsoft.com/office/drawing/2014/main" id="{5FCD7132-F583-4D7C-8068-19924B9155B9}"/>
            </a:ext>
          </a:extLst>
        </xdr:cNvPr>
        <xdr:cNvSpPr/>
      </xdr:nvSpPr>
      <xdr:spPr>
        <a:xfrm>
          <a:off x="17821274" y="6724650"/>
          <a:ext cx="7562851" cy="17999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プレイヤー調整</a:t>
          </a:r>
        </a:p>
      </xdr:txBody>
    </xdr:sp>
    <xdr:clientData/>
  </xdr:twoCellAnchor>
  <xdr:twoCellAnchor>
    <xdr:from>
      <xdr:col>28</xdr:col>
      <xdr:colOff>57150</xdr:colOff>
      <xdr:row>0</xdr:row>
      <xdr:rowOff>66674</xdr:rowOff>
    </xdr:from>
    <xdr:to>
      <xdr:col>29</xdr:col>
      <xdr:colOff>647700</xdr:colOff>
      <xdr:row>106</xdr:row>
      <xdr:rowOff>91108</xdr:rowOff>
    </xdr:to>
    <xdr:grpSp>
      <xdr:nvGrpSpPr>
        <xdr:cNvPr id="84" name="グループ化 83">
          <a:extLst>
            <a:ext uri="{FF2B5EF4-FFF2-40B4-BE49-F238E27FC236}">
              <a16:creationId xmlns:a16="http://schemas.microsoft.com/office/drawing/2014/main" id="{CCE2BDB8-A4B5-427E-8618-6203F6EDC561}"/>
            </a:ext>
          </a:extLst>
        </xdr:cNvPr>
        <xdr:cNvGrpSpPr/>
      </xdr:nvGrpSpPr>
      <xdr:grpSpPr>
        <a:xfrm>
          <a:off x="19869150" y="66674"/>
          <a:ext cx="1274109" cy="26156552"/>
          <a:chOff x="19968541" y="66674"/>
          <a:chExt cx="1278007" cy="26363130"/>
        </a:xfrm>
      </xdr:grpSpPr>
      <xdr:cxnSp macro="">
        <xdr:nvCxnSpPr>
          <xdr:cNvPr id="17" name="直線コネクタ 16">
            <a:extLst>
              <a:ext uri="{FF2B5EF4-FFF2-40B4-BE49-F238E27FC236}">
                <a16:creationId xmlns:a16="http://schemas.microsoft.com/office/drawing/2014/main" id="{443871B1-0A1E-41C2-8D16-6C82626FC47B}"/>
              </a:ext>
            </a:extLst>
          </xdr:cNvPr>
          <xdr:cNvCxnSpPr>
            <a:stCxn id="62"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62" name="四角形: 角を丸くする 61">
            <a:extLst>
              <a:ext uri="{FF2B5EF4-FFF2-40B4-BE49-F238E27FC236}">
                <a16:creationId xmlns:a16="http://schemas.microsoft.com/office/drawing/2014/main" id="{A2A479DC-D798-44E0-B89C-A8ABF1F3CD2C}"/>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全仕様終了</a:t>
            </a:r>
          </a:p>
        </xdr:txBody>
      </xdr:sp>
    </xdr:grpSp>
    <xdr:clientData/>
  </xdr:twoCellAnchor>
  <xdr:twoCellAnchor>
    <xdr:from>
      <xdr:col>19</xdr:col>
      <xdr:colOff>10652</xdr:colOff>
      <xdr:row>18</xdr:row>
      <xdr:rowOff>40335</xdr:rowOff>
    </xdr:from>
    <xdr:to>
      <xdr:col>22</xdr:col>
      <xdr:colOff>677402</xdr:colOff>
      <xdr:row>18</xdr:row>
      <xdr:rowOff>220333</xdr:rowOff>
    </xdr:to>
    <xdr:sp macro="" textlink="">
      <xdr:nvSpPr>
        <xdr:cNvPr id="86" name="正方形/長方形 85">
          <a:extLst>
            <a:ext uri="{FF2B5EF4-FFF2-40B4-BE49-F238E27FC236}">
              <a16:creationId xmlns:a16="http://schemas.microsoft.com/office/drawing/2014/main" id="{8D58FE3D-EA6B-4555-ADF7-7497A7E99FED}"/>
            </a:ext>
          </a:extLst>
        </xdr:cNvPr>
        <xdr:cNvSpPr/>
      </xdr:nvSpPr>
      <xdr:spPr>
        <a:xfrm>
          <a:off x="13670623" y="4477864"/>
          <a:ext cx="2717426" cy="17999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リザルト画面</a:t>
          </a:r>
          <a:endParaRPr kumimoji="1" lang="en-US" altLang="ja-JP" sz="800">
            <a:solidFill>
              <a:sysClr val="windowText" lastClr="000000"/>
            </a:solidFill>
          </a:endParaRPr>
        </a:p>
      </xdr:txBody>
    </xdr:sp>
    <xdr:clientData/>
  </xdr:twoCellAnchor>
  <xdr:twoCellAnchor>
    <xdr:from>
      <xdr:col>22</xdr:col>
      <xdr:colOff>682444</xdr:colOff>
      <xdr:row>18</xdr:row>
      <xdr:rowOff>40334</xdr:rowOff>
    </xdr:from>
    <xdr:to>
      <xdr:col>24</xdr:col>
      <xdr:colOff>8410</xdr:colOff>
      <xdr:row>18</xdr:row>
      <xdr:rowOff>220334</xdr:rowOff>
    </xdr:to>
    <xdr:sp macro="" textlink="">
      <xdr:nvSpPr>
        <xdr:cNvPr id="87" name="正方形/長方形 86">
          <a:extLst>
            <a:ext uri="{FF2B5EF4-FFF2-40B4-BE49-F238E27FC236}">
              <a16:creationId xmlns:a16="http://schemas.microsoft.com/office/drawing/2014/main" id="{8763601E-DE2E-41E4-B315-F702995028E1}"/>
            </a:ext>
          </a:extLst>
        </xdr:cNvPr>
        <xdr:cNvSpPr/>
      </xdr:nvSpPr>
      <xdr:spPr>
        <a:xfrm>
          <a:off x="16393091" y="447786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マッチング画面</a:t>
          </a:r>
          <a:endParaRPr kumimoji="1" lang="en-US" altLang="ja-JP" sz="800">
            <a:solidFill>
              <a:sysClr val="windowText" lastClr="000000"/>
            </a:solidFill>
          </a:endParaRPr>
        </a:p>
      </xdr:txBody>
    </xdr:sp>
    <xdr:clientData/>
  </xdr:twoCellAnchor>
  <xdr:twoCellAnchor>
    <xdr:from>
      <xdr:col>19</xdr:col>
      <xdr:colOff>647698</xdr:colOff>
      <xdr:row>19</xdr:row>
      <xdr:rowOff>29129</xdr:rowOff>
    </xdr:from>
    <xdr:to>
      <xdr:col>20</xdr:col>
      <xdr:colOff>657224</xdr:colOff>
      <xdr:row>19</xdr:row>
      <xdr:rowOff>209129</xdr:rowOff>
    </xdr:to>
    <xdr:sp macro="" textlink="">
      <xdr:nvSpPr>
        <xdr:cNvPr id="88" name="正方形/長方形 87">
          <a:extLst>
            <a:ext uri="{FF2B5EF4-FFF2-40B4-BE49-F238E27FC236}">
              <a16:creationId xmlns:a16="http://schemas.microsoft.com/office/drawing/2014/main" id="{33EBD385-0445-4E6A-B9AE-0AE43C9E7CF8}"/>
            </a:ext>
          </a:extLst>
        </xdr:cNvPr>
        <xdr:cNvSpPr/>
      </xdr:nvSpPr>
      <xdr:spPr>
        <a:xfrm>
          <a:off x="14307669" y="4713188"/>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24</xdr:col>
      <xdr:colOff>22413</xdr:colOff>
      <xdr:row>18</xdr:row>
      <xdr:rowOff>51542</xdr:rowOff>
    </xdr:from>
    <xdr:to>
      <xdr:col>26</xdr:col>
      <xdr:colOff>12888</xdr:colOff>
      <xdr:row>18</xdr:row>
      <xdr:rowOff>231542</xdr:rowOff>
    </xdr:to>
    <xdr:sp macro="" textlink="">
      <xdr:nvSpPr>
        <xdr:cNvPr id="89" name="正方形/長方形 88">
          <a:extLst>
            <a:ext uri="{FF2B5EF4-FFF2-40B4-BE49-F238E27FC236}">
              <a16:creationId xmlns:a16="http://schemas.microsoft.com/office/drawing/2014/main" id="{6899267E-11D1-4EE3-B3D8-52F22A3BCA51}"/>
            </a:ext>
          </a:extLst>
        </xdr:cNvPr>
        <xdr:cNvSpPr/>
      </xdr:nvSpPr>
      <xdr:spPr>
        <a:xfrm>
          <a:off x="17100178" y="4489071"/>
          <a:ext cx="135759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20</xdr:col>
      <xdr:colOff>660597</xdr:colOff>
      <xdr:row>19</xdr:row>
      <xdr:rowOff>31929</xdr:rowOff>
    </xdr:from>
    <xdr:to>
      <xdr:col>21</xdr:col>
      <xdr:colOff>667881</xdr:colOff>
      <xdr:row>19</xdr:row>
      <xdr:rowOff>211929</xdr:rowOff>
    </xdr:to>
    <xdr:sp macro="" textlink="">
      <xdr:nvSpPr>
        <xdr:cNvPr id="92" name="正方形/長方形 91">
          <a:extLst>
            <a:ext uri="{FF2B5EF4-FFF2-40B4-BE49-F238E27FC236}">
              <a16:creationId xmlns:a16="http://schemas.microsoft.com/office/drawing/2014/main" id="{E9506466-12A4-4277-9BFF-9510DBC330C8}"/>
            </a:ext>
          </a:extLst>
        </xdr:cNvPr>
        <xdr:cNvSpPr/>
      </xdr:nvSpPr>
      <xdr:spPr>
        <a:xfrm>
          <a:off x="15004126" y="4715988"/>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21</xdr:col>
      <xdr:colOff>667881</xdr:colOff>
      <xdr:row>19</xdr:row>
      <xdr:rowOff>31929</xdr:rowOff>
    </xdr:from>
    <xdr:to>
      <xdr:col>22</xdr:col>
      <xdr:colOff>677406</xdr:colOff>
      <xdr:row>19</xdr:row>
      <xdr:rowOff>211929</xdr:rowOff>
    </xdr:to>
    <xdr:sp macro="" textlink="">
      <xdr:nvSpPr>
        <xdr:cNvPr id="93" name="正方形/長方形 92">
          <a:extLst>
            <a:ext uri="{FF2B5EF4-FFF2-40B4-BE49-F238E27FC236}">
              <a16:creationId xmlns:a16="http://schemas.microsoft.com/office/drawing/2014/main" id="{D1F8D5B3-6EB8-4C55-AD14-3F87947BDCC4}"/>
            </a:ext>
          </a:extLst>
        </xdr:cNvPr>
        <xdr:cNvSpPr/>
      </xdr:nvSpPr>
      <xdr:spPr>
        <a:xfrm>
          <a:off x="15694969" y="4715988"/>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22</xdr:col>
      <xdr:colOff>677406</xdr:colOff>
      <xdr:row>19</xdr:row>
      <xdr:rowOff>31929</xdr:rowOff>
    </xdr:from>
    <xdr:to>
      <xdr:col>24</xdr:col>
      <xdr:colOff>3371</xdr:colOff>
      <xdr:row>19</xdr:row>
      <xdr:rowOff>211929</xdr:rowOff>
    </xdr:to>
    <xdr:sp macro="" textlink="">
      <xdr:nvSpPr>
        <xdr:cNvPr id="94" name="正方形/長方形 93">
          <a:extLst>
            <a:ext uri="{FF2B5EF4-FFF2-40B4-BE49-F238E27FC236}">
              <a16:creationId xmlns:a16="http://schemas.microsoft.com/office/drawing/2014/main" id="{9A025428-9843-428C-A9F7-F1128132FFD3}"/>
            </a:ext>
          </a:extLst>
        </xdr:cNvPr>
        <xdr:cNvSpPr/>
      </xdr:nvSpPr>
      <xdr:spPr>
        <a:xfrm>
          <a:off x="16388053" y="4715988"/>
          <a:ext cx="69308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ストア画面</a:t>
          </a:r>
          <a:endParaRPr kumimoji="1" lang="en-US" altLang="ja-JP" sz="800">
            <a:solidFill>
              <a:sysClr val="windowText" lastClr="000000"/>
            </a:solidFill>
          </a:endParaRPr>
        </a:p>
      </xdr:txBody>
    </xdr:sp>
    <xdr:clientData/>
  </xdr:twoCellAnchor>
  <xdr:twoCellAnchor>
    <xdr:from>
      <xdr:col>24</xdr:col>
      <xdr:colOff>15695</xdr:colOff>
      <xdr:row>19</xdr:row>
      <xdr:rowOff>40334</xdr:rowOff>
    </xdr:from>
    <xdr:to>
      <xdr:col>25</xdr:col>
      <xdr:colOff>25220</xdr:colOff>
      <xdr:row>19</xdr:row>
      <xdr:rowOff>220334</xdr:rowOff>
    </xdr:to>
    <xdr:sp macro="" textlink="">
      <xdr:nvSpPr>
        <xdr:cNvPr id="98" name="正方形/長方形 97">
          <a:extLst>
            <a:ext uri="{FF2B5EF4-FFF2-40B4-BE49-F238E27FC236}">
              <a16:creationId xmlns:a16="http://schemas.microsoft.com/office/drawing/2014/main" id="{853B8083-799B-4F0E-BCE8-BB0C160F252A}"/>
            </a:ext>
          </a:extLst>
        </xdr:cNvPr>
        <xdr:cNvSpPr/>
      </xdr:nvSpPr>
      <xdr:spPr>
        <a:xfrm>
          <a:off x="17093460" y="472439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24</xdr:col>
      <xdr:colOff>672920</xdr:colOff>
      <xdr:row>19</xdr:row>
      <xdr:rowOff>49859</xdr:rowOff>
    </xdr:from>
    <xdr:to>
      <xdr:col>25</xdr:col>
      <xdr:colOff>680204</xdr:colOff>
      <xdr:row>19</xdr:row>
      <xdr:rowOff>229859</xdr:rowOff>
    </xdr:to>
    <xdr:sp macro="" textlink="">
      <xdr:nvSpPr>
        <xdr:cNvPr id="99" name="正方形/長方形 98">
          <a:extLst>
            <a:ext uri="{FF2B5EF4-FFF2-40B4-BE49-F238E27FC236}">
              <a16:creationId xmlns:a16="http://schemas.microsoft.com/office/drawing/2014/main" id="{EBA3388C-0EA0-49FD-AE52-A799829D198F}"/>
            </a:ext>
          </a:extLst>
        </xdr:cNvPr>
        <xdr:cNvSpPr/>
      </xdr:nvSpPr>
      <xdr:spPr>
        <a:xfrm>
          <a:off x="17750685" y="4733918"/>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25</xdr:col>
      <xdr:colOff>52666</xdr:colOff>
      <xdr:row>0</xdr:row>
      <xdr:rowOff>84602</xdr:rowOff>
    </xdr:from>
    <xdr:to>
      <xdr:col>26</xdr:col>
      <xdr:colOff>643217</xdr:colOff>
      <xdr:row>106</xdr:row>
      <xdr:rowOff>109036</xdr:rowOff>
    </xdr:to>
    <xdr:grpSp>
      <xdr:nvGrpSpPr>
        <xdr:cNvPr id="100" name="グループ化 99">
          <a:extLst>
            <a:ext uri="{FF2B5EF4-FFF2-40B4-BE49-F238E27FC236}">
              <a16:creationId xmlns:a16="http://schemas.microsoft.com/office/drawing/2014/main" id="{19E923A9-D4F6-499D-8190-A09EC01E8EF0}"/>
            </a:ext>
          </a:extLst>
        </xdr:cNvPr>
        <xdr:cNvGrpSpPr/>
      </xdr:nvGrpSpPr>
      <xdr:grpSpPr>
        <a:xfrm>
          <a:off x="17813990" y="84602"/>
          <a:ext cx="1274109" cy="26156552"/>
          <a:chOff x="19968541" y="66674"/>
          <a:chExt cx="1278007" cy="26363130"/>
        </a:xfrm>
      </xdr:grpSpPr>
      <xdr:cxnSp macro="">
        <xdr:nvCxnSpPr>
          <xdr:cNvPr id="101" name="直線コネクタ 100">
            <a:extLst>
              <a:ext uri="{FF2B5EF4-FFF2-40B4-BE49-F238E27FC236}">
                <a16:creationId xmlns:a16="http://schemas.microsoft.com/office/drawing/2014/main" id="{71EAB842-98FE-4428-8F6A-891255582BB5}"/>
              </a:ext>
            </a:extLst>
          </xdr:cNvPr>
          <xdr:cNvCxnSpPr>
            <a:stCxn id="102"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102" name="四角形: 角を丸くする 101">
            <a:extLst>
              <a:ext uri="{FF2B5EF4-FFF2-40B4-BE49-F238E27FC236}">
                <a16:creationId xmlns:a16="http://schemas.microsoft.com/office/drawing/2014/main" id="{D4A98A90-8791-487C-AD4E-A3CB2D0226C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UI</a:t>
            </a:r>
            <a:r>
              <a:rPr kumimoji="1" lang="ja-JP" altLang="en-US" sz="1100" b="0" cap="none" spc="0">
                <a:ln w="0"/>
                <a:solidFill>
                  <a:schemeClr val="tx1"/>
                </a:solidFill>
                <a:effectLst>
                  <a:outerShdw blurRad="38100" dist="19050" dir="2700000" algn="tl" rotWithShape="0">
                    <a:schemeClr val="dk1">
                      <a:alpha val="40000"/>
                    </a:schemeClr>
                  </a:outerShdw>
                </a:effectLst>
              </a:rPr>
              <a:t>デザイン終了</a:t>
            </a:r>
          </a:p>
        </xdr:txBody>
      </xdr:sp>
    </xdr:grpSp>
    <xdr:clientData/>
  </xdr:twoCellAnchor>
  <xdr:twoCellAnchor>
    <xdr:from>
      <xdr:col>16</xdr:col>
      <xdr:colOff>11205</xdr:colOff>
      <xdr:row>24</xdr:row>
      <xdr:rowOff>45945</xdr:rowOff>
    </xdr:from>
    <xdr:to>
      <xdr:col>26</xdr:col>
      <xdr:colOff>675716</xdr:colOff>
      <xdr:row>24</xdr:row>
      <xdr:rowOff>225945</xdr:rowOff>
    </xdr:to>
    <xdr:sp macro="" textlink="">
      <xdr:nvSpPr>
        <xdr:cNvPr id="105" name="正方形/長方形 104">
          <a:extLst>
            <a:ext uri="{FF2B5EF4-FFF2-40B4-BE49-F238E27FC236}">
              <a16:creationId xmlns:a16="http://schemas.microsoft.com/office/drawing/2014/main" id="{F6255CD6-234F-4F0F-877F-64270765439F}"/>
            </a:ext>
          </a:extLst>
        </xdr:cNvPr>
        <xdr:cNvSpPr/>
      </xdr:nvSpPr>
      <xdr:spPr>
        <a:xfrm>
          <a:off x="11620499" y="5962651"/>
          <a:ext cx="7500099"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a:t>
          </a:r>
          <a:endParaRPr kumimoji="1" lang="en-US" altLang="ja-JP" sz="8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9</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19</xdr:row>
      <xdr:rowOff>466725</xdr:rowOff>
    </xdr:from>
    <xdr:to>
      <xdr:col>3</xdr:col>
      <xdr:colOff>1828799</xdr:colOff>
      <xdr:row>25</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238124</xdr:colOff>
      <xdr:row>1</xdr:row>
      <xdr:rowOff>47625</xdr:rowOff>
    </xdr:from>
    <xdr:to>
      <xdr:col>4</xdr:col>
      <xdr:colOff>457199</xdr:colOff>
      <xdr:row>3</xdr:row>
      <xdr:rowOff>152400</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885824" y="247650"/>
          <a:ext cx="5324475" cy="514350"/>
        </a:xfrm>
        <a:prstGeom prst="wedgeRectCallout">
          <a:avLst>
            <a:gd name="adj1" fmla="val -40652"/>
            <a:gd name="adj2" fmla="val -8169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9"/>
  <sheetViews>
    <sheetView workbookViewId="0">
      <selection activeCell="C5" sqref="C5"/>
    </sheetView>
  </sheetViews>
  <sheetFormatPr defaultRowHeight="15.75" x14ac:dyDescent="0.4"/>
  <cols>
    <col min="1" max="1" width="2.625" style="26" customWidth="1"/>
    <col min="2" max="2" width="9" style="75"/>
    <col min="3" max="3" width="19.25" style="26" customWidth="1"/>
    <col min="4" max="5" width="18.25" style="26" customWidth="1"/>
    <col min="6" max="6" width="17.625" style="26" customWidth="1"/>
    <col min="7" max="7" width="18" style="26" customWidth="1"/>
    <col min="8" max="8" width="18.125" style="75" customWidth="1"/>
    <col min="9" max="9" width="17.875" style="75" customWidth="1"/>
    <col min="10" max="10" width="17.875" style="26" customWidth="1"/>
    <col min="11" max="11" width="22.625" style="26" customWidth="1"/>
    <col min="12" max="16384" width="9" style="26"/>
  </cols>
  <sheetData>
    <row r="2" spans="2:10" x14ac:dyDescent="0.4">
      <c r="B2" s="75" t="s">
        <v>129</v>
      </c>
    </row>
    <row r="3" spans="2:10" ht="16.5" thickBot="1" x14ac:dyDescent="0.45"/>
    <row r="4" spans="2:10" x14ac:dyDescent="0.4">
      <c r="B4" s="84"/>
      <c r="C4" s="77" t="s">
        <v>128</v>
      </c>
      <c r="D4" s="77" t="s">
        <v>120</v>
      </c>
      <c r="E4" s="77" t="s">
        <v>121</v>
      </c>
      <c r="F4" s="77" t="s">
        <v>123</v>
      </c>
      <c r="G4" s="77" t="s">
        <v>122</v>
      </c>
      <c r="H4" s="77" t="s">
        <v>124</v>
      </c>
      <c r="I4" s="77" t="s">
        <v>126</v>
      </c>
      <c r="J4" s="78" t="s">
        <v>127</v>
      </c>
    </row>
    <row r="5" spans="2:10" x14ac:dyDescent="0.4">
      <c r="B5" s="85" t="s">
        <v>37</v>
      </c>
      <c r="C5" s="73"/>
      <c r="D5" s="73"/>
      <c r="E5" s="73"/>
      <c r="F5" s="73"/>
      <c r="G5" s="73"/>
      <c r="H5" s="76"/>
      <c r="I5" s="76"/>
      <c r="J5" s="74"/>
    </row>
    <row r="6" spans="2:10" x14ac:dyDescent="0.4">
      <c r="B6" s="85" t="s">
        <v>0</v>
      </c>
      <c r="C6" s="89"/>
      <c r="D6" s="89"/>
      <c r="E6" s="89"/>
      <c r="F6" s="89"/>
      <c r="G6" s="89"/>
      <c r="H6" s="90"/>
      <c r="I6" s="90"/>
      <c r="J6" s="91"/>
    </row>
    <row r="7" spans="2:10" x14ac:dyDescent="0.4">
      <c r="B7" s="85" t="s">
        <v>1</v>
      </c>
      <c r="C7" s="89"/>
      <c r="D7" s="89"/>
      <c r="E7" s="89"/>
      <c r="F7" s="89"/>
      <c r="G7" s="89"/>
      <c r="H7" s="90"/>
      <c r="I7" s="90"/>
      <c r="J7" s="91"/>
    </row>
    <row r="8" spans="2:10" x14ac:dyDescent="0.4">
      <c r="B8" s="85" t="s">
        <v>2</v>
      </c>
      <c r="C8" s="73"/>
      <c r="D8" s="73"/>
      <c r="E8" s="73"/>
      <c r="F8" s="73"/>
      <c r="G8" s="73"/>
      <c r="H8" s="76"/>
      <c r="I8" s="76"/>
      <c r="J8" s="74"/>
    </row>
    <row r="9" spans="2:10" x14ac:dyDescent="0.4">
      <c r="B9" s="85" t="s">
        <v>3</v>
      </c>
      <c r="C9" s="89"/>
      <c r="D9" s="89"/>
      <c r="E9" s="89"/>
      <c r="F9" s="89"/>
      <c r="G9" s="89"/>
      <c r="H9" s="90"/>
      <c r="I9" s="90"/>
      <c r="J9" s="91"/>
    </row>
    <row r="10" spans="2:10" x14ac:dyDescent="0.4">
      <c r="B10" s="85" t="s">
        <v>60</v>
      </c>
      <c r="C10" s="89"/>
      <c r="D10" s="89"/>
      <c r="E10" s="89"/>
      <c r="F10" s="89"/>
      <c r="G10" s="89"/>
      <c r="H10" s="90"/>
      <c r="I10" s="90"/>
      <c r="J10" s="91"/>
    </row>
    <row r="11" spans="2:10" x14ac:dyDescent="0.4">
      <c r="B11" s="85" t="s">
        <v>61</v>
      </c>
      <c r="C11" s="73"/>
      <c r="D11" s="73"/>
      <c r="E11" s="73"/>
      <c r="F11" s="73"/>
      <c r="G11" s="73"/>
      <c r="H11" s="76"/>
      <c r="I11" s="76"/>
      <c r="J11" s="74"/>
    </row>
    <row r="12" spans="2:10" x14ac:dyDescent="0.4">
      <c r="B12" s="85" t="s">
        <v>62</v>
      </c>
      <c r="C12" s="89"/>
      <c r="D12" s="89"/>
      <c r="E12" s="89"/>
      <c r="F12" s="89"/>
      <c r="G12" s="89"/>
      <c r="H12" s="90"/>
      <c r="I12" s="90"/>
      <c r="J12" s="91"/>
    </row>
    <row r="13" spans="2:10" x14ac:dyDescent="0.4">
      <c r="B13" s="85" t="s">
        <v>63</v>
      </c>
      <c r="C13" s="89"/>
      <c r="D13" s="89"/>
      <c r="E13" s="89"/>
      <c r="F13" s="89"/>
      <c r="G13" s="89"/>
      <c r="H13" s="90"/>
      <c r="I13" s="90"/>
      <c r="J13" s="91"/>
    </row>
    <row r="14" spans="2:10" x14ac:dyDescent="0.4">
      <c r="B14" s="85" t="s">
        <v>64</v>
      </c>
      <c r="C14" s="73"/>
      <c r="D14" s="73"/>
      <c r="E14" s="73"/>
      <c r="F14" s="73"/>
      <c r="G14" s="73"/>
      <c r="H14" s="76"/>
      <c r="I14" s="76"/>
      <c r="J14" s="74"/>
    </row>
    <row r="15" spans="2:10" x14ac:dyDescent="0.4">
      <c r="B15" s="85" t="s">
        <v>65</v>
      </c>
      <c r="C15" s="89"/>
      <c r="D15" s="89"/>
      <c r="E15" s="89"/>
      <c r="F15" s="89"/>
      <c r="G15" s="89"/>
      <c r="H15" s="90"/>
      <c r="I15" s="90"/>
      <c r="J15" s="91"/>
    </row>
    <row r="16" spans="2:10" x14ac:dyDescent="0.4">
      <c r="B16" s="85" t="s">
        <v>66</v>
      </c>
      <c r="C16" s="89"/>
      <c r="D16" s="89"/>
      <c r="E16" s="89"/>
      <c r="F16" s="89"/>
      <c r="G16" s="89"/>
      <c r="H16" s="90"/>
      <c r="I16" s="90"/>
      <c r="J16" s="91"/>
    </row>
    <row r="17" spans="2:10" x14ac:dyDescent="0.4">
      <c r="B17" s="85" t="s">
        <v>67</v>
      </c>
      <c r="C17" s="73"/>
      <c r="D17" s="73"/>
      <c r="E17" s="73"/>
      <c r="F17" s="73"/>
      <c r="G17" s="73"/>
      <c r="H17" s="76"/>
      <c r="I17" s="76"/>
      <c r="J17" s="74"/>
    </row>
    <row r="18" spans="2:10" x14ac:dyDescent="0.4">
      <c r="B18" s="85" t="s">
        <v>68</v>
      </c>
      <c r="C18" s="89"/>
      <c r="D18" s="89"/>
      <c r="E18" s="89"/>
      <c r="F18" s="89"/>
      <c r="G18" s="89"/>
      <c r="H18" s="90"/>
      <c r="I18" s="90"/>
      <c r="J18" s="91"/>
    </row>
    <row r="19" spans="2:10" x14ac:dyDescent="0.4">
      <c r="B19" s="85" t="s">
        <v>69</v>
      </c>
      <c r="C19" s="89"/>
      <c r="D19" s="89"/>
      <c r="E19" s="89"/>
      <c r="F19" s="89"/>
      <c r="G19" s="89"/>
      <c r="H19" s="90"/>
      <c r="I19" s="90"/>
      <c r="J19" s="91"/>
    </row>
    <row r="20" spans="2:10" x14ac:dyDescent="0.4">
      <c r="B20" s="85" t="s">
        <v>70</v>
      </c>
      <c r="C20" s="73"/>
      <c r="D20" s="73"/>
      <c r="E20" s="73"/>
      <c r="F20" s="73"/>
      <c r="G20" s="73"/>
      <c r="H20" s="76"/>
      <c r="I20" s="76"/>
      <c r="J20" s="74"/>
    </row>
    <row r="21" spans="2:10" x14ac:dyDescent="0.4">
      <c r="B21" s="85" t="s">
        <v>71</v>
      </c>
      <c r="C21" s="89"/>
      <c r="D21" s="89"/>
      <c r="E21" s="89"/>
      <c r="F21" s="89"/>
      <c r="G21" s="89"/>
      <c r="H21" s="90"/>
      <c r="I21" s="90"/>
      <c r="J21" s="91"/>
    </row>
    <row r="22" spans="2:10" x14ac:dyDescent="0.4">
      <c r="B22" s="85" t="s">
        <v>72</v>
      </c>
      <c r="C22" s="89"/>
      <c r="D22" s="89"/>
      <c r="E22" s="89"/>
      <c r="F22" s="89"/>
      <c r="G22" s="89"/>
      <c r="H22" s="90"/>
      <c r="I22" s="90"/>
      <c r="J22" s="91"/>
    </row>
    <row r="23" spans="2:10" x14ac:dyDescent="0.4">
      <c r="B23" s="85" t="s">
        <v>73</v>
      </c>
      <c r="C23" s="73"/>
      <c r="D23" s="73"/>
      <c r="E23" s="73"/>
      <c r="F23" s="73"/>
      <c r="G23" s="73"/>
      <c r="H23" s="76"/>
      <c r="I23" s="76"/>
      <c r="J23" s="74"/>
    </row>
    <row r="24" spans="2:10" x14ac:dyDescent="0.4">
      <c r="B24" s="85" t="s">
        <v>74</v>
      </c>
      <c r="C24" s="89"/>
      <c r="D24" s="89"/>
      <c r="E24" s="89"/>
      <c r="F24" s="89"/>
      <c r="G24" s="89"/>
      <c r="H24" s="90"/>
      <c r="I24" s="90"/>
      <c r="J24" s="91"/>
    </row>
    <row r="25" spans="2:10" x14ac:dyDescent="0.4">
      <c r="B25" s="85" t="s">
        <v>75</v>
      </c>
      <c r="C25" s="89"/>
      <c r="D25" s="89"/>
      <c r="E25" s="89"/>
      <c r="F25" s="89"/>
      <c r="G25" s="89"/>
      <c r="H25" s="90"/>
      <c r="I25" s="90"/>
      <c r="J25" s="91"/>
    </row>
    <row r="26" spans="2:10" x14ac:dyDescent="0.4">
      <c r="B26" s="85" t="s">
        <v>76</v>
      </c>
      <c r="C26" s="73"/>
      <c r="D26" s="73"/>
      <c r="E26" s="73"/>
      <c r="F26" s="73"/>
      <c r="G26" s="73"/>
      <c r="H26" s="76"/>
      <c r="I26" s="76"/>
      <c r="J26" s="74"/>
    </row>
    <row r="27" spans="2:10" x14ac:dyDescent="0.4">
      <c r="B27" s="85" t="s">
        <v>77</v>
      </c>
      <c r="C27" s="89"/>
      <c r="D27" s="89"/>
      <c r="E27" s="89"/>
      <c r="F27" s="89"/>
      <c r="G27" s="89"/>
      <c r="H27" s="90"/>
      <c r="I27" s="90"/>
      <c r="J27" s="91"/>
    </row>
    <row r="28" spans="2:10" x14ac:dyDescent="0.4">
      <c r="B28" s="85" t="s">
        <v>78</v>
      </c>
      <c r="C28" s="89"/>
      <c r="D28" s="89"/>
      <c r="E28" s="89"/>
      <c r="F28" s="89"/>
      <c r="G28" s="89"/>
      <c r="H28" s="90"/>
      <c r="I28" s="90"/>
      <c r="J28" s="91"/>
    </row>
    <row r="29" spans="2:10" x14ac:dyDescent="0.4">
      <c r="B29" s="85" t="s">
        <v>79</v>
      </c>
      <c r="C29" s="73"/>
      <c r="D29" s="73"/>
      <c r="E29" s="73"/>
      <c r="F29" s="73"/>
      <c r="G29" s="73"/>
      <c r="H29" s="76"/>
      <c r="I29" s="76"/>
      <c r="J29" s="74"/>
    </row>
    <row r="30" spans="2:10" x14ac:dyDescent="0.4">
      <c r="B30" s="85" t="s">
        <v>80</v>
      </c>
      <c r="C30" s="89"/>
      <c r="D30" s="89"/>
      <c r="E30" s="89"/>
      <c r="F30" s="89"/>
      <c r="G30" s="89"/>
      <c r="H30" s="90"/>
      <c r="I30" s="90"/>
      <c r="J30" s="91"/>
    </row>
    <row r="31" spans="2:10" x14ac:dyDescent="0.4">
      <c r="B31" s="85" t="s">
        <v>81</v>
      </c>
      <c r="C31" s="89"/>
      <c r="D31" s="89"/>
      <c r="E31" s="89"/>
      <c r="F31" s="89"/>
      <c r="G31" s="89"/>
      <c r="H31" s="90"/>
      <c r="I31" s="90"/>
      <c r="J31" s="91"/>
    </row>
    <row r="32" spans="2:10" x14ac:dyDescent="0.4">
      <c r="B32" s="85" t="s">
        <v>82</v>
      </c>
      <c r="C32" s="73"/>
      <c r="D32" s="73"/>
      <c r="E32" s="73"/>
      <c r="F32" s="73"/>
      <c r="G32" s="73"/>
      <c r="H32" s="76"/>
      <c r="I32" s="76"/>
      <c r="J32" s="74"/>
    </row>
    <row r="33" spans="2:11" x14ac:dyDescent="0.4">
      <c r="B33" s="85" t="s">
        <v>83</v>
      </c>
      <c r="C33" s="89"/>
      <c r="D33" s="89"/>
      <c r="E33" s="89"/>
      <c r="F33" s="89"/>
      <c r="G33" s="89"/>
      <c r="H33" s="90"/>
      <c r="I33" s="90"/>
      <c r="J33" s="91"/>
    </row>
    <row r="34" spans="2:11" x14ac:dyDescent="0.4">
      <c r="B34" s="85" t="s">
        <v>84</v>
      </c>
      <c r="C34" s="89"/>
      <c r="D34" s="89"/>
      <c r="E34" s="89"/>
      <c r="F34" s="89"/>
      <c r="G34" s="89"/>
      <c r="H34" s="90"/>
      <c r="I34" s="90"/>
      <c r="J34" s="91"/>
    </row>
    <row r="35" spans="2:11" x14ac:dyDescent="0.4">
      <c r="B35" s="85" t="s">
        <v>85</v>
      </c>
      <c r="C35" s="73"/>
      <c r="D35" s="73"/>
      <c r="E35" s="73"/>
      <c r="F35" s="73"/>
      <c r="G35" s="73"/>
      <c r="H35" s="76"/>
      <c r="I35" s="76"/>
      <c r="J35" s="74"/>
    </row>
    <row r="36" spans="2:11" x14ac:dyDescent="0.4">
      <c r="B36" s="85" t="s">
        <v>86</v>
      </c>
      <c r="C36" s="89"/>
      <c r="D36" s="89"/>
      <c r="E36" s="89"/>
      <c r="F36" s="89"/>
      <c r="G36" s="89"/>
      <c r="H36" s="90"/>
      <c r="I36" s="90"/>
      <c r="J36" s="91"/>
    </row>
    <row r="37" spans="2:11" x14ac:dyDescent="0.4">
      <c r="B37" s="85" t="s">
        <v>87</v>
      </c>
      <c r="C37" s="89"/>
      <c r="D37" s="89"/>
      <c r="E37" s="89"/>
      <c r="F37" s="89"/>
      <c r="G37" s="89"/>
      <c r="H37" s="90"/>
      <c r="I37" s="90"/>
      <c r="J37" s="91"/>
    </row>
    <row r="38" spans="2:11" ht="16.5" thickBot="1" x14ac:dyDescent="0.45">
      <c r="B38" s="86" t="s">
        <v>88</v>
      </c>
      <c r="C38" s="79"/>
      <c r="D38" s="79"/>
      <c r="E38" s="79"/>
      <c r="F38" s="79"/>
      <c r="G38" s="79"/>
      <c r="H38" s="80"/>
      <c r="I38" s="80"/>
      <c r="J38" s="81"/>
    </row>
    <row r="39" spans="2:11" ht="16.5" thickBot="1" x14ac:dyDescent="0.45">
      <c r="B39" s="87" t="s">
        <v>125</v>
      </c>
      <c r="C39" s="82">
        <f>SUM(C3:C38)</f>
        <v>0</v>
      </c>
      <c r="D39" s="82">
        <f t="shared" ref="D39:J39" si="0">SUM(D5:D38)</f>
        <v>0</v>
      </c>
      <c r="E39" s="82">
        <f t="shared" si="0"/>
        <v>0</v>
      </c>
      <c r="F39" s="82">
        <f t="shared" si="0"/>
        <v>0</v>
      </c>
      <c r="G39" s="82">
        <f t="shared" si="0"/>
        <v>0</v>
      </c>
      <c r="H39" s="92">
        <f t="shared" si="0"/>
        <v>0</v>
      </c>
      <c r="I39" s="92">
        <f t="shared" si="0"/>
        <v>0</v>
      </c>
      <c r="J39" s="83">
        <f t="shared" si="0"/>
        <v>0</v>
      </c>
      <c r="K39" s="88">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1:I17"/>
  <sheetViews>
    <sheetView workbookViewId="0">
      <selection activeCell="H5" sqref="H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0" t="s">
        <v>421</v>
      </c>
      <c r="F2" s="103">
        <f>SUM(F10:F89)</f>
        <v>1701</v>
      </c>
      <c r="G2" s="100" t="s">
        <v>215</v>
      </c>
    </row>
    <row r="3" spans="3:9" x14ac:dyDescent="0.4">
      <c r="E3" s="131" t="s">
        <v>211</v>
      </c>
      <c r="F3" s="98">
        <f>SUM(H10:H89)</f>
        <v>5780</v>
      </c>
      <c r="G3" s="101" t="s">
        <v>216</v>
      </c>
    </row>
    <row r="4" spans="3:9" x14ac:dyDescent="0.4">
      <c r="E4" s="131" t="s">
        <v>212</v>
      </c>
      <c r="F4" s="98">
        <f>F3/20</f>
        <v>289</v>
      </c>
      <c r="G4" s="101" t="s">
        <v>217</v>
      </c>
      <c r="H4">
        <f>SUM(人月表!C78:C87)</f>
        <v>289</v>
      </c>
    </row>
    <row r="5" spans="3:9" x14ac:dyDescent="0.4">
      <c r="E5" s="129" t="s">
        <v>434</v>
      </c>
      <c r="F5" s="138">
        <f>CEILING(F4/36, 1)</f>
        <v>9</v>
      </c>
      <c r="G5" s="101" t="s">
        <v>435</v>
      </c>
    </row>
    <row r="6" spans="3:9" x14ac:dyDescent="0.4">
      <c r="E6" s="131" t="s">
        <v>213</v>
      </c>
      <c r="F6" s="99">
        <v>800000</v>
      </c>
      <c r="G6" s="101" t="s">
        <v>218</v>
      </c>
    </row>
    <row r="7" spans="3:9" ht="19.5" thickBot="1" x14ac:dyDescent="0.45">
      <c r="E7" s="132" t="s">
        <v>214</v>
      </c>
      <c r="F7" s="104">
        <f>F4*F6</f>
        <v>231200000</v>
      </c>
      <c r="G7" s="102" t="s">
        <v>218</v>
      </c>
    </row>
    <row r="8" spans="3:9" ht="19.5" thickBot="1" x14ac:dyDescent="0.45"/>
    <row r="9" spans="3:9" ht="19.5" thickBot="1" x14ac:dyDescent="0.45">
      <c r="C9" s="191" t="s">
        <v>314</v>
      </c>
      <c r="D9" s="192"/>
      <c r="E9" s="122" t="s">
        <v>194</v>
      </c>
      <c r="F9" s="122" t="s">
        <v>172</v>
      </c>
      <c r="G9" s="122" t="s">
        <v>173</v>
      </c>
      <c r="H9" s="128" t="s">
        <v>209</v>
      </c>
      <c r="I9" s="96"/>
    </row>
    <row r="10" spans="3:9" x14ac:dyDescent="0.4">
      <c r="C10" s="193" t="s">
        <v>329</v>
      </c>
      <c r="D10" s="194"/>
      <c r="E10" s="119" t="s">
        <v>330</v>
      </c>
      <c r="F10" s="119">
        <v>1</v>
      </c>
      <c r="G10" s="119">
        <v>720</v>
      </c>
      <c r="H10" s="120">
        <f t="shared" ref="H10:H16" si="0">F10*G10</f>
        <v>720</v>
      </c>
    </row>
    <row r="11" spans="3:9" x14ac:dyDescent="0.4">
      <c r="C11" s="187" t="s">
        <v>249</v>
      </c>
      <c r="D11" s="188"/>
      <c r="E11" s="111"/>
      <c r="F11" s="111">
        <v>1000</v>
      </c>
      <c r="G11" s="111">
        <v>3</v>
      </c>
      <c r="H11" s="112">
        <f t="shared" si="0"/>
        <v>3000</v>
      </c>
    </row>
    <row r="12" spans="3:9" x14ac:dyDescent="0.4">
      <c r="C12" s="187" t="s">
        <v>252</v>
      </c>
      <c r="D12" s="188"/>
      <c r="E12" s="111"/>
      <c r="F12" s="111">
        <f>物量試算!G8</f>
        <v>20</v>
      </c>
      <c r="G12" s="111">
        <v>5</v>
      </c>
      <c r="H12" s="112">
        <f t="shared" si="0"/>
        <v>100</v>
      </c>
    </row>
    <row r="13" spans="3:9" x14ac:dyDescent="0.4">
      <c r="C13" s="187" t="s">
        <v>266</v>
      </c>
      <c r="D13" s="188"/>
      <c r="E13" s="126"/>
      <c r="F13" s="111">
        <f>物量試算!G9</f>
        <v>20</v>
      </c>
      <c r="G13" s="111">
        <v>2</v>
      </c>
      <c r="H13" s="112">
        <f t="shared" si="0"/>
        <v>40</v>
      </c>
    </row>
    <row r="14" spans="3:9" x14ac:dyDescent="0.4">
      <c r="C14" s="187" t="s">
        <v>189</v>
      </c>
      <c r="D14" s="188"/>
      <c r="E14" s="126"/>
      <c r="F14" s="111">
        <f>物量試算!G10</f>
        <v>30</v>
      </c>
      <c r="G14" s="111">
        <v>2</v>
      </c>
      <c r="H14" s="112">
        <f t="shared" si="0"/>
        <v>60</v>
      </c>
    </row>
    <row r="15" spans="3:9" x14ac:dyDescent="0.4">
      <c r="C15" s="187" t="s">
        <v>190</v>
      </c>
      <c r="D15" s="188"/>
      <c r="E15" s="111"/>
      <c r="F15" s="111">
        <f>物量試算!G11</f>
        <v>30</v>
      </c>
      <c r="G15" s="111">
        <v>2</v>
      </c>
      <c r="H15" s="112">
        <f t="shared" si="0"/>
        <v>60</v>
      </c>
    </row>
    <row r="16" spans="3:9" ht="19.5" thickBot="1" x14ac:dyDescent="0.45">
      <c r="C16" s="189" t="s">
        <v>323</v>
      </c>
      <c r="D16" s="190"/>
      <c r="E16" s="115"/>
      <c r="F16" s="115">
        <f>物量試算!G16*100</f>
        <v>600</v>
      </c>
      <c r="G16" s="115">
        <v>3</v>
      </c>
      <c r="H16" s="127">
        <f t="shared" si="0"/>
        <v>1800</v>
      </c>
    </row>
    <row r="17" spans="3:4" x14ac:dyDescent="0.4">
      <c r="C17" s="197"/>
      <c r="D17" s="197"/>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1:I19"/>
  <sheetViews>
    <sheetView workbookViewId="0">
      <selection activeCell="G21" sqref="G21"/>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0" t="s">
        <v>422</v>
      </c>
      <c r="F2" s="103">
        <f>SUM(F10:F90)</f>
        <v>1822</v>
      </c>
      <c r="G2" s="100" t="s">
        <v>215</v>
      </c>
    </row>
    <row r="3" spans="3:9" x14ac:dyDescent="0.4">
      <c r="E3" s="131" t="s">
        <v>211</v>
      </c>
      <c r="F3" s="98">
        <f>SUM(H10:H90)</f>
        <v>5140</v>
      </c>
      <c r="G3" s="101" t="s">
        <v>216</v>
      </c>
    </row>
    <row r="4" spans="3:9" x14ac:dyDescent="0.4">
      <c r="E4" s="131" t="s">
        <v>212</v>
      </c>
      <c r="F4" s="98">
        <f>F3/20</f>
        <v>257</v>
      </c>
      <c r="G4" s="101" t="s">
        <v>217</v>
      </c>
      <c r="H4">
        <f>SUM(人月表!C88:C98)</f>
        <v>257</v>
      </c>
      <c r="I4">
        <f>F4-H4</f>
        <v>0</v>
      </c>
    </row>
    <row r="5" spans="3:9" x14ac:dyDescent="0.4">
      <c r="E5" s="129" t="s">
        <v>434</v>
      </c>
      <c r="F5" s="138">
        <f>CEILING(F4/36, 1)</f>
        <v>8</v>
      </c>
      <c r="G5" s="101" t="s">
        <v>435</v>
      </c>
    </row>
    <row r="6" spans="3:9" x14ac:dyDescent="0.4">
      <c r="E6" s="131" t="s">
        <v>213</v>
      </c>
      <c r="F6" s="99">
        <v>800000</v>
      </c>
      <c r="G6" s="101" t="s">
        <v>218</v>
      </c>
    </row>
    <row r="7" spans="3:9" ht="19.5" thickBot="1" x14ac:dyDescent="0.45">
      <c r="E7" s="132" t="s">
        <v>214</v>
      </c>
      <c r="F7" s="104">
        <f>F4*F6</f>
        <v>205600000</v>
      </c>
      <c r="G7" s="102" t="s">
        <v>218</v>
      </c>
    </row>
    <row r="8" spans="3:9" ht="19.5" thickBot="1" x14ac:dyDescent="0.45"/>
    <row r="9" spans="3:9" ht="19.5" thickBot="1" x14ac:dyDescent="0.45">
      <c r="C9" s="191" t="s">
        <v>314</v>
      </c>
      <c r="D9" s="192"/>
      <c r="E9" s="122" t="s">
        <v>194</v>
      </c>
      <c r="F9" s="122" t="s">
        <v>172</v>
      </c>
      <c r="G9" s="122" t="s">
        <v>173</v>
      </c>
      <c r="H9" s="128" t="s">
        <v>209</v>
      </c>
      <c r="I9" s="96"/>
    </row>
    <row r="10" spans="3:9" x14ac:dyDescent="0.4">
      <c r="C10" s="193" t="s">
        <v>407</v>
      </c>
      <c r="D10" s="194"/>
      <c r="E10" s="119" t="s">
        <v>408</v>
      </c>
      <c r="F10" s="119">
        <v>1</v>
      </c>
      <c r="G10" s="119">
        <v>720</v>
      </c>
      <c r="H10" s="120">
        <f t="shared" ref="H10:H19" si="0">F10*G10</f>
        <v>720</v>
      </c>
    </row>
    <row r="11" spans="3:9" x14ac:dyDescent="0.4">
      <c r="C11" s="195" t="s">
        <v>471</v>
      </c>
      <c r="D11" s="196"/>
      <c r="E11" s="119"/>
      <c r="F11" s="119">
        <v>1</v>
      </c>
      <c r="G11" s="119">
        <v>20</v>
      </c>
      <c r="H11" s="112">
        <f t="shared" si="0"/>
        <v>20</v>
      </c>
    </row>
    <row r="12" spans="3:9" x14ac:dyDescent="0.4">
      <c r="C12" s="187" t="s">
        <v>249</v>
      </c>
      <c r="D12" s="188"/>
      <c r="E12" s="111"/>
      <c r="F12" s="111">
        <v>1000</v>
      </c>
      <c r="G12" s="111">
        <v>2</v>
      </c>
      <c r="H12" s="112">
        <f t="shared" si="0"/>
        <v>2000</v>
      </c>
    </row>
    <row r="13" spans="3:9" x14ac:dyDescent="0.4">
      <c r="C13" s="187" t="s">
        <v>252</v>
      </c>
      <c r="D13" s="188"/>
      <c r="E13" s="111"/>
      <c r="F13" s="111">
        <f>物量試算!G8</f>
        <v>20</v>
      </c>
      <c r="G13" s="111">
        <v>2</v>
      </c>
      <c r="H13" s="112">
        <f t="shared" si="0"/>
        <v>40</v>
      </c>
    </row>
    <row r="14" spans="3:9" x14ac:dyDescent="0.4">
      <c r="C14" s="187" t="s">
        <v>266</v>
      </c>
      <c r="D14" s="188"/>
      <c r="E14" s="126"/>
      <c r="F14" s="111">
        <f>物量試算!G9</f>
        <v>20</v>
      </c>
      <c r="G14" s="111">
        <v>2</v>
      </c>
      <c r="H14" s="112">
        <f t="shared" si="0"/>
        <v>40</v>
      </c>
    </row>
    <row r="15" spans="3:9" x14ac:dyDescent="0.4">
      <c r="C15" s="187" t="s">
        <v>189</v>
      </c>
      <c r="D15" s="188"/>
      <c r="E15" s="126"/>
      <c r="F15" s="111">
        <f>物量試算!G10</f>
        <v>30</v>
      </c>
      <c r="G15" s="111">
        <v>2</v>
      </c>
      <c r="H15" s="112">
        <f t="shared" si="0"/>
        <v>60</v>
      </c>
    </row>
    <row r="16" spans="3:9" x14ac:dyDescent="0.4">
      <c r="C16" s="187" t="s">
        <v>190</v>
      </c>
      <c r="D16" s="188"/>
      <c r="E16" s="111"/>
      <c r="F16" s="111">
        <f>物量試算!G11</f>
        <v>30</v>
      </c>
      <c r="G16" s="111">
        <v>2</v>
      </c>
      <c r="H16" s="112">
        <f t="shared" si="0"/>
        <v>60</v>
      </c>
    </row>
    <row r="17" spans="3:8" x14ac:dyDescent="0.4">
      <c r="C17" s="187" t="s">
        <v>323</v>
      </c>
      <c r="D17" s="188"/>
      <c r="E17" s="111"/>
      <c r="F17" s="111">
        <f>物量試算!G16*100</f>
        <v>600</v>
      </c>
      <c r="G17" s="111">
        <v>2</v>
      </c>
      <c r="H17" s="112">
        <f t="shared" si="0"/>
        <v>1200</v>
      </c>
    </row>
    <row r="18" spans="3:8" x14ac:dyDescent="0.4">
      <c r="C18" s="187" t="s">
        <v>409</v>
      </c>
      <c r="D18" s="188"/>
      <c r="E18" s="111"/>
      <c r="F18" s="111">
        <v>100</v>
      </c>
      <c r="G18" s="111">
        <v>2</v>
      </c>
      <c r="H18" s="112">
        <f t="shared" si="0"/>
        <v>200</v>
      </c>
    </row>
    <row r="19" spans="3:8" ht="19.5" thickBot="1" x14ac:dyDescent="0.45">
      <c r="C19" s="189" t="s">
        <v>410</v>
      </c>
      <c r="D19" s="190"/>
      <c r="E19" s="115"/>
      <c r="F19" s="115">
        <v>20</v>
      </c>
      <c r="G19" s="115">
        <v>40</v>
      </c>
      <c r="H19" s="127">
        <f t="shared" si="0"/>
        <v>800</v>
      </c>
    </row>
  </sheetData>
  <mergeCells count="11">
    <mergeCell ref="C16:D16"/>
    <mergeCell ref="C17:D17"/>
    <mergeCell ref="C18:D18"/>
    <mergeCell ref="C19:D19"/>
    <mergeCell ref="C9:D9"/>
    <mergeCell ref="C10:D10"/>
    <mergeCell ref="C12:D12"/>
    <mergeCell ref="C13:D13"/>
    <mergeCell ref="C14:D14"/>
    <mergeCell ref="C15:D15"/>
    <mergeCell ref="C11:D11"/>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1:I33"/>
  <sheetViews>
    <sheetView workbookViewId="0">
      <pane xSplit="2" ySplit="9" topLeftCell="C10" activePane="bottomRight" state="frozen"/>
      <selection pane="topRight" activeCell="C1" sqref="C1"/>
      <selection pane="bottomLeft" activeCell="A9" sqref="A9"/>
      <selection pane="bottomRight" activeCell="G12" sqref="G12"/>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0" t="s">
        <v>210</v>
      </c>
      <c r="F2" s="103">
        <f>SUM(F10:F105)</f>
        <v>202</v>
      </c>
      <c r="G2" s="100" t="s">
        <v>215</v>
      </c>
    </row>
    <row r="3" spans="3:9" x14ac:dyDescent="0.4">
      <c r="E3" s="131" t="s">
        <v>211</v>
      </c>
      <c r="F3" s="98">
        <f>SUM(H10:H105)</f>
        <v>1860</v>
      </c>
      <c r="G3" s="101" t="s">
        <v>216</v>
      </c>
    </row>
    <row r="4" spans="3:9" x14ac:dyDescent="0.4">
      <c r="E4" s="131" t="s">
        <v>212</v>
      </c>
      <c r="F4" s="98">
        <f>F3/20</f>
        <v>93</v>
      </c>
      <c r="G4" s="101" t="s">
        <v>217</v>
      </c>
      <c r="H4">
        <f>SUM(人月表!C99:C101)</f>
        <v>90</v>
      </c>
      <c r="I4">
        <f>F4-H4</f>
        <v>3</v>
      </c>
    </row>
    <row r="5" spans="3:9" x14ac:dyDescent="0.4">
      <c r="E5" s="129" t="s">
        <v>434</v>
      </c>
      <c r="F5" s="138">
        <f>CEILING(F4/36, 1)</f>
        <v>3</v>
      </c>
      <c r="G5" s="101" t="s">
        <v>435</v>
      </c>
    </row>
    <row r="6" spans="3:9" x14ac:dyDescent="0.4">
      <c r="E6" s="131" t="s">
        <v>213</v>
      </c>
      <c r="F6" s="99">
        <v>800000</v>
      </c>
      <c r="G6" s="101" t="s">
        <v>218</v>
      </c>
    </row>
    <row r="7" spans="3:9" ht="19.5" thickBot="1" x14ac:dyDescent="0.45">
      <c r="E7" s="132" t="s">
        <v>214</v>
      </c>
      <c r="F7" s="104">
        <f>F4*F6</f>
        <v>74400000</v>
      </c>
      <c r="G7" s="102" t="s">
        <v>218</v>
      </c>
    </row>
    <row r="8" spans="3:9" ht="19.5" thickBot="1" x14ac:dyDescent="0.45"/>
    <row r="9" spans="3:9" ht="19.5" thickBot="1" x14ac:dyDescent="0.45">
      <c r="C9" s="191" t="s">
        <v>313</v>
      </c>
      <c r="D9" s="192"/>
      <c r="E9" s="122" t="s">
        <v>194</v>
      </c>
      <c r="F9" s="122" t="s">
        <v>172</v>
      </c>
      <c r="G9" s="122" t="s">
        <v>173</v>
      </c>
      <c r="H9" s="128" t="s">
        <v>209</v>
      </c>
      <c r="I9" s="96"/>
    </row>
    <row r="10" spans="3:9" x14ac:dyDescent="0.4">
      <c r="C10" s="193" t="s">
        <v>297</v>
      </c>
      <c r="D10" s="194"/>
      <c r="E10" s="119" t="s">
        <v>296</v>
      </c>
      <c r="F10" s="119">
        <v>1</v>
      </c>
      <c r="G10" s="119">
        <v>720</v>
      </c>
      <c r="H10" s="120">
        <f>F10*G10</f>
        <v>720</v>
      </c>
    </row>
    <row r="11" spans="3:9" x14ac:dyDescent="0.4">
      <c r="C11" s="195" t="s">
        <v>471</v>
      </c>
      <c r="D11" s="196"/>
      <c r="E11" s="119"/>
      <c r="F11" s="119">
        <v>1</v>
      </c>
      <c r="G11" s="119">
        <v>300</v>
      </c>
      <c r="H11" s="112">
        <f>F11*G11</f>
        <v>300</v>
      </c>
    </row>
    <row r="12" spans="3:9" x14ac:dyDescent="0.4">
      <c r="C12" s="187" t="s">
        <v>141</v>
      </c>
      <c r="D12" s="188"/>
      <c r="E12" s="111" t="s">
        <v>142</v>
      </c>
      <c r="F12" s="111">
        <v>1</v>
      </c>
      <c r="G12" s="111">
        <v>20</v>
      </c>
      <c r="H12" s="112">
        <f>F12*G12</f>
        <v>20</v>
      </c>
    </row>
    <row r="13" spans="3:9" x14ac:dyDescent="0.4">
      <c r="C13" s="187" t="s">
        <v>143</v>
      </c>
      <c r="D13" s="188"/>
      <c r="E13" s="111" t="s">
        <v>144</v>
      </c>
      <c r="F13" s="111">
        <v>1</v>
      </c>
      <c r="G13" s="111">
        <v>40</v>
      </c>
      <c r="H13" s="112">
        <f t="shared" ref="H13:H33" si="0">F13*G13</f>
        <v>40</v>
      </c>
    </row>
    <row r="14" spans="3:9" ht="37.5" x14ac:dyDescent="0.4">
      <c r="C14" s="187" t="s">
        <v>145</v>
      </c>
      <c r="D14" s="188"/>
      <c r="E14" s="126" t="s">
        <v>146</v>
      </c>
      <c r="F14" s="111">
        <v>1</v>
      </c>
      <c r="G14" s="111">
        <v>30</v>
      </c>
      <c r="H14" s="112">
        <f t="shared" si="0"/>
        <v>30</v>
      </c>
    </row>
    <row r="15" spans="3:9" ht="37.5" x14ac:dyDescent="0.4">
      <c r="C15" s="187" t="s">
        <v>147</v>
      </c>
      <c r="D15" s="188"/>
      <c r="E15" s="126" t="s">
        <v>148</v>
      </c>
      <c r="F15" s="111">
        <v>1</v>
      </c>
      <c r="G15" s="111">
        <v>30</v>
      </c>
      <c r="H15" s="112">
        <f t="shared" si="0"/>
        <v>30</v>
      </c>
    </row>
    <row r="16" spans="3:9" x14ac:dyDescent="0.4">
      <c r="C16" s="187" t="s">
        <v>149</v>
      </c>
      <c r="D16" s="188"/>
      <c r="E16" s="111" t="s">
        <v>150</v>
      </c>
      <c r="F16" s="111">
        <v>1</v>
      </c>
      <c r="G16" s="111">
        <v>40</v>
      </c>
      <c r="H16" s="112">
        <f t="shared" si="0"/>
        <v>40</v>
      </c>
    </row>
    <row r="17" spans="3:8" x14ac:dyDescent="0.4">
      <c r="C17" s="187" t="s">
        <v>151</v>
      </c>
      <c r="D17" s="111" t="s">
        <v>174</v>
      </c>
      <c r="E17" s="111" t="s">
        <v>180</v>
      </c>
      <c r="F17" s="111">
        <v>1</v>
      </c>
      <c r="G17" s="111">
        <v>10</v>
      </c>
      <c r="H17" s="112">
        <f t="shared" si="0"/>
        <v>10</v>
      </c>
    </row>
    <row r="18" spans="3:8" x14ac:dyDescent="0.4">
      <c r="C18" s="187"/>
      <c r="D18" s="111" t="s">
        <v>175</v>
      </c>
      <c r="E18" s="111" t="s">
        <v>181</v>
      </c>
      <c r="F18" s="111">
        <v>1</v>
      </c>
      <c r="G18" s="111">
        <v>10</v>
      </c>
      <c r="H18" s="112">
        <f t="shared" si="0"/>
        <v>10</v>
      </c>
    </row>
    <row r="19" spans="3:8" x14ac:dyDescent="0.4">
      <c r="C19" s="187"/>
      <c r="D19" s="111" t="s">
        <v>176</v>
      </c>
      <c r="E19" s="111" t="s">
        <v>182</v>
      </c>
      <c r="F19" s="111">
        <v>1</v>
      </c>
      <c r="G19" s="111">
        <v>40</v>
      </c>
      <c r="H19" s="112">
        <f t="shared" si="0"/>
        <v>40</v>
      </c>
    </row>
    <row r="20" spans="3:8" x14ac:dyDescent="0.4">
      <c r="C20" s="187"/>
      <c r="D20" s="111" t="s">
        <v>178</v>
      </c>
      <c r="E20" s="111" t="s">
        <v>183</v>
      </c>
      <c r="F20" s="111">
        <v>1</v>
      </c>
      <c r="G20" s="111">
        <v>20</v>
      </c>
      <c r="H20" s="112">
        <f t="shared" si="0"/>
        <v>20</v>
      </c>
    </row>
    <row r="21" spans="3:8" x14ac:dyDescent="0.4">
      <c r="C21" s="187"/>
      <c r="D21" s="111" t="s">
        <v>177</v>
      </c>
      <c r="E21" s="111" t="s">
        <v>184</v>
      </c>
      <c r="F21" s="111">
        <f>物量試算!G8</f>
        <v>20</v>
      </c>
      <c r="G21" s="111">
        <v>3</v>
      </c>
      <c r="H21" s="112">
        <f t="shared" si="0"/>
        <v>60</v>
      </c>
    </row>
    <row r="22" spans="3:8" x14ac:dyDescent="0.4">
      <c r="C22" s="187"/>
      <c r="D22" s="111" t="s">
        <v>179</v>
      </c>
      <c r="E22" s="111" t="s">
        <v>185</v>
      </c>
      <c r="F22" s="111">
        <v>10</v>
      </c>
      <c r="G22" s="111">
        <v>3</v>
      </c>
      <c r="H22" s="112">
        <f t="shared" si="0"/>
        <v>30</v>
      </c>
    </row>
    <row r="23" spans="3:8" x14ac:dyDescent="0.4">
      <c r="C23" s="187" t="s">
        <v>152</v>
      </c>
      <c r="D23" s="188"/>
      <c r="E23" s="111" t="s">
        <v>153</v>
      </c>
      <c r="F23" s="111">
        <v>1</v>
      </c>
      <c r="G23" s="111">
        <v>20</v>
      </c>
      <c r="H23" s="112">
        <f t="shared" si="0"/>
        <v>20</v>
      </c>
    </row>
    <row r="24" spans="3:8" x14ac:dyDescent="0.4">
      <c r="C24" s="187" t="s">
        <v>154</v>
      </c>
      <c r="D24" s="188"/>
      <c r="E24" s="111" t="s">
        <v>155</v>
      </c>
      <c r="F24" s="111">
        <v>5</v>
      </c>
      <c r="G24" s="111">
        <v>10</v>
      </c>
      <c r="H24" s="112">
        <f t="shared" si="0"/>
        <v>50</v>
      </c>
    </row>
    <row r="25" spans="3:8" x14ac:dyDescent="0.4">
      <c r="C25" s="187" t="s">
        <v>156</v>
      </c>
      <c r="D25" s="188"/>
      <c r="E25" s="111" t="s">
        <v>157</v>
      </c>
      <c r="F25" s="111">
        <v>1</v>
      </c>
      <c r="G25" s="111">
        <v>30</v>
      </c>
      <c r="H25" s="112">
        <f t="shared" si="0"/>
        <v>30</v>
      </c>
    </row>
    <row r="26" spans="3:8" x14ac:dyDescent="0.4">
      <c r="C26" s="187" t="s">
        <v>158</v>
      </c>
      <c r="D26" s="188"/>
      <c r="E26" s="111" t="s">
        <v>159</v>
      </c>
      <c r="F26" s="111">
        <v>1</v>
      </c>
      <c r="G26" s="111">
        <v>40</v>
      </c>
      <c r="H26" s="112">
        <f t="shared" si="0"/>
        <v>40</v>
      </c>
    </row>
    <row r="27" spans="3:8" x14ac:dyDescent="0.4">
      <c r="C27" s="187" t="s">
        <v>160</v>
      </c>
      <c r="D27" s="188"/>
      <c r="E27" s="111" t="s">
        <v>161</v>
      </c>
      <c r="F27" s="111">
        <v>1</v>
      </c>
      <c r="G27" s="111">
        <v>30</v>
      </c>
      <c r="H27" s="112">
        <f t="shared" si="0"/>
        <v>30</v>
      </c>
    </row>
    <row r="28" spans="3:8" x14ac:dyDescent="0.4">
      <c r="C28" s="187" t="s">
        <v>162</v>
      </c>
      <c r="D28" s="188"/>
      <c r="E28" s="111" t="s">
        <v>163</v>
      </c>
      <c r="F28" s="111">
        <v>1</v>
      </c>
      <c r="G28" s="111">
        <v>30</v>
      </c>
      <c r="H28" s="112">
        <f t="shared" si="0"/>
        <v>30</v>
      </c>
    </row>
    <row r="29" spans="3:8" x14ac:dyDescent="0.4">
      <c r="C29" s="187" t="s">
        <v>164</v>
      </c>
      <c r="D29" s="188"/>
      <c r="E29" s="111" t="s">
        <v>165</v>
      </c>
      <c r="F29" s="111">
        <v>1</v>
      </c>
      <c r="G29" s="111">
        <v>20</v>
      </c>
      <c r="H29" s="112">
        <f t="shared" si="0"/>
        <v>20</v>
      </c>
    </row>
    <row r="30" spans="3:8" x14ac:dyDescent="0.4">
      <c r="C30" s="187" t="s">
        <v>166</v>
      </c>
      <c r="D30" s="188"/>
      <c r="E30" s="111" t="s">
        <v>167</v>
      </c>
      <c r="F30" s="111">
        <v>20</v>
      </c>
      <c r="G30" s="111">
        <v>5</v>
      </c>
      <c r="H30" s="112">
        <f t="shared" si="0"/>
        <v>100</v>
      </c>
    </row>
    <row r="31" spans="3:8" x14ac:dyDescent="0.4">
      <c r="C31" s="187" t="s">
        <v>168</v>
      </c>
      <c r="D31" s="188"/>
      <c r="E31" s="111" t="s">
        <v>169</v>
      </c>
      <c r="F31" s="111">
        <f>物量試算!G14</f>
        <v>100</v>
      </c>
      <c r="G31" s="111">
        <v>1</v>
      </c>
      <c r="H31" s="112">
        <f t="shared" si="0"/>
        <v>100</v>
      </c>
    </row>
    <row r="32" spans="3:8" x14ac:dyDescent="0.4">
      <c r="C32" s="187" t="s">
        <v>170</v>
      </c>
      <c r="D32" s="188"/>
      <c r="E32" s="111" t="s">
        <v>171</v>
      </c>
      <c r="F32" s="111">
        <f>物量試算!G15</f>
        <v>10</v>
      </c>
      <c r="G32" s="111">
        <v>5</v>
      </c>
      <c r="H32" s="112">
        <f t="shared" si="0"/>
        <v>50</v>
      </c>
    </row>
    <row r="33" spans="3:8" ht="19.5" thickBot="1" x14ac:dyDescent="0.45">
      <c r="C33" s="189" t="s">
        <v>192</v>
      </c>
      <c r="D33" s="190"/>
      <c r="E33" s="115" t="s">
        <v>193</v>
      </c>
      <c r="F33" s="115">
        <f>物量試算!G9</f>
        <v>20</v>
      </c>
      <c r="G33" s="115">
        <v>2</v>
      </c>
      <c r="H33" s="127">
        <f t="shared" si="0"/>
        <v>40</v>
      </c>
    </row>
  </sheetData>
  <mergeCells count="20">
    <mergeCell ref="C26:D26"/>
    <mergeCell ref="C27:D27"/>
    <mergeCell ref="C28:D28"/>
    <mergeCell ref="C17:C22"/>
    <mergeCell ref="C10:D10"/>
    <mergeCell ref="C13:D13"/>
    <mergeCell ref="C14:D14"/>
    <mergeCell ref="C15:D15"/>
    <mergeCell ref="C16:D16"/>
    <mergeCell ref="C9:D9"/>
    <mergeCell ref="C12:D12"/>
    <mergeCell ref="C23:D23"/>
    <mergeCell ref="C24:D24"/>
    <mergeCell ref="C25:D25"/>
    <mergeCell ref="C11:D11"/>
    <mergeCell ref="C29:D29"/>
    <mergeCell ref="C30:D30"/>
    <mergeCell ref="C31:D31"/>
    <mergeCell ref="C32:D32"/>
    <mergeCell ref="C33:D33"/>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C1:I17"/>
  <sheetViews>
    <sheetView workbookViewId="0">
      <selection activeCell="F17" sqref="F17"/>
    </sheetView>
  </sheetViews>
  <sheetFormatPr defaultRowHeight="18.75" x14ac:dyDescent="0.4"/>
  <cols>
    <col min="3" max="3" width="27.125" customWidth="1"/>
    <col min="4" max="4" width="14.25" customWidth="1"/>
    <col min="5" max="5" width="50.75" customWidth="1"/>
    <col min="6" max="6" width="22.75" customWidth="1"/>
    <col min="7" max="7" width="10.625" customWidth="1"/>
    <col min="8" max="8" width="15.875" customWidth="1"/>
  </cols>
  <sheetData>
    <row r="1" spans="3:9" ht="19.5" thickBot="1" x14ac:dyDescent="0.45"/>
    <row r="2" spans="3:9" x14ac:dyDescent="0.4">
      <c r="E2" s="130" t="s">
        <v>422</v>
      </c>
      <c r="F2" s="103"/>
      <c r="G2" s="100" t="s">
        <v>215</v>
      </c>
    </row>
    <row r="3" spans="3:9" x14ac:dyDescent="0.4">
      <c r="E3" s="131" t="s">
        <v>211</v>
      </c>
      <c r="F3" s="98">
        <f>SUM(H9:H88)</f>
        <v>0</v>
      </c>
      <c r="G3" s="101" t="s">
        <v>216</v>
      </c>
    </row>
    <row r="4" spans="3:9" x14ac:dyDescent="0.4">
      <c r="E4" s="131" t="s">
        <v>212</v>
      </c>
      <c r="F4" s="98">
        <f>F3/20</f>
        <v>0</v>
      </c>
      <c r="G4" s="101" t="s">
        <v>217</v>
      </c>
    </row>
    <row r="5" spans="3:9" x14ac:dyDescent="0.4">
      <c r="E5" s="131" t="s">
        <v>213</v>
      </c>
      <c r="F5" s="99">
        <v>800000</v>
      </c>
      <c r="G5" s="101" t="s">
        <v>218</v>
      </c>
    </row>
    <row r="6" spans="3:9" ht="19.5" thickBot="1" x14ac:dyDescent="0.45">
      <c r="E6" s="132" t="s">
        <v>214</v>
      </c>
      <c r="F6" s="104">
        <f>SUM(F9:F17)</f>
        <v>354000000</v>
      </c>
      <c r="G6" s="102" t="s">
        <v>218</v>
      </c>
    </row>
    <row r="7" spans="3:9" ht="19.5" thickBot="1" x14ac:dyDescent="0.45"/>
    <row r="8" spans="3:9" ht="19.5" thickBot="1" x14ac:dyDescent="0.45">
      <c r="C8" s="191" t="s">
        <v>314</v>
      </c>
      <c r="D8" s="192"/>
      <c r="E8" s="122" t="s">
        <v>194</v>
      </c>
      <c r="F8" s="122" t="s">
        <v>433</v>
      </c>
      <c r="G8" s="122"/>
      <c r="H8" s="128"/>
      <c r="I8" s="96"/>
    </row>
    <row r="9" spans="3:9" x14ac:dyDescent="0.4">
      <c r="C9" s="193" t="s">
        <v>423</v>
      </c>
      <c r="D9" s="194"/>
      <c r="E9" s="119"/>
      <c r="F9" s="134">
        <v>20000000</v>
      </c>
      <c r="G9" s="119"/>
      <c r="H9" s="120"/>
    </row>
    <row r="10" spans="3:9" x14ac:dyDescent="0.4">
      <c r="C10" s="187" t="s">
        <v>426</v>
      </c>
      <c r="D10" s="188"/>
      <c r="E10" s="111"/>
      <c r="F10" s="135">
        <v>50000000</v>
      </c>
      <c r="G10" s="111"/>
      <c r="H10" s="112"/>
    </row>
    <row r="11" spans="3:9" x14ac:dyDescent="0.4">
      <c r="C11" s="187" t="s">
        <v>427</v>
      </c>
      <c r="D11" s="188"/>
      <c r="E11" s="111"/>
      <c r="F11" s="135">
        <v>20000000</v>
      </c>
      <c r="G11" s="111"/>
      <c r="H11" s="112"/>
    </row>
    <row r="12" spans="3:9" x14ac:dyDescent="0.4">
      <c r="C12" s="187" t="s">
        <v>424</v>
      </c>
      <c r="D12" s="188"/>
      <c r="E12" s="126"/>
      <c r="F12" s="135">
        <v>30000000</v>
      </c>
      <c r="G12" s="111"/>
      <c r="H12" s="112"/>
    </row>
    <row r="13" spans="3:9" x14ac:dyDescent="0.4">
      <c r="C13" s="187" t="s">
        <v>428</v>
      </c>
      <c r="D13" s="188"/>
      <c r="E13" s="126"/>
      <c r="F13" s="135">
        <v>10000000</v>
      </c>
      <c r="G13" s="111"/>
      <c r="H13" s="112"/>
    </row>
    <row r="14" spans="3:9" x14ac:dyDescent="0.4">
      <c r="C14" s="187" t="s">
        <v>429</v>
      </c>
      <c r="D14" s="188"/>
      <c r="E14" s="111"/>
      <c r="F14" s="135">
        <v>4000000</v>
      </c>
      <c r="G14" s="111"/>
      <c r="H14" s="112"/>
    </row>
    <row r="15" spans="3:9" x14ac:dyDescent="0.4">
      <c r="C15" s="187" t="s">
        <v>425</v>
      </c>
      <c r="D15" s="188"/>
      <c r="E15" s="111"/>
      <c r="F15" s="135">
        <v>200000000</v>
      </c>
      <c r="G15" s="111"/>
      <c r="H15" s="112"/>
    </row>
    <row r="16" spans="3:9" x14ac:dyDescent="0.4">
      <c r="C16" s="187" t="s">
        <v>430</v>
      </c>
      <c r="D16" s="188"/>
      <c r="E16" s="111"/>
      <c r="F16" s="135">
        <v>20000000</v>
      </c>
      <c r="G16" s="111"/>
      <c r="H16" s="112"/>
    </row>
    <row r="17" spans="3:8" ht="38.25" thickBot="1" x14ac:dyDescent="0.45">
      <c r="C17" s="189" t="s">
        <v>431</v>
      </c>
      <c r="D17" s="190"/>
      <c r="E17" s="133" t="s">
        <v>432</v>
      </c>
      <c r="F17" s="136"/>
      <c r="G17" s="115"/>
      <c r="H17" s="127"/>
    </row>
  </sheetData>
  <mergeCells count="10">
    <mergeCell ref="C14:D14"/>
    <mergeCell ref="C15:D15"/>
    <mergeCell ref="C16:D16"/>
    <mergeCell ref="C17:D17"/>
    <mergeCell ref="C8:D8"/>
    <mergeCell ref="C9:D9"/>
    <mergeCell ref="C10:D10"/>
    <mergeCell ref="C11:D11"/>
    <mergeCell ref="C12:D12"/>
    <mergeCell ref="C13:D13"/>
  </mergeCells>
  <phoneticPr fontId="1"/>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B1:K82"/>
  <sheetViews>
    <sheetView workbookViewId="0">
      <pane xSplit="2" ySplit="9" topLeftCell="C10" activePane="bottomRight" state="frozen"/>
      <selection pane="topRight" activeCell="C1" sqref="C1"/>
      <selection pane="bottomLeft" activeCell="A9" sqref="A9"/>
      <selection pane="bottomRight" activeCell="F88" sqref="F88"/>
    </sheetView>
  </sheetViews>
  <sheetFormatPr defaultRowHeight="18.75" x14ac:dyDescent="0.4"/>
  <cols>
    <col min="3" max="3" width="26.25" customWidth="1"/>
    <col min="4" max="4" width="34.75" customWidth="1"/>
    <col min="5" max="5" width="12" customWidth="1"/>
    <col min="6" max="6" width="48.125" customWidth="1"/>
    <col min="7" max="7" width="7.625" customWidth="1"/>
    <col min="8" max="8" width="13.5" customWidth="1"/>
    <col min="9" max="9" width="13.125" customWidth="1"/>
    <col min="10" max="10" width="12.75" customWidth="1"/>
    <col min="11" max="11" width="10.5" customWidth="1"/>
  </cols>
  <sheetData>
    <row r="1" spans="2:11" ht="19.5" thickBot="1" x14ac:dyDescent="0.45"/>
    <row r="2" spans="2:11" x14ac:dyDescent="0.4">
      <c r="F2" s="204" t="s">
        <v>418</v>
      </c>
      <c r="G2" s="205"/>
      <c r="H2" s="105">
        <f>SUM(G10:G137)</f>
        <v>236</v>
      </c>
      <c r="I2" s="100" t="s">
        <v>215</v>
      </c>
    </row>
    <row r="3" spans="2:11" x14ac:dyDescent="0.4">
      <c r="F3" s="206" t="s">
        <v>211</v>
      </c>
      <c r="G3" s="207"/>
      <c r="H3" s="106">
        <f>SUM(I10:I239)</f>
        <v>5550</v>
      </c>
      <c r="I3" s="101" t="s">
        <v>216</v>
      </c>
    </row>
    <row r="4" spans="2:11" x14ac:dyDescent="0.4">
      <c r="F4" s="206" t="s">
        <v>212</v>
      </c>
      <c r="G4" s="207"/>
      <c r="H4" s="106">
        <f>H3/20</f>
        <v>277.5</v>
      </c>
      <c r="I4" s="101" t="s">
        <v>217</v>
      </c>
      <c r="J4">
        <f>SUM(人月表!C27:C34)</f>
        <v>264</v>
      </c>
      <c r="K4" s="140">
        <f>(J4-H4)*20</f>
        <v>-270</v>
      </c>
    </row>
    <row r="5" spans="2:11" x14ac:dyDescent="0.4">
      <c r="F5" s="206" t="s">
        <v>434</v>
      </c>
      <c r="G5" s="210"/>
      <c r="H5" s="106">
        <f>CEILING(H4/36, 1)</f>
        <v>8</v>
      </c>
      <c r="I5" s="101" t="s">
        <v>435</v>
      </c>
    </row>
    <row r="6" spans="2:11" x14ac:dyDescent="0.4">
      <c r="F6" s="206" t="s">
        <v>213</v>
      </c>
      <c r="G6" s="207"/>
      <c r="H6" s="107">
        <v>800000</v>
      </c>
      <c r="I6" s="101" t="s">
        <v>218</v>
      </c>
    </row>
    <row r="7" spans="2:11" ht="19.5" thickBot="1" x14ac:dyDescent="0.45">
      <c r="F7" s="208" t="s">
        <v>214</v>
      </c>
      <c r="G7" s="209"/>
      <c r="H7" s="108">
        <f>H4*H6</f>
        <v>222000000</v>
      </c>
      <c r="I7" s="102" t="s">
        <v>218</v>
      </c>
    </row>
    <row r="8" spans="2:11" ht="19.5" thickBot="1" x14ac:dyDescent="0.45"/>
    <row r="9" spans="2:11" ht="19.5" thickBot="1" x14ac:dyDescent="0.45">
      <c r="C9" s="191" t="s">
        <v>314</v>
      </c>
      <c r="D9" s="203"/>
      <c r="E9" s="125"/>
      <c r="F9" s="122" t="s">
        <v>194</v>
      </c>
      <c r="G9" s="122" t="s">
        <v>172</v>
      </c>
      <c r="H9" s="122" t="s">
        <v>173</v>
      </c>
      <c r="I9" s="123" t="s">
        <v>209</v>
      </c>
    </row>
    <row r="10" spans="2:11" hidden="1" x14ac:dyDescent="0.4">
      <c r="B10" s="140"/>
      <c r="C10" s="213" t="s">
        <v>52</v>
      </c>
      <c r="D10" s="214"/>
      <c r="E10" s="171" t="s">
        <v>462</v>
      </c>
      <c r="F10" s="151" t="s">
        <v>437</v>
      </c>
      <c r="G10" s="151">
        <v>1</v>
      </c>
      <c r="H10" s="151">
        <v>720</v>
      </c>
      <c r="I10" s="152">
        <f t="shared" ref="I10:I20" si="0">G10*H10</f>
        <v>720</v>
      </c>
      <c r="J10">
        <f>I10/20</f>
        <v>36</v>
      </c>
    </row>
    <row r="11" spans="2:11" hidden="1" x14ac:dyDescent="0.4">
      <c r="B11" s="140"/>
      <c r="C11" s="211" t="s">
        <v>419</v>
      </c>
      <c r="D11" s="212"/>
      <c r="E11" s="172" t="s">
        <v>462</v>
      </c>
      <c r="F11" s="151" t="s">
        <v>298</v>
      </c>
      <c r="G11" s="151">
        <v>1</v>
      </c>
      <c r="H11" s="151">
        <v>720</v>
      </c>
      <c r="I11" s="152">
        <f t="shared" ref="I11:I12" si="1">G11*H11</f>
        <v>720</v>
      </c>
      <c r="J11">
        <f t="shared" ref="J11:J79" si="2">I11/20</f>
        <v>36</v>
      </c>
    </row>
    <row r="12" spans="2:11" hidden="1" x14ac:dyDescent="0.4">
      <c r="B12" s="140"/>
      <c r="C12" s="211" t="s">
        <v>471</v>
      </c>
      <c r="D12" s="212"/>
      <c r="E12" s="172" t="s">
        <v>462</v>
      </c>
      <c r="F12" s="151"/>
      <c r="G12" s="151">
        <v>1</v>
      </c>
      <c r="H12" s="151">
        <v>420</v>
      </c>
      <c r="I12" s="152">
        <f t="shared" si="1"/>
        <v>420</v>
      </c>
      <c r="J12">
        <f t="shared" si="2"/>
        <v>21</v>
      </c>
    </row>
    <row r="13" spans="2:11" hidden="1" x14ac:dyDescent="0.4">
      <c r="B13" s="140"/>
      <c r="C13" s="198" t="s">
        <v>249</v>
      </c>
      <c r="D13" s="162" t="s">
        <v>223</v>
      </c>
      <c r="E13" s="159" t="s">
        <v>455</v>
      </c>
      <c r="F13" s="113" t="s">
        <v>315</v>
      </c>
      <c r="G13" s="113">
        <v>1</v>
      </c>
      <c r="H13" s="113">
        <v>60</v>
      </c>
      <c r="I13" s="124">
        <f t="shared" si="0"/>
        <v>60</v>
      </c>
      <c r="J13">
        <f t="shared" si="2"/>
        <v>3</v>
      </c>
    </row>
    <row r="14" spans="2:11" hidden="1" x14ac:dyDescent="0.4">
      <c r="B14" s="140"/>
      <c r="C14" s="198"/>
      <c r="D14" s="162" t="s">
        <v>250</v>
      </c>
      <c r="E14" s="159" t="s">
        <v>455</v>
      </c>
      <c r="F14" s="113"/>
      <c r="G14" s="113">
        <v>1</v>
      </c>
      <c r="H14" s="113">
        <v>20</v>
      </c>
      <c r="I14" s="124">
        <f t="shared" si="0"/>
        <v>20</v>
      </c>
      <c r="J14">
        <f t="shared" si="2"/>
        <v>1</v>
      </c>
    </row>
    <row r="15" spans="2:11" x14ac:dyDescent="0.4">
      <c r="B15" s="140"/>
      <c r="C15" s="198"/>
      <c r="D15" s="113" t="s">
        <v>251</v>
      </c>
      <c r="E15" s="113" t="s">
        <v>455</v>
      </c>
      <c r="F15" s="113"/>
      <c r="G15" s="113">
        <f>物量試算!G6</f>
        <v>2</v>
      </c>
      <c r="H15" s="113">
        <v>120</v>
      </c>
      <c r="I15" s="124">
        <f t="shared" si="0"/>
        <v>240</v>
      </c>
      <c r="J15">
        <f t="shared" si="2"/>
        <v>12</v>
      </c>
    </row>
    <row r="16" spans="2:11" hidden="1" x14ac:dyDescent="0.4">
      <c r="B16" s="140"/>
      <c r="C16" s="198" t="s">
        <v>262</v>
      </c>
      <c r="D16" s="159" t="s">
        <v>263</v>
      </c>
      <c r="E16" s="159" t="s">
        <v>455</v>
      </c>
      <c r="F16" s="113"/>
      <c r="G16" s="113">
        <v>1</v>
      </c>
      <c r="H16" s="113">
        <v>40</v>
      </c>
      <c r="I16" s="124">
        <f t="shared" si="0"/>
        <v>40</v>
      </c>
      <c r="J16">
        <f t="shared" si="2"/>
        <v>2</v>
      </c>
    </row>
    <row r="17" spans="2:11" hidden="1" x14ac:dyDescent="0.4">
      <c r="B17" s="140"/>
      <c r="C17" s="198"/>
      <c r="D17" s="159" t="s">
        <v>264</v>
      </c>
      <c r="E17" s="159" t="s">
        <v>455</v>
      </c>
      <c r="F17" s="113"/>
      <c r="G17" s="113">
        <v>1</v>
      </c>
      <c r="H17" s="113">
        <v>40</v>
      </c>
      <c r="I17" s="124">
        <f t="shared" si="0"/>
        <v>40</v>
      </c>
      <c r="J17">
        <f t="shared" si="2"/>
        <v>2</v>
      </c>
    </row>
    <row r="18" spans="2:11" x14ac:dyDescent="0.4">
      <c r="B18" s="140"/>
      <c r="C18" s="198"/>
      <c r="D18" s="113" t="s">
        <v>265</v>
      </c>
      <c r="E18" s="113" t="s">
        <v>455</v>
      </c>
      <c r="F18" s="113"/>
      <c r="G18" s="113">
        <v>1</v>
      </c>
      <c r="H18" s="113">
        <v>60</v>
      </c>
      <c r="I18" s="124">
        <f t="shared" si="0"/>
        <v>60</v>
      </c>
      <c r="J18">
        <f t="shared" si="2"/>
        <v>3</v>
      </c>
    </row>
    <row r="19" spans="2:11" hidden="1" x14ac:dyDescent="0.4">
      <c r="B19" s="140"/>
      <c r="C19" s="198" t="s">
        <v>254</v>
      </c>
      <c r="D19" s="159" t="s">
        <v>255</v>
      </c>
      <c r="E19" s="159" t="s">
        <v>457</v>
      </c>
      <c r="F19" s="113"/>
      <c r="G19" s="113">
        <v>1</v>
      </c>
      <c r="H19" s="113">
        <v>40</v>
      </c>
      <c r="I19" s="124">
        <f t="shared" si="0"/>
        <v>40</v>
      </c>
      <c r="J19">
        <f t="shared" si="2"/>
        <v>2</v>
      </c>
    </row>
    <row r="20" spans="2:11" hidden="1" x14ac:dyDescent="0.4">
      <c r="B20" s="140"/>
      <c r="C20" s="198"/>
      <c r="D20" s="159" t="s">
        <v>256</v>
      </c>
      <c r="E20" s="159" t="s">
        <v>457</v>
      </c>
      <c r="F20" s="113"/>
      <c r="G20" s="113">
        <f>物量試算!G7</f>
        <v>18</v>
      </c>
      <c r="H20" s="113">
        <v>10</v>
      </c>
      <c r="I20" s="124">
        <f t="shared" si="0"/>
        <v>180</v>
      </c>
      <c r="J20">
        <f t="shared" si="2"/>
        <v>9</v>
      </c>
    </row>
    <row r="21" spans="2:11" hidden="1" x14ac:dyDescent="0.4">
      <c r="B21" s="140"/>
      <c r="C21" s="198" t="s">
        <v>288</v>
      </c>
      <c r="D21" s="170" t="s">
        <v>290</v>
      </c>
      <c r="E21" s="170" t="s">
        <v>454</v>
      </c>
      <c r="F21" s="153"/>
      <c r="G21" s="153">
        <v>1</v>
      </c>
      <c r="H21" s="153">
        <v>20</v>
      </c>
      <c r="I21" s="154">
        <f t="shared" ref="I21:I24" si="3">G21*H21</f>
        <v>20</v>
      </c>
      <c r="J21">
        <f t="shared" si="2"/>
        <v>1</v>
      </c>
    </row>
    <row r="22" spans="2:11" hidden="1" x14ac:dyDescent="0.4">
      <c r="B22" s="140"/>
      <c r="C22" s="198"/>
      <c r="D22" s="170" t="s">
        <v>289</v>
      </c>
      <c r="E22" s="170" t="s">
        <v>454</v>
      </c>
      <c r="F22" s="153"/>
      <c r="G22" s="153">
        <v>1</v>
      </c>
      <c r="H22" s="153">
        <v>20</v>
      </c>
      <c r="I22" s="154">
        <f t="shared" si="3"/>
        <v>20</v>
      </c>
      <c r="J22">
        <f t="shared" si="2"/>
        <v>1</v>
      </c>
    </row>
    <row r="23" spans="2:11" hidden="1" x14ac:dyDescent="0.4">
      <c r="B23" s="140"/>
      <c r="C23" s="198"/>
      <c r="D23" s="170" t="s">
        <v>291</v>
      </c>
      <c r="E23" s="170" t="s">
        <v>454</v>
      </c>
      <c r="F23" s="153"/>
      <c r="G23" s="153">
        <v>1</v>
      </c>
      <c r="H23" s="153">
        <v>20</v>
      </c>
      <c r="I23" s="154">
        <f t="shared" si="3"/>
        <v>20</v>
      </c>
      <c r="J23">
        <f t="shared" si="2"/>
        <v>1</v>
      </c>
    </row>
    <row r="24" spans="2:11" hidden="1" x14ac:dyDescent="0.4">
      <c r="B24" s="140"/>
      <c r="C24" s="198"/>
      <c r="D24" s="170" t="s">
        <v>292</v>
      </c>
      <c r="E24" s="170" t="s">
        <v>454</v>
      </c>
      <c r="F24" s="153"/>
      <c r="G24" s="153">
        <v>1</v>
      </c>
      <c r="H24" s="153">
        <v>20</v>
      </c>
      <c r="I24" s="154">
        <f t="shared" si="3"/>
        <v>20</v>
      </c>
      <c r="J24">
        <f t="shared" si="2"/>
        <v>1</v>
      </c>
    </row>
    <row r="25" spans="2:11" hidden="1" x14ac:dyDescent="0.4">
      <c r="B25" s="140"/>
      <c r="C25" s="198" t="s">
        <v>227</v>
      </c>
      <c r="D25" s="159" t="s">
        <v>224</v>
      </c>
      <c r="E25" s="159" t="s">
        <v>455</v>
      </c>
      <c r="F25" s="113"/>
      <c r="G25" s="113">
        <f>物量試算!G6</f>
        <v>2</v>
      </c>
      <c r="H25" s="113">
        <v>40</v>
      </c>
      <c r="I25" s="124">
        <f t="shared" ref="I25:I82" si="4">G25*H25</f>
        <v>80</v>
      </c>
      <c r="J25">
        <f t="shared" si="2"/>
        <v>4</v>
      </c>
      <c r="K25">
        <f>SUM(J25:J29)</f>
        <v>12</v>
      </c>
    </row>
    <row r="26" spans="2:11" hidden="1" x14ac:dyDescent="0.4">
      <c r="B26" s="140"/>
      <c r="C26" s="198"/>
      <c r="D26" s="159" t="s">
        <v>225</v>
      </c>
      <c r="E26" s="159" t="s">
        <v>455</v>
      </c>
      <c r="F26" s="113"/>
      <c r="G26" s="113">
        <v>1</v>
      </c>
      <c r="H26" s="113">
        <v>40</v>
      </c>
      <c r="I26" s="124">
        <f t="shared" si="4"/>
        <v>40</v>
      </c>
      <c r="J26">
        <f t="shared" si="2"/>
        <v>2</v>
      </c>
    </row>
    <row r="27" spans="2:11" hidden="1" x14ac:dyDescent="0.4">
      <c r="B27" s="140"/>
      <c r="C27" s="198"/>
      <c r="D27" s="159" t="s">
        <v>226</v>
      </c>
      <c r="E27" s="159" t="s">
        <v>455</v>
      </c>
      <c r="F27" s="113"/>
      <c r="G27" s="113">
        <v>1</v>
      </c>
      <c r="H27" s="113">
        <v>40</v>
      </c>
      <c r="I27" s="124">
        <f t="shared" si="4"/>
        <v>40</v>
      </c>
      <c r="J27">
        <f t="shared" si="2"/>
        <v>2</v>
      </c>
    </row>
    <row r="28" spans="2:11" hidden="1" x14ac:dyDescent="0.4">
      <c r="B28" s="140"/>
      <c r="C28" s="198"/>
      <c r="D28" s="159" t="s">
        <v>228</v>
      </c>
      <c r="E28" s="159" t="s">
        <v>454</v>
      </c>
      <c r="F28" s="113"/>
      <c r="G28" s="113">
        <v>1</v>
      </c>
      <c r="H28" s="113">
        <v>20</v>
      </c>
      <c r="I28" s="124">
        <f t="shared" si="4"/>
        <v>20</v>
      </c>
      <c r="J28">
        <f t="shared" si="2"/>
        <v>1</v>
      </c>
    </row>
    <row r="29" spans="2:11" hidden="1" x14ac:dyDescent="0.4">
      <c r="B29" s="140"/>
      <c r="C29" s="198"/>
      <c r="D29" s="159" t="s">
        <v>229</v>
      </c>
      <c r="E29" s="159" t="s">
        <v>454</v>
      </c>
      <c r="F29" s="113"/>
      <c r="G29" s="113">
        <v>1</v>
      </c>
      <c r="H29" s="113">
        <v>60</v>
      </c>
      <c r="I29" s="124">
        <f t="shared" si="4"/>
        <v>60</v>
      </c>
      <c r="J29">
        <f t="shared" si="2"/>
        <v>3</v>
      </c>
    </row>
    <row r="30" spans="2:11" hidden="1" x14ac:dyDescent="0.4">
      <c r="B30" s="140"/>
      <c r="C30" s="198" t="s">
        <v>230</v>
      </c>
      <c r="D30" s="159" t="s">
        <v>231</v>
      </c>
      <c r="E30" s="159" t="s">
        <v>465</v>
      </c>
      <c r="F30" s="113"/>
      <c r="G30" s="113">
        <v>1</v>
      </c>
      <c r="H30" s="113">
        <v>20</v>
      </c>
      <c r="I30" s="124">
        <f t="shared" si="4"/>
        <v>20</v>
      </c>
      <c r="J30">
        <f t="shared" si="2"/>
        <v>1</v>
      </c>
    </row>
    <row r="31" spans="2:11" hidden="1" x14ac:dyDescent="0.4">
      <c r="B31" s="140"/>
      <c r="C31" s="198"/>
      <c r="D31" s="159" t="s">
        <v>232</v>
      </c>
      <c r="E31" s="159" t="s">
        <v>465</v>
      </c>
      <c r="F31" s="113"/>
      <c r="G31" s="113">
        <v>1</v>
      </c>
      <c r="H31" s="113">
        <v>20</v>
      </c>
      <c r="I31" s="124">
        <f t="shared" si="4"/>
        <v>20</v>
      </c>
      <c r="J31">
        <f t="shared" si="2"/>
        <v>1</v>
      </c>
    </row>
    <row r="32" spans="2:11" hidden="1" x14ac:dyDescent="0.4">
      <c r="B32" s="140"/>
      <c r="C32" s="198"/>
      <c r="D32" s="159" t="s">
        <v>546</v>
      </c>
      <c r="E32" s="159"/>
      <c r="F32" s="113"/>
      <c r="G32" s="113">
        <v>1</v>
      </c>
      <c r="H32" s="113">
        <v>20</v>
      </c>
      <c r="I32" s="124">
        <f t="shared" si="4"/>
        <v>20</v>
      </c>
      <c r="J32">
        <f t="shared" si="2"/>
        <v>1</v>
      </c>
    </row>
    <row r="33" spans="2:10" hidden="1" x14ac:dyDescent="0.4">
      <c r="B33" s="140"/>
      <c r="C33" s="198"/>
      <c r="D33" s="159" t="s">
        <v>233</v>
      </c>
      <c r="E33" s="159" t="s">
        <v>455</v>
      </c>
      <c r="F33" s="159"/>
      <c r="G33" s="159">
        <v>1</v>
      </c>
      <c r="H33" s="159">
        <v>40</v>
      </c>
      <c r="I33" s="160">
        <f t="shared" si="4"/>
        <v>40</v>
      </c>
      <c r="J33">
        <f t="shared" si="2"/>
        <v>2</v>
      </c>
    </row>
    <row r="34" spans="2:10" hidden="1" x14ac:dyDescent="0.4">
      <c r="B34" s="140"/>
      <c r="C34" s="198"/>
      <c r="D34" s="159" t="s">
        <v>337</v>
      </c>
      <c r="E34" s="159" t="s">
        <v>467</v>
      </c>
      <c r="F34" s="159"/>
      <c r="G34" s="159">
        <f>物量試算!G16</f>
        <v>6</v>
      </c>
      <c r="H34" s="159">
        <v>30</v>
      </c>
      <c r="I34" s="160">
        <f t="shared" si="4"/>
        <v>180</v>
      </c>
      <c r="J34">
        <f t="shared" si="2"/>
        <v>9</v>
      </c>
    </row>
    <row r="35" spans="2:10" hidden="1" x14ac:dyDescent="0.4">
      <c r="B35" s="140"/>
      <c r="C35" s="198" t="s">
        <v>260</v>
      </c>
      <c r="D35" s="159" t="s">
        <v>238</v>
      </c>
      <c r="E35" s="159" t="s">
        <v>457</v>
      </c>
      <c r="F35" s="113"/>
      <c r="G35" s="113">
        <v>1</v>
      </c>
      <c r="H35" s="113">
        <v>40</v>
      </c>
      <c r="I35" s="124">
        <f t="shared" si="4"/>
        <v>40</v>
      </c>
      <c r="J35">
        <f t="shared" si="2"/>
        <v>2</v>
      </c>
    </row>
    <row r="36" spans="2:10" x14ac:dyDescent="0.4">
      <c r="B36" s="140"/>
      <c r="C36" s="198"/>
      <c r="D36" s="113" t="s">
        <v>261</v>
      </c>
      <c r="E36" s="113" t="s">
        <v>457</v>
      </c>
      <c r="F36" s="113"/>
      <c r="G36" s="113">
        <v>1</v>
      </c>
      <c r="H36" s="113">
        <v>40</v>
      </c>
      <c r="I36" s="124">
        <f t="shared" si="4"/>
        <v>40</v>
      </c>
      <c r="J36">
        <f t="shared" si="2"/>
        <v>2</v>
      </c>
    </row>
    <row r="37" spans="2:10" hidden="1" x14ac:dyDescent="0.4">
      <c r="B37" s="140"/>
      <c r="C37" s="199" t="s">
        <v>239</v>
      </c>
      <c r="D37" s="200"/>
      <c r="E37" s="163" t="s">
        <v>456</v>
      </c>
      <c r="F37" s="150"/>
      <c r="G37" s="113">
        <v>1</v>
      </c>
      <c r="H37" s="113">
        <v>60</v>
      </c>
      <c r="I37" s="124">
        <f t="shared" si="4"/>
        <v>60</v>
      </c>
      <c r="J37">
        <f t="shared" si="2"/>
        <v>3</v>
      </c>
    </row>
    <row r="38" spans="2:10" hidden="1" x14ac:dyDescent="0.4">
      <c r="B38" s="140"/>
      <c r="C38" s="199" t="s">
        <v>240</v>
      </c>
      <c r="D38" s="200"/>
      <c r="E38" s="163" t="s">
        <v>456</v>
      </c>
      <c r="F38" s="150"/>
      <c r="G38" s="113">
        <v>1</v>
      </c>
      <c r="H38" s="113">
        <v>40</v>
      </c>
      <c r="I38" s="124">
        <f t="shared" si="4"/>
        <v>40</v>
      </c>
      <c r="J38">
        <f t="shared" si="2"/>
        <v>2</v>
      </c>
    </row>
    <row r="39" spans="2:10" hidden="1" x14ac:dyDescent="0.4">
      <c r="B39" s="140"/>
      <c r="C39" s="199" t="s">
        <v>234</v>
      </c>
      <c r="D39" s="200"/>
      <c r="E39" s="161" t="s">
        <v>465</v>
      </c>
      <c r="F39" s="150"/>
      <c r="G39" s="113">
        <f>物量試算!G10</f>
        <v>30</v>
      </c>
      <c r="H39" s="113">
        <v>5</v>
      </c>
      <c r="I39" s="124">
        <f t="shared" si="4"/>
        <v>150</v>
      </c>
      <c r="J39">
        <f t="shared" si="2"/>
        <v>7.5</v>
      </c>
    </row>
    <row r="40" spans="2:10" hidden="1" x14ac:dyDescent="0.4">
      <c r="B40" s="140"/>
      <c r="C40" s="199" t="s">
        <v>235</v>
      </c>
      <c r="D40" s="200"/>
      <c r="E40" s="161" t="s">
        <v>465</v>
      </c>
      <c r="F40" s="150"/>
      <c r="G40" s="113">
        <f>物量試算!G11</f>
        <v>30</v>
      </c>
      <c r="H40" s="113">
        <v>5</v>
      </c>
      <c r="I40" s="124">
        <f t="shared" si="4"/>
        <v>150</v>
      </c>
      <c r="J40">
        <f t="shared" si="2"/>
        <v>7.5</v>
      </c>
    </row>
    <row r="41" spans="2:10" hidden="1" x14ac:dyDescent="0.4">
      <c r="B41" s="140"/>
      <c r="C41" s="198" t="s">
        <v>252</v>
      </c>
      <c r="D41" s="159" t="s">
        <v>236</v>
      </c>
      <c r="E41" s="159" t="s">
        <v>458</v>
      </c>
      <c r="F41" s="113"/>
      <c r="G41" s="113">
        <f>物量試算!G8</f>
        <v>20</v>
      </c>
      <c r="H41" s="113">
        <v>10</v>
      </c>
      <c r="I41" s="124">
        <f t="shared" si="4"/>
        <v>200</v>
      </c>
      <c r="J41">
        <f t="shared" si="2"/>
        <v>10</v>
      </c>
    </row>
    <row r="42" spans="2:10" hidden="1" x14ac:dyDescent="0.4">
      <c r="B42" s="140"/>
      <c r="C42" s="198"/>
      <c r="D42" s="159" t="s">
        <v>253</v>
      </c>
      <c r="E42" s="159" t="s">
        <v>458</v>
      </c>
      <c r="F42" s="113"/>
      <c r="G42" s="113">
        <v>1</v>
      </c>
      <c r="H42" s="113">
        <v>20</v>
      </c>
      <c r="I42" s="124">
        <f t="shared" si="4"/>
        <v>20</v>
      </c>
      <c r="J42">
        <f t="shared" si="2"/>
        <v>1</v>
      </c>
    </row>
    <row r="43" spans="2:10" x14ac:dyDescent="0.4">
      <c r="B43" s="140"/>
      <c r="C43" s="198"/>
      <c r="D43" s="113" t="s">
        <v>269</v>
      </c>
      <c r="E43" s="113" t="s">
        <v>458</v>
      </c>
      <c r="F43" s="113"/>
      <c r="G43" s="113">
        <f>物量試算!G8</f>
        <v>20</v>
      </c>
      <c r="H43" s="113">
        <v>10</v>
      </c>
      <c r="I43" s="124">
        <f t="shared" si="4"/>
        <v>200</v>
      </c>
      <c r="J43">
        <f t="shared" si="2"/>
        <v>10</v>
      </c>
    </row>
    <row r="44" spans="2:10" hidden="1" x14ac:dyDescent="0.4">
      <c r="B44" s="140"/>
      <c r="C44" s="198" t="s">
        <v>266</v>
      </c>
      <c r="D44" s="159" t="s">
        <v>267</v>
      </c>
      <c r="E44" s="159" t="s">
        <v>458</v>
      </c>
      <c r="F44" s="113"/>
      <c r="G44" s="113">
        <f>物量試算!G9</f>
        <v>20</v>
      </c>
      <c r="H44" s="113">
        <v>10</v>
      </c>
      <c r="I44" s="124">
        <f t="shared" si="4"/>
        <v>200</v>
      </c>
      <c r="J44">
        <f t="shared" si="2"/>
        <v>10</v>
      </c>
    </row>
    <row r="45" spans="2:10" hidden="1" x14ac:dyDescent="0.4">
      <c r="B45" s="140"/>
      <c r="C45" s="198"/>
      <c r="D45" s="159" t="s">
        <v>268</v>
      </c>
      <c r="E45" s="159" t="s">
        <v>458</v>
      </c>
      <c r="F45" s="113"/>
      <c r="G45" s="113">
        <v>1</v>
      </c>
      <c r="H45" s="113">
        <v>20</v>
      </c>
      <c r="I45" s="124">
        <f t="shared" si="4"/>
        <v>20</v>
      </c>
      <c r="J45">
        <f t="shared" si="2"/>
        <v>1</v>
      </c>
    </row>
    <row r="46" spans="2:10" x14ac:dyDescent="0.4">
      <c r="B46" s="140"/>
      <c r="C46" s="198"/>
      <c r="D46" s="113" t="s">
        <v>270</v>
      </c>
      <c r="E46" s="113" t="s">
        <v>463</v>
      </c>
      <c r="F46" s="113"/>
      <c r="G46" s="113">
        <f>物量試算!G9</f>
        <v>20</v>
      </c>
      <c r="H46" s="113">
        <v>10</v>
      </c>
      <c r="I46" s="124">
        <f t="shared" si="4"/>
        <v>200</v>
      </c>
      <c r="J46">
        <f t="shared" si="2"/>
        <v>10</v>
      </c>
    </row>
    <row r="47" spans="2:10" hidden="1" x14ac:dyDescent="0.4">
      <c r="B47" s="140"/>
      <c r="C47" s="199" t="s">
        <v>237</v>
      </c>
      <c r="D47" s="200"/>
      <c r="E47" s="163" t="s">
        <v>455</v>
      </c>
      <c r="F47" s="150"/>
      <c r="G47" s="113">
        <v>1</v>
      </c>
      <c r="H47" s="113">
        <v>20</v>
      </c>
      <c r="I47" s="124">
        <f t="shared" si="4"/>
        <v>20</v>
      </c>
      <c r="J47">
        <f t="shared" si="2"/>
        <v>1</v>
      </c>
    </row>
    <row r="48" spans="2:10" hidden="1" x14ac:dyDescent="0.4">
      <c r="B48" s="140"/>
      <c r="C48" s="199" t="s">
        <v>241</v>
      </c>
      <c r="D48" s="200"/>
      <c r="E48" s="158" t="s">
        <v>456</v>
      </c>
      <c r="F48" s="158"/>
      <c r="G48" s="159">
        <v>1</v>
      </c>
      <c r="H48" s="159">
        <v>40</v>
      </c>
      <c r="I48" s="160">
        <f t="shared" si="4"/>
        <v>40</v>
      </c>
      <c r="J48">
        <f t="shared" si="2"/>
        <v>2</v>
      </c>
    </row>
    <row r="49" spans="2:11" hidden="1" x14ac:dyDescent="0.4">
      <c r="B49" s="140"/>
      <c r="C49" s="198" t="s">
        <v>242</v>
      </c>
      <c r="D49" s="159" t="s">
        <v>243</v>
      </c>
      <c r="E49" s="159" t="s">
        <v>457</v>
      </c>
      <c r="F49" s="113"/>
      <c r="G49" s="113">
        <f>物量試算!G13</f>
        <v>2</v>
      </c>
      <c r="H49" s="113">
        <v>20</v>
      </c>
      <c r="I49" s="124">
        <f t="shared" si="4"/>
        <v>40</v>
      </c>
      <c r="J49">
        <f t="shared" si="2"/>
        <v>2</v>
      </c>
    </row>
    <row r="50" spans="2:11" hidden="1" x14ac:dyDescent="0.4">
      <c r="B50" s="140"/>
      <c r="C50" s="198"/>
      <c r="D50" s="159" t="s">
        <v>244</v>
      </c>
      <c r="E50" s="159" t="s">
        <v>457</v>
      </c>
      <c r="F50" s="113"/>
      <c r="G50" s="113">
        <f>物量試算!G13</f>
        <v>2</v>
      </c>
      <c r="H50" s="113">
        <v>60</v>
      </c>
      <c r="I50" s="124">
        <f t="shared" si="4"/>
        <v>120</v>
      </c>
      <c r="J50">
        <f t="shared" si="2"/>
        <v>6</v>
      </c>
    </row>
    <row r="51" spans="2:11" x14ac:dyDescent="0.4">
      <c r="B51" s="140"/>
      <c r="C51" s="198"/>
      <c r="D51" s="113" t="s">
        <v>245</v>
      </c>
      <c r="E51" s="113" t="s">
        <v>457</v>
      </c>
      <c r="F51" s="113"/>
      <c r="G51" s="113">
        <f>物量試算!G13</f>
        <v>2</v>
      </c>
      <c r="H51" s="113">
        <v>40</v>
      </c>
      <c r="I51" s="124">
        <f t="shared" si="4"/>
        <v>80</v>
      </c>
      <c r="J51">
        <f t="shared" si="2"/>
        <v>4</v>
      </c>
    </row>
    <row r="52" spans="2:11" hidden="1" x14ac:dyDescent="0.4">
      <c r="B52" s="140"/>
      <c r="C52" s="198"/>
      <c r="D52" s="159" t="s">
        <v>246</v>
      </c>
      <c r="E52" s="159" t="s">
        <v>458</v>
      </c>
      <c r="F52" s="113"/>
      <c r="G52" s="113">
        <v>1</v>
      </c>
      <c r="H52" s="113">
        <v>40</v>
      </c>
      <c r="I52" s="124">
        <f t="shared" si="4"/>
        <v>40</v>
      </c>
      <c r="J52">
        <f t="shared" si="2"/>
        <v>2</v>
      </c>
    </row>
    <row r="53" spans="2:11" hidden="1" x14ac:dyDescent="0.4">
      <c r="B53" s="140"/>
      <c r="C53" s="199" t="s">
        <v>304</v>
      </c>
      <c r="D53" s="200"/>
      <c r="E53" s="161" t="s">
        <v>454</v>
      </c>
      <c r="F53" s="150"/>
      <c r="G53" s="113">
        <v>1</v>
      </c>
      <c r="H53" s="113">
        <v>10</v>
      </c>
      <c r="I53" s="124">
        <f t="shared" si="4"/>
        <v>10</v>
      </c>
      <c r="J53">
        <f t="shared" si="2"/>
        <v>0.5</v>
      </c>
    </row>
    <row r="54" spans="2:11" hidden="1" x14ac:dyDescent="0.4">
      <c r="B54" s="140"/>
      <c r="C54" s="199" t="s">
        <v>293</v>
      </c>
      <c r="D54" s="200"/>
      <c r="E54" s="161" t="s">
        <v>455</v>
      </c>
      <c r="F54" s="150"/>
      <c r="G54" s="113">
        <v>1</v>
      </c>
      <c r="H54" s="113">
        <v>40</v>
      </c>
      <c r="I54" s="124">
        <f t="shared" si="4"/>
        <v>40</v>
      </c>
      <c r="J54">
        <f t="shared" si="2"/>
        <v>2</v>
      </c>
    </row>
    <row r="55" spans="2:11" hidden="1" x14ac:dyDescent="0.4">
      <c r="B55" s="140"/>
      <c r="C55" s="199" t="s">
        <v>294</v>
      </c>
      <c r="D55" s="200"/>
      <c r="E55" s="161" t="s">
        <v>455</v>
      </c>
      <c r="F55" s="150"/>
      <c r="G55" s="113">
        <v>1</v>
      </c>
      <c r="H55" s="113">
        <v>40</v>
      </c>
      <c r="I55" s="124">
        <f t="shared" si="4"/>
        <v>40</v>
      </c>
      <c r="J55">
        <f t="shared" si="2"/>
        <v>2</v>
      </c>
    </row>
    <row r="56" spans="2:11" hidden="1" x14ac:dyDescent="0.4">
      <c r="B56" s="140"/>
      <c r="C56" s="199" t="s">
        <v>271</v>
      </c>
      <c r="D56" s="200"/>
      <c r="E56" s="161" t="s">
        <v>456</v>
      </c>
      <c r="F56" s="155"/>
      <c r="G56" s="156">
        <v>1</v>
      </c>
      <c r="H56" s="156">
        <v>10</v>
      </c>
      <c r="I56" s="157">
        <f t="shared" si="4"/>
        <v>10</v>
      </c>
      <c r="J56">
        <f t="shared" si="2"/>
        <v>0.5</v>
      </c>
    </row>
    <row r="57" spans="2:11" hidden="1" x14ac:dyDescent="0.4">
      <c r="B57" s="140"/>
      <c r="C57" s="199" t="s">
        <v>272</v>
      </c>
      <c r="D57" s="200"/>
      <c r="E57" s="161" t="s">
        <v>456</v>
      </c>
      <c r="F57" s="150"/>
      <c r="G57" s="113">
        <v>1</v>
      </c>
      <c r="H57" s="113">
        <v>20</v>
      </c>
      <c r="I57" s="124">
        <f t="shared" si="4"/>
        <v>20</v>
      </c>
      <c r="J57">
        <f t="shared" si="2"/>
        <v>1</v>
      </c>
    </row>
    <row r="58" spans="2:11" hidden="1" x14ac:dyDescent="0.4">
      <c r="B58" s="140"/>
      <c r="C58" s="199" t="s">
        <v>273</v>
      </c>
      <c r="D58" s="200"/>
      <c r="E58" s="161" t="s">
        <v>469</v>
      </c>
      <c r="F58" s="150"/>
      <c r="G58" s="113">
        <v>1</v>
      </c>
      <c r="H58" s="113">
        <v>20</v>
      </c>
      <c r="I58" s="124">
        <f t="shared" si="4"/>
        <v>20</v>
      </c>
      <c r="J58">
        <f t="shared" si="2"/>
        <v>1</v>
      </c>
    </row>
    <row r="59" spans="2:11" hidden="1" x14ac:dyDescent="0.4">
      <c r="B59" s="140"/>
      <c r="C59" s="199" t="s">
        <v>274</v>
      </c>
      <c r="D59" s="200"/>
      <c r="E59" s="163" t="s">
        <v>454</v>
      </c>
      <c r="F59" s="150"/>
      <c r="G59" s="113">
        <v>1</v>
      </c>
      <c r="H59" s="113">
        <v>20</v>
      </c>
      <c r="I59" s="124">
        <f t="shared" si="4"/>
        <v>20</v>
      </c>
      <c r="J59">
        <f t="shared" si="2"/>
        <v>1</v>
      </c>
    </row>
    <row r="60" spans="2:11" hidden="1" x14ac:dyDescent="0.4">
      <c r="B60" s="140"/>
      <c r="C60" s="199" t="s">
        <v>275</v>
      </c>
      <c r="D60" s="200"/>
      <c r="E60" s="161" t="s">
        <v>456</v>
      </c>
      <c r="F60" s="150"/>
      <c r="G60" s="113">
        <v>1</v>
      </c>
      <c r="H60" s="113">
        <v>40</v>
      </c>
      <c r="I60" s="124">
        <f t="shared" si="4"/>
        <v>40</v>
      </c>
      <c r="J60">
        <f t="shared" si="2"/>
        <v>2</v>
      </c>
    </row>
    <row r="61" spans="2:11" hidden="1" x14ac:dyDescent="0.4">
      <c r="B61" s="140"/>
      <c r="C61" s="199" t="s">
        <v>276</v>
      </c>
      <c r="D61" s="159" t="s">
        <v>299</v>
      </c>
      <c r="E61" s="159" t="s">
        <v>456</v>
      </c>
      <c r="F61" s="113"/>
      <c r="G61" s="113">
        <v>1</v>
      </c>
      <c r="H61" s="113">
        <v>5</v>
      </c>
      <c r="I61" s="124">
        <f t="shared" si="4"/>
        <v>5</v>
      </c>
      <c r="J61">
        <f t="shared" si="2"/>
        <v>0.25</v>
      </c>
      <c r="K61">
        <f>SUM(J61:J65)</f>
        <v>3</v>
      </c>
    </row>
    <row r="62" spans="2:11" hidden="1" x14ac:dyDescent="0.4">
      <c r="B62" s="140"/>
      <c r="C62" s="199"/>
      <c r="D62" s="159" t="s">
        <v>300</v>
      </c>
      <c r="E62" s="159" t="s">
        <v>456</v>
      </c>
      <c r="F62" s="113"/>
      <c r="G62" s="113">
        <v>1</v>
      </c>
      <c r="H62" s="113">
        <v>5</v>
      </c>
      <c r="I62" s="124">
        <f t="shared" si="4"/>
        <v>5</v>
      </c>
      <c r="J62">
        <f t="shared" si="2"/>
        <v>0.25</v>
      </c>
    </row>
    <row r="63" spans="2:11" hidden="1" x14ac:dyDescent="0.4">
      <c r="B63" s="140"/>
      <c r="C63" s="199"/>
      <c r="D63" s="159" t="s">
        <v>301</v>
      </c>
      <c r="E63" s="159" t="s">
        <v>456</v>
      </c>
      <c r="F63" s="113"/>
      <c r="G63" s="113">
        <v>1</v>
      </c>
      <c r="H63" s="113">
        <v>10</v>
      </c>
      <c r="I63" s="124">
        <f t="shared" si="4"/>
        <v>10</v>
      </c>
      <c r="J63">
        <f t="shared" si="2"/>
        <v>0.5</v>
      </c>
    </row>
    <row r="64" spans="2:11" hidden="1" x14ac:dyDescent="0.4">
      <c r="B64" s="140"/>
      <c r="C64" s="199"/>
      <c r="D64" s="159" t="s">
        <v>302</v>
      </c>
      <c r="E64" s="159" t="s">
        <v>456</v>
      </c>
      <c r="F64" s="113"/>
      <c r="G64" s="113">
        <v>1</v>
      </c>
      <c r="H64" s="113">
        <v>20</v>
      </c>
      <c r="I64" s="124">
        <f t="shared" si="4"/>
        <v>20</v>
      </c>
      <c r="J64">
        <f t="shared" si="2"/>
        <v>1</v>
      </c>
    </row>
    <row r="65" spans="2:10" hidden="1" x14ac:dyDescent="0.4">
      <c r="B65" s="140"/>
      <c r="C65" s="199"/>
      <c r="D65" s="159" t="s">
        <v>303</v>
      </c>
      <c r="E65" s="159" t="s">
        <v>456</v>
      </c>
      <c r="F65" s="113"/>
      <c r="G65" s="113">
        <v>1</v>
      </c>
      <c r="H65" s="113">
        <v>20</v>
      </c>
      <c r="I65" s="124">
        <f t="shared" si="4"/>
        <v>20</v>
      </c>
      <c r="J65">
        <f t="shared" si="2"/>
        <v>1</v>
      </c>
    </row>
    <row r="66" spans="2:10" hidden="1" x14ac:dyDescent="0.4">
      <c r="B66" s="140"/>
      <c r="C66" s="199" t="s">
        <v>277</v>
      </c>
      <c r="D66" s="200"/>
      <c r="E66" s="159" t="s">
        <v>456</v>
      </c>
      <c r="F66" s="150"/>
      <c r="G66" s="113">
        <v>1</v>
      </c>
      <c r="H66" s="113">
        <v>20</v>
      </c>
      <c r="I66" s="124">
        <f t="shared" si="4"/>
        <v>20</v>
      </c>
      <c r="J66">
        <f t="shared" si="2"/>
        <v>1</v>
      </c>
    </row>
    <row r="67" spans="2:10" hidden="1" x14ac:dyDescent="0.4">
      <c r="B67" s="140"/>
      <c r="C67" s="199" t="s">
        <v>278</v>
      </c>
      <c r="D67" s="200"/>
      <c r="E67" s="159" t="s">
        <v>456</v>
      </c>
      <c r="F67" s="150"/>
      <c r="G67" s="113">
        <v>1</v>
      </c>
      <c r="H67" s="113">
        <v>20</v>
      </c>
      <c r="I67" s="124">
        <f t="shared" si="4"/>
        <v>20</v>
      </c>
      <c r="J67">
        <f t="shared" si="2"/>
        <v>1</v>
      </c>
    </row>
    <row r="68" spans="2:10" hidden="1" x14ac:dyDescent="0.4">
      <c r="B68" s="140"/>
      <c r="C68" s="199" t="s">
        <v>279</v>
      </c>
      <c r="D68" s="200"/>
      <c r="E68" s="161" t="s">
        <v>454</v>
      </c>
      <c r="F68" s="150"/>
      <c r="G68" s="113">
        <v>1</v>
      </c>
      <c r="H68" s="113">
        <v>10</v>
      </c>
      <c r="I68" s="124">
        <f t="shared" si="4"/>
        <v>10</v>
      </c>
      <c r="J68">
        <f t="shared" si="2"/>
        <v>0.5</v>
      </c>
    </row>
    <row r="69" spans="2:10" hidden="1" x14ac:dyDescent="0.4">
      <c r="B69" s="140"/>
      <c r="C69" s="199" t="s">
        <v>280</v>
      </c>
      <c r="D69" s="200"/>
      <c r="E69" s="163" t="s">
        <v>454</v>
      </c>
      <c r="F69" s="150"/>
      <c r="G69" s="113">
        <v>1</v>
      </c>
      <c r="H69" s="113">
        <v>20</v>
      </c>
      <c r="I69" s="124">
        <f t="shared" si="4"/>
        <v>20</v>
      </c>
      <c r="J69">
        <f t="shared" si="2"/>
        <v>1</v>
      </c>
    </row>
    <row r="70" spans="2:10" hidden="1" x14ac:dyDescent="0.4">
      <c r="B70" s="140"/>
      <c r="C70" s="199" t="s">
        <v>281</v>
      </c>
      <c r="D70" s="200"/>
      <c r="E70" s="161" t="s">
        <v>456</v>
      </c>
      <c r="F70" s="150"/>
      <c r="G70" s="113">
        <v>1</v>
      </c>
      <c r="H70" s="113">
        <v>20</v>
      </c>
      <c r="I70" s="124">
        <f t="shared" si="4"/>
        <v>20</v>
      </c>
      <c r="J70">
        <f t="shared" si="2"/>
        <v>1</v>
      </c>
    </row>
    <row r="71" spans="2:10" hidden="1" x14ac:dyDescent="0.4">
      <c r="B71" s="140"/>
      <c r="C71" s="199" t="s">
        <v>282</v>
      </c>
      <c r="D71" s="200"/>
      <c r="E71" s="163" t="s">
        <v>454</v>
      </c>
      <c r="F71" s="150"/>
      <c r="G71" s="113">
        <v>1</v>
      </c>
      <c r="H71" s="113">
        <v>30</v>
      </c>
      <c r="I71" s="124">
        <f t="shared" si="4"/>
        <v>30</v>
      </c>
      <c r="J71">
        <f t="shared" si="2"/>
        <v>1.5</v>
      </c>
    </row>
    <row r="72" spans="2:10" hidden="1" x14ac:dyDescent="0.4">
      <c r="B72" s="140"/>
      <c r="C72" s="199" t="s">
        <v>283</v>
      </c>
      <c r="D72" s="200"/>
      <c r="E72" s="163" t="s">
        <v>456</v>
      </c>
      <c r="F72" s="150"/>
      <c r="G72" s="113">
        <v>1</v>
      </c>
      <c r="H72" s="113">
        <v>30</v>
      </c>
      <c r="I72" s="124">
        <f t="shared" si="4"/>
        <v>30</v>
      </c>
      <c r="J72">
        <f t="shared" si="2"/>
        <v>1.5</v>
      </c>
    </row>
    <row r="73" spans="2:10" hidden="1" x14ac:dyDescent="0.4">
      <c r="B73" s="140"/>
      <c r="C73" s="235" t="s">
        <v>544</v>
      </c>
      <c r="D73" s="236"/>
      <c r="E73" s="174"/>
      <c r="F73" s="173"/>
      <c r="G73" s="113">
        <v>1</v>
      </c>
      <c r="H73" s="113">
        <v>20</v>
      </c>
      <c r="I73" s="124">
        <f t="shared" si="4"/>
        <v>20</v>
      </c>
      <c r="J73">
        <f t="shared" si="2"/>
        <v>1</v>
      </c>
    </row>
    <row r="74" spans="2:10" hidden="1" x14ac:dyDescent="0.4">
      <c r="B74" s="140"/>
      <c r="C74" s="235" t="s">
        <v>543</v>
      </c>
      <c r="D74" s="236"/>
      <c r="E74" s="174"/>
      <c r="F74" s="173"/>
      <c r="G74" s="113">
        <v>1</v>
      </c>
      <c r="H74" s="113">
        <v>20</v>
      </c>
      <c r="I74" s="124">
        <f t="shared" si="4"/>
        <v>20</v>
      </c>
      <c r="J74">
        <f t="shared" si="2"/>
        <v>1</v>
      </c>
    </row>
    <row r="75" spans="2:10" hidden="1" x14ac:dyDescent="0.4">
      <c r="B75" s="140"/>
      <c r="C75" s="235" t="s">
        <v>545</v>
      </c>
      <c r="D75" s="236"/>
      <c r="E75" s="174"/>
      <c r="F75" s="173"/>
      <c r="G75" s="113">
        <v>1</v>
      </c>
      <c r="H75" s="113">
        <v>20</v>
      </c>
      <c r="I75" s="124">
        <f t="shared" si="4"/>
        <v>20</v>
      </c>
      <c r="J75">
        <f t="shared" si="2"/>
        <v>1</v>
      </c>
    </row>
    <row r="76" spans="2:10" hidden="1" x14ac:dyDescent="0.4">
      <c r="B76" s="140"/>
      <c r="C76" s="235" t="s">
        <v>547</v>
      </c>
      <c r="D76" s="236"/>
      <c r="E76" s="174"/>
      <c r="F76" s="173"/>
      <c r="G76" s="113">
        <v>1</v>
      </c>
      <c r="H76" s="113">
        <v>20</v>
      </c>
      <c r="I76" s="124">
        <f t="shared" si="4"/>
        <v>20</v>
      </c>
      <c r="J76">
        <f t="shared" si="2"/>
        <v>1</v>
      </c>
    </row>
    <row r="77" spans="2:10" hidden="1" x14ac:dyDescent="0.4">
      <c r="B77" s="140"/>
      <c r="C77" s="199" t="s">
        <v>284</v>
      </c>
      <c r="D77" s="200"/>
      <c r="E77" s="174" t="s">
        <v>454</v>
      </c>
      <c r="F77" s="150"/>
      <c r="G77" s="113">
        <v>1</v>
      </c>
      <c r="H77" s="113">
        <v>40</v>
      </c>
      <c r="I77" s="124">
        <f t="shared" si="4"/>
        <v>40</v>
      </c>
      <c r="J77">
        <f t="shared" si="2"/>
        <v>2</v>
      </c>
    </row>
    <row r="78" spans="2:10" hidden="1" x14ac:dyDescent="0.4">
      <c r="B78" s="140"/>
      <c r="C78" s="199" t="s">
        <v>285</v>
      </c>
      <c r="D78" s="200"/>
      <c r="E78" s="174" t="s">
        <v>454</v>
      </c>
      <c r="F78" s="150"/>
      <c r="G78" s="113">
        <v>1</v>
      </c>
      <c r="H78" s="113">
        <v>40</v>
      </c>
      <c r="I78" s="124">
        <f t="shared" si="4"/>
        <v>40</v>
      </c>
      <c r="J78">
        <f t="shared" si="2"/>
        <v>2</v>
      </c>
    </row>
    <row r="79" spans="2:10" hidden="1" x14ac:dyDescent="0.4">
      <c r="B79" s="140"/>
      <c r="C79" s="199" t="s">
        <v>286</v>
      </c>
      <c r="D79" s="200"/>
      <c r="E79" s="174" t="s">
        <v>454</v>
      </c>
      <c r="F79" s="150"/>
      <c r="G79" s="113">
        <v>1</v>
      </c>
      <c r="H79" s="113">
        <v>20</v>
      </c>
      <c r="I79" s="124">
        <f t="shared" si="4"/>
        <v>20</v>
      </c>
      <c r="J79">
        <f t="shared" si="2"/>
        <v>1</v>
      </c>
    </row>
    <row r="80" spans="2:10" hidden="1" x14ac:dyDescent="0.4">
      <c r="B80" s="140"/>
      <c r="C80" s="199" t="s">
        <v>287</v>
      </c>
      <c r="D80" s="200"/>
      <c r="E80" s="163" t="s">
        <v>456</v>
      </c>
      <c r="F80" s="150"/>
      <c r="G80" s="113">
        <v>1</v>
      </c>
      <c r="H80" s="113">
        <v>10</v>
      </c>
      <c r="I80" s="124">
        <f t="shared" si="4"/>
        <v>10</v>
      </c>
      <c r="J80">
        <f t="shared" ref="J80:J82" si="5">I80/20</f>
        <v>0.5</v>
      </c>
    </row>
    <row r="81" spans="2:10" hidden="1" x14ac:dyDescent="0.4">
      <c r="B81" s="140"/>
      <c r="C81" s="199" t="s">
        <v>319</v>
      </c>
      <c r="D81" s="200"/>
      <c r="E81" s="163" t="s">
        <v>454</v>
      </c>
      <c r="F81" s="113"/>
      <c r="G81" s="113">
        <v>1</v>
      </c>
      <c r="H81" s="113">
        <v>60</v>
      </c>
      <c r="I81" s="124">
        <f t="shared" si="4"/>
        <v>60</v>
      </c>
      <c r="J81">
        <f t="shared" si="5"/>
        <v>3</v>
      </c>
    </row>
    <row r="82" spans="2:10" ht="19.5" hidden="1" thickBot="1" x14ac:dyDescent="0.45">
      <c r="B82" s="140"/>
      <c r="C82" s="201" t="s">
        <v>320</v>
      </c>
      <c r="D82" s="202"/>
      <c r="E82" s="176" t="s">
        <v>454</v>
      </c>
      <c r="F82" s="116"/>
      <c r="G82" s="116">
        <v>3</v>
      </c>
      <c r="H82" s="116">
        <v>30</v>
      </c>
      <c r="I82" s="117">
        <f t="shared" si="4"/>
        <v>90</v>
      </c>
      <c r="J82">
        <f t="shared" si="5"/>
        <v>4.5</v>
      </c>
    </row>
  </sheetData>
  <autoFilter ref="C9:J82" xr:uid="{00000000-0009-0000-0000-000007000000}">
    <filterColumn colId="0" showButton="0"/>
    <filterColumn colId="2">
      <colorFilter dxfId="0"/>
    </filterColumn>
  </autoFilter>
  <mergeCells count="52">
    <mergeCell ref="C73:D73"/>
    <mergeCell ref="C74:D74"/>
    <mergeCell ref="C75:D75"/>
    <mergeCell ref="C76:D76"/>
    <mergeCell ref="C12:D12"/>
    <mergeCell ref="C30:C34"/>
    <mergeCell ref="C10:D10"/>
    <mergeCell ref="C67:D67"/>
    <mergeCell ref="C68:D68"/>
    <mergeCell ref="C13:C15"/>
    <mergeCell ref="C16:C18"/>
    <mergeCell ref="C19:C20"/>
    <mergeCell ref="C21:C24"/>
    <mergeCell ref="C25:C29"/>
    <mergeCell ref="C11:D11"/>
    <mergeCell ref="C56:D56"/>
    <mergeCell ref="C35:C36"/>
    <mergeCell ref="C41:C43"/>
    <mergeCell ref="C44:C46"/>
    <mergeCell ref="C49:C52"/>
    <mergeCell ref="C48:D48"/>
    <mergeCell ref="C72:D72"/>
    <mergeCell ref="C70:D70"/>
    <mergeCell ref="C57:D57"/>
    <mergeCell ref="C58:D58"/>
    <mergeCell ref="C59:D59"/>
    <mergeCell ref="C60:D60"/>
    <mergeCell ref="C61:C65"/>
    <mergeCell ref="C66:D66"/>
    <mergeCell ref="C69:D69"/>
    <mergeCell ref="F2:G2"/>
    <mergeCell ref="F3:G3"/>
    <mergeCell ref="F4:G4"/>
    <mergeCell ref="F6:G6"/>
    <mergeCell ref="F7:G7"/>
    <mergeCell ref="F5:G5"/>
    <mergeCell ref="C81:D81"/>
    <mergeCell ref="C82:D82"/>
    <mergeCell ref="C9:D9"/>
    <mergeCell ref="C55:D55"/>
    <mergeCell ref="C53:D53"/>
    <mergeCell ref="C54:D54"/>
    <mergeCell ref="C37:D37"/>
    <mergeCell ref="C38:D38"/>
    <mergeCell ref="C39:D39"/>
    <mergeCell ref="C40:D40"/>
    <mergeCell ref="C47:D47"/>
    <mergeCell ref="C77:D77"/>
    <mergeCell ref="C78:D78"/>
    <mergeCell ref="C79:D79"/>
    <mergeCell ref="C80:D80"/>
    <mergeCell ref="C71:D71"/>
  </mergeCells>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22"/>
  <sheetViews>
    <sheetView workbookViewId="0">
      <selection activeCell="K27" sqref="K27"/>
    </sheetView>
  </sheetViews>
  <sheetFormatPr defaultRowHeight="18.75" x14ac:dyDescent="0.4"/>
  <cols>
    <col min="3" max="3" width="27.5" customWidth="1"/>
    <col min="4" max="4" width="9" customWidth="1"/>
    <col min="5" max="5" width="10.375" customWidth="1"/>
    <col min="6" max="6" width="13.125" customWidth="1"/>
    <col min="7" max="7" width="12.75" customWidth="1"/>
    <col min="8" max="8" width="6.875" customWidth="1"/>
    <col min="10" max="10" width="10.5" bestFit="1" customWidth="1"/>
  </cols>
  <sheetData>
    <row r="1" spans="2:8" ht="19.5" thickBot="1" x14ac:dyDescent="0.45"/>
    <row r="2" spans="2:8" x14ac:dyDescent="0.4">
      <c r="E2" s="204" t="s">
        <v>417</v>
      </c>
      <c r="F2" s="205"/>
      <c r="G2" s="105">
        <f>SUM(D10:D104)</f>
        <v>377</v>
      </c>
      <c r="H2" s="100" t="s">
        <v>215</v>
      </c>
    </row>
    <row r="3" spans="2:8" x14ac:dyDescent="0.4">
      <c r="E3" s="206" t="s">
        <v>211</v>
      </c>
      <c r="F3" s="207"/>
      <c r="G3" s="106">
        <f>SUM(F10:F206)</f>
        <v>4153</v>
      </c>
      <c r="H3" s="101" t="s">
        <v>216</v>
      </c>
    </row>
    <row r="4" spans="2:8" x14ac:dyDescent="0.4">
      <c r="E4" s="206" t="s">
        <v>212</v>
      </c>
      <c r="F4" s="207"/>
      <c r="G4" s="106">
        <f>ROUNDUP(G3/20, -1)</f>
        <v>210</v>
      </c>
      <c r="H4" s="101" t="s">
        <v>217</v>
      </c>
    </row>
    <row r="5" spans="2:8" x14ac:dyDescent="0.4">
      <c r="E5" s="206" t="s">
        <v>434</v>
      </c>
      <c r="F5" s="210"/>
      <c r="G5" s="106">
        <f>CEILING(G4/36, 1)</f>
        <v>6</v>
      </c>
      <c r="H5" s="101" t="s">
        <v>435</v>
      </c>
    </row>
    <row r="6" spans="2:8" x14ac:dyDescent="0.4">
      <c r="E6" s="206" t="s">
        <v>213</v>
      </c>
      <c r="F6" s="207"/>
      <c r="G6" s="107">
        <v>800000</v>
      </c>
      <c r="H6" s="101" t="s">
        <v>218</v>
      </c>
    </row>
    <row r="7" spans="2:8" ht="19.5" thickBot="1" x14ac:dyDescent="0.45">
      <c r="E7" s="208" t="s">
        <v>214</v>
      </c>
      <c r="F7" s="209"/>
      <c r="G7" s="108">
        <f>G4*G6</f>
        <v>168000000</v>
      </c>
      <c r="H7" s="102" t="s">
        <v>218</v>
      </c>
    </row>
    <row r="8" spans="2:8" ht="19.5" thickBot="1" x14ac:dyDescent="0.45"/>
    <row r="9" spans="2:8" ht="19.5" thickBot="1" x14ac:dyDescent="0.45">
      <c r="C9" s="121" t="s">
        <v>194</v>
      </c>
      <c r="D9" s="122" t="s">
        <v>172</v>
      </c>
      <c r="E9" s="122" t="s">
        <v>173</v>
      </c>
      <c r="F9" s="123" t="s">
        <v>209</v>
      </c>
    </row>
    <row r="10" spans="2:8" x14ac:dyDescent="0.4">
      <c r="B10" s="139"/>
      <c r="C10" s="118" t="s">
        <v>295</v>
      </c>
      <c r="D10" s="119">
        <v>1</v>
      </c>
      <c r="E10" s="119">
        <v>720</v>
      </c>
      <c r="F10" s="120">
        <f>D10*E10</f>
        <v>720</v>
      </c>
      <c r="G10">
        <f>F10/20</f>
        <v>36</v>
      </c>
    </row>
    <row r="11" spans="2:8" x14ac:dyDescent="0.4">
      <c r="B11" s="139"/>
      <c r="C11" s="118" t="s">
        <v>471</v>
      </c>
      <c r="D11" s="119">
        <v>1</v>
      </c>
      <c r="E11" s="119">
        <v>680</v>
      </c>
      <c r="F11" s="120">
        <f>D11*E11</f>
        <v>680</v>
      </c>
      <c r="G11">
        <f t="shared" ref="G11:G22" si="0">F11/20</f>
        <v>34</v>
      </c>
    </row>
    <row r="12" spans="2:8" x14ac:dyDescent="0.4">
      <c r="B12" s="139"/>
      <c r="C12" s="169" t="s">
        <v>132</v>
      </c>
      <c r="D12" s="111">
        <v>40</v>
      </c>
      <c r="E12" s="111">
        <v>10</v>
      </c>
      <c r="F12" s="112">
        <f>D12*E12</f>
        <v>400</v>
      </c>
      <c r="G12">
        <f t="shared" si="0"/>
        <v>20</v>
      </c>
    </row>
    <row r="13" spans="2:8" x14ac:dyDescent="0.4">
      <c r="B13" s="139"/>
      <c r="C13" s="169" t="s">
        <v>133</v>
      </c>
      <c r="D13" s="111">
        <f>物量試算!G6</f>
        <v>2</v>
      </c>
      <c r="E13" s="111">
        <v>40</v>
      </c>
      <c r="F13" s="112">
        <f t="shared" ref="F13:F22" si="1">D13*E13</f>
        <v>80</v>
      </c>
      <c r="G13">
        <f t="shared" si="0"/>
        <v>4</v>
      </c>
    </row>
    <row r="14" spans="2:8" x14ac:dyDescent="0.4">
      <c r="B14" s="139"/>
      <c r="C14" s="169" t="s">
        <v>134</v>
      </c>
      <c r="D14" s="111">
        <v>5</v>
      </c>
      <c r="E14" s="111">
        <v>40</v>
      </c>
      <c r="F14" s="112">
        <f t="shared" si="1"/>
        <v>200</v>
      </c>
      <c r="G14">
        <f t="shared" si="0"/>
        <v>10</v>
      </c>
    </row>
    <row r="15" spans="2:8" x14ac:dyDescent="0.4">
      <c r="B15" s="139"/>
      <c r="C15" s="169" t="s">
        <v>135</v>
      </c>
      <c r="D15" s="111">
        <f>物量試算!G9</f>
        <v>20</v>
      </c>
      <c r="E15" s="111">
        <v>10</v>
      </c>
      <c r="F15" s="112">
        <f t="shared" si="1"/>
        <v>200</v>
      </c>
      <c r="G15">
        <f t="shared" si="0"/>
        <v>10</v>
      </c>
    </row>
    <row r="16" spans="2:8" x14ac:dyDescent="0.4">
      <c r="B16" s="139"/>
      <c r="C16" s="169" t="s">
        <v>248</v>
      </c>
      <c r="D16" s="111">
        <v>1</v>
      </c>
      <c r="E16" s="113">
        <v>30</v>
      </c>
      <c r="F16" s="112">
        <f t="shared" si="1"/>
        <v>30</v>
      </c>
      <c r="G16">
        <f t="shared" si="0"/>
        <v>1.5</v>
      </c>
    </row>
    <row r="17" spans="2:8" x14ac:dyDescent="0.4">
      <c r="B17" s="139"/>
      <c r="C17" s="169" t="s">
        <v>136</v>
      </c>
      <c r="D17" s="111">
        <f>物量試算!G10</f>
        <v>30</v>
      </c>
      <c r="E17" s="111">
        <v>10</v>
      </c>
      <c r="F17" s="112">
        <f t="shared" si="1"/>
        <v>300</v>
      </c>
      <c r="G17">
        <f t="shared" si="0"/>
        <v>15</v>
      </c>
    </row>
    <row r="18" spans="2:8" x14ac:dyDescent="0.4">
      <c r="B18" s="139"/>
      <c r="C18" s="169" t="s">
        <v>137</v>
      </c>
      <c r="D18" s="111">
        <f>物量試算!G11</f>
        <v>30</v>
      </c>
      <c r="E18" s="111">
        <v>10</v>
      </c>
      <c r="F18" s="112">
        <f t="shared" si="1"/>
        <v>300</v>
      </c>
      <c r="G18">
        <f t="shared" si="0"/>
        <v>15</v>
      </c>
    </row>
    <row r="19" spans="2:8" x14ac:dyDescent="0.4">
      <c r="B19" s="139"/>
      <c r="C19" s="169" t="s">
        <v>138</v>
      </c>
      <c r="D19" s="111">
        <f>物量試算!G8</f>
        <v>20</v>
      </c>
      <c r="E19" s="111">
        <v>10</v>
      </c>
      <c r="F19" s="112">
        <f t="shared" si="1"/>
        <v>200</v>
      </c>
      <c r="G19">
        <f t="shared" si="0"/>
        <v>10</v>
      </c>
    </row>
    <row r="20" spans="2:8" x14ac:dyDescent="0.4">
      <c r="B20" s="139"/>
      <c r="C20" s="169" t="s">
        <v>139</v>
      </c>
      <c r="D20" s="111">
        <f>物量試算!G12</f>
        <v>20</v>
      </c>
      <c r="E20" s="111">
        <v>10</v>
      </c>
      <c r="F20" s="112">
        <f t="shared" si="1"/>
        <v>200</v>
      </c>
      <c r="G20">
        <f t="shared" si="0"/>
        <v>10</v>
      </c>
    </row>
    <row r="21" spans="2:8" x14ac:dyDescent="0.4">
      <c r="B21" s="139"/>
      <c r="C21" s="110" t="s">
        <v>140</v>
      </c>
      <c r="D21" s="111">
        <f>UI工数試算表!F2-1</f>
        <v>201</v>
      </c>
      <c r="E21" s="111">
        <v>3</v>
      </c>
      <c r="F21" s="112">
        <f t="shared" si="1"/>
        <v>603</v>
      </c>
      <c r="G21">
        <f t="shared" si="0"/>
        <v>30.15</v>
      </c>
      <c r="H21">
        <f>G21-2-1-1-2-2-1-1-4-1-1-2</f>
        <v>12.149999999999999</v>
      </c>
    </row>
    <row r="22" spans="2:8" ht="19.5" thickBot="1" x14ac:dyDescent="0.45">
      <c r="C22" s="114" t="s">
        <v>318</v>
      </c>
      <c r="D22" s="115">
        <f>物量試算!G16</f>
        <v>6</v>
      </c>
      <c r="E22" s="116">
        <v>40</v>
      </c>
      <c r="F22" s="117">
        <f t="shared" si="1"/>
        <v>240</v>
      </c>
      <c r="G22">
        <f t="shared" si="0"/>
        <v>12</v>
      </c>
    </row>
  </sheetData>
  <mergeCells count="6">
    <mergeCell ref="E2:F2"/>
    <mergeCell ref="E3:F3"/>
    <mergeCell ref="E4:F4"/>
    <mergeCell ref="E6:F6"/>
    <mergeCell ref="E7:F7"/>
    <mergeCell ref="E5:F5"/>
  </mergeCells>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3415-9679-42F9-9C7A-D15AB831F7AA}">
  <dimension ref="B2:AO118"/>
  <sheetViews>
    <sheetView zoomScale="85" zoomScaleNormal="85" workbookViewId="0">
      <pane xSplit="3" ySplit="5" topLeftCell="N9" activePane="bottomRight" state="frozen"/>
      <selection pane="topRight" activeCell="D1" sqref="D1"/>
      <selection pane="bottomLeft" activeCell="A6" sqref="A6"/>
      <selection pane="bottomRight" activeCell="S1" sqref="S1:S1048576"/>
    </sheetView>
  </sheetViews>
  <sheetFormatPr defaultRowHeight="20.100000000000001" customHeight="1" x14ac:dyDescent="0.4"/>
  <cols>
    <col min="1" max="1" width="2.875" style="6" customWidth="1"/>
    <col min="2" max="2" width="24" style="6" customWidth="1"/>
    <col min="3" max="3" width="8.875" style="1" customWidth="1"/>
    <col min="4" max="16384" width="9" style="6"/>
  </cols>
  <sheetData>
    <row r="2" spans="2:41" ht="20.100000000000001" customHeight="1" x14ac:dyDescent="0.4">
      <c r="B2" s="6" t="s">
        <v>112</v>
      </c>
      <c r="D2" s="6">
        <f>SUM(D6:F105)</f>
        <v>47</v>
      </c>
      <c r="G2" s="6">
        <f>D2*800000</f>
        <v>37600000</v>
      </c>
      <c r="O2" s="6">
        <f>SUM(C14:C26)+C11</f>
        <v>210</v>
      </c>
    </row>
    <row r="3" spans="2:41" ht="20.100000000000001" customHeight="1" thickBot="1" x14ac:dyDescent="0.45"/>
    <row r="4" spans="2:41" ht="20.100000000000001" customHeight="1" x14ac:dyDescent="0.4">
      <c r="B4" s="56"/>
      <c r="C4" s="59"/>
      <c r="D4" s="183" t="s">
        <v>37</v>
      </c>
      <c r="E4" s="183"/>
      <c r="F4" s="184"/>
      <c r="G4" s="145" t="s">
        <v>0</v>
      </c>
      <c r="H4" s="145" t="s">
        <v>1</v>
      </c>
      <c r="I4" s="145" t="s">
        <v>2</v>
      </c>
      <c r="J4" s="145" t="s">
        <v>3</v>
      </c>
      <c r="K4" s="145" t="s">
        <v>60</v>
      </c>
      <c r="L4" s="145" t="s">
        <v>61</v>
      </c>
      <c r="M4" s="145" t="s">
        <v>62</v>
      </c>
      <c r="N4" s="145" t="s">
        <v>63</v>
      </c>
      <c r="O4" s="145" t="s">
        <v>64</v>
      </c>
      <c r="P4" s="145" t="s">
        <v>65</v>
      </c>
      <c r="Q4" s="145" t="s">
        <v>66</v>
      </c>
      <c r="R4" s="145" t="s">
        <v>67</v>
      </c>
      <c r="S4" s="145" t="s">
        <v>68</v>
      </c>
      <c r="T4" s="145" t="s">
        <v>69</v>
      </c>
      <c r="U4" s="145" t="s">
        <v>70</v>
      </c>
      <c r="V4" s="145" t="s">
        <v>71</v>
      </c>
      <c r="W4" s="145" t="s">
        <v>72</v>
      </c>
      <c r="X4" s="145" t="s">
        <v>73</v>
      </c>
      <c r="Y4" s="145" t="s">
        <v>74</v>
      </c>
      <c r="Z4" s="145" t="s">
        <v>75</v>
      </c>
      <c r="AA4" s="145" t="s">
        <v>76</v>
      </c>
      <c r="AB4" s="145" t="s">
        <v>77</v>
      </c>
      <c r="AC4" s="145" t="s">
        <v>78</v>
      </c>
      <c r="AD4" s="145" t="s">
        <v>79</v>
      </c>
      <c r="AE4" s="145" t="s">
        <v>80</v>
      </c>
      <c r="AF4" s="145" t="s">
        <v>81</v>
      </c>
      <c r="AG4" s="145" t="s">
        <v>82</v>
      </c>
      <c r="AH4" s="145" t="s">
        <v>83</v>
      </c>
      <c r="AI4" s="145" t="s">
        <v>84</v>
      </c>
      <c r="AJ4" s="145" t="s">
        <v>85</v>
      </c>
      <c r="AK4" s="145" t="s">
        <v>86</v>
      </c>
      <c r="AL4" s="145" t="s">
        <v>87</v>
      </c>
      <c r="AM4" s="146" t="s">
        <v>88</v>
      </c>
    </row>
    <row r="5" spans="2:41" ht="20.100000000000001" customHeight="1" thickBot="1" x14ac:dyDescent="0.45">
      <c r="B5" s="57"/>
      <c r="C5" s="58" t="s">
        <v>113</v>
      </c>
      <c r="D5" s="54" t="s">
        <v>4</v>
      </c>
      <c r="E5" s="42" t="s">
        <v>5</v>
      </c>
      <c r="F5" s="42" t="s">
        <v>6</v>
      </c>
      <c r="G5" s="42" t="s">
        <v>7</v>
      </c>
      <c r="H5" s="42" t="s">
        <v>8</v>
      </c>
      <c r="I5" s="42" t="s">
        <v>9</v>
      </c>
      <c r="J5" s="42" t="s">
        <v>10</v>
      </c>
      <c r="K5" s="42" t="s">
        <v>11</v>
      </c>
      <c r="L5" s="42" t="s">
        <v>12</v>
      </c>
      <c r="M5" s="42" t="s">
        <v>13</v>
      </c>
      <c r="N5" s="42" t="s">
        <v>14</v>
      </c>
      <c r="O5" s="42" t="s">
        <v>15</v>
      </c>
      <c r="P5" s="42" t="s">
        <v>89</v>
      </c>
      <c r="Q5" s="42" t="s">
        <v>90</v>
      </c>
      <c r="R5" s="42" t="s">
        <v>91</v>
      </c>
      <c r="S5" s="42" t="s">
        <v>92</v>
      </c>
      <c r="T5" s="42" t="s">
        <v>93</v>
      </c>
      <c r="U5" s="42" t="s">
        <v>94</v>
      </c>
      <c r="V5" s="42" t="s">
        <v>95</v>
      </c>
      <c r="W5" s="42" t="s">
        <v>96</v>
      </c>
      <c r="X5" s="42" t="s">
        <v>97</v>
      </c>
      <c r="Y5" s="42" t="s">
        <v>98</v>
      </c>
      <c r="Z5" s="42" t="s">
        <v>99</v>
      </c>
      <c r="AA5" s="42" t="s">
        <v>100</v>
      </c>
      <c r="AB5" s="42" t="s">
        <v>101</v>
      </c>
      <c r="AC5" s="42" t="s">
        <v>102</v>
      </c>
      <c r="AD5" s="42" t="s">
        <v>103</v>
      </c>
      <c r="AE5" s="42" t="s">
        <v>104</v>
      </c>
      <c r="AF5" s="42" t="s">
        <v>105</v>
      </c>
      <c r="AG5" s="42" t="s">
        <v>106</v>
      </c>
      <c r="AH5" s="42" t="s">
        <v>107</v>
      </c>
      <c r="AI5" s="42" t="s">
        <v>108</v>
      </c>
      <c r="AJ5" s="42" t="s">
        <v>109</v>
      </c>
      <c r="AK5" s="42" t="s">
        <v>110</v>
      </c>
      <c r="AL5" s="42" t="s">
        <v>111</v>
      </c>
      <c r="AM5" s="46" t="s">
        <v>111</v>
      </c>
    </row>
    <row r="6" spans="2:41" ht="20.100000000000001" customHeight="1" x14ac:dyDescent="0.4">
      <c r="B6" s="55" t="s">
        <v>53</v>
      </c>
      <c r="C6" s="60">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8">
        <v>1</v>
      </c>
    </row>
    <row r="7" spans="2:41" ht="20.100000000000001" customHeight="1" x14ac:dyDescent="0.4">
      <c r="B7" s="47" t="s">
        <v>58</v>
      </c>
      <c r="C7" s="61">
        <f>SUM(D7:AM7)</f>
        <v>34</v>
      </c>
      <c r="D7" s="43"/>
      <c r="E7" s="43"/>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8">
        <v>1</v>
      </c>
    </row>
    <row r="8" spans="2:41" ht="20.100000000000001" customHeight="1" x14ac:dyDescent="0.4">
      <c r="B8" s="47" t="s">
        <v>59</v>
      </c>
      <c r="C8" s="61">
        <f>SUM(D8:AM8)</f>
        <v>33</v>
      </c>
      <c r="D8" s="43"/>
      <c r="E8" s="43"/>
      <c r="F8" s="43"/>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8">
        <v>1</v>
      </c>
    </row>
    <row r="9" spans="2:41" ht="20.100000000000001" customHeight="1" x14ac:dyDescent="0.4">
      <c r="B9" s="51"/>
      <c r="C9" s="6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3"/>
    </row>
    <row r="10" spans="2:41" ht="20.100000000000001" customHeight="1" x14ac:dyDescent="0.4">
      <c r="B10" s="47" t="s">
        <v>46</v>
      </c>
      <c r="C10" s="61">
        <f t="shared" ref="C10:C22"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8">
        <v>1</v>
      </c>
    </row>
    <row r="11" spans="2:41" ht="20.100000000000001" customHeight="1" x14ac:dyDescent="0.4">
      <c r="B11" s="47" t="s">
        <v>48</v>
      </c>
      <c r="C11" s="61">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8">
        <v>1</v>
      </c>
    </row>
    <row r="12" spans="2:41" ht="20.100000000000001" customHeight="1" x14ac:dyDescent="0.4">
      <c r="B12" s="47" t="s">
        <v>49</v>
      </c>
      <c r="C12" s="61">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8">
        <v>1</v>
      </c>
    </row>
    <row r="13" spans="2:41" ht="20.100000000000001" customHeight="1" x14ac:dyDescent="0.4">
      <c r="B13" s="47" t="s">
        <v>52</v>
      </c>
      <c r="C13" s="61">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8">
        <v>1</v>
      </c>
    </row>
    <row r="14" spans="2:41" ht="20.100000000000001" customHeight="1" x14ac:dyDescent="0.4">
      <c r="B14" s="47" t="s">
        <v>443</v>
      </c>
      <c r="C14" s="61">
        <f t="shared" si="0"/>
        <v>34</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v>1</v>
      </c>
      <c r="AC14" s="3">
        <v>1</v>
      </c>
      <c r="AD14" s="3">
        <v>1</v>
      </c>
      <c r="AE14" s="3">
        <v>1</v>
      </c>
      <c r="AF14" s="3">
        <v>1</v>
      </c>
      <c r="AG14" s="3">
        <v>1</v>
      </c>
      <c r="AH14" s="3">
        <v>1</v>
      </c>
      <c r="AI14" s="3">
        <v>1</v>
      </c>
      <c r="AJ14" s="3">
        <v>1</v>
      </c>
      <c r="AK14" s="3">
        <v>1</v>
      </c>
      <c r="AL14" s="3"/>
      <c r="AM14" s="48"/>
    </row>
    <row r="15" spans="2:41" ht="20.100000000000001" customHeight="1" x14ac:dyDescent="0.4">
      <c r="B15" s="47" t="s">
        <v>444</v>
      </c>
      <c r="C15" s="61">
        <f t="shared" si="0"/>
        <v>34</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v>1</v>
      </c>
      <c r="AC15" s="3">
        <v>1</v>
      </c>
      <c r="AD15" s="3">
        <v>1</v>
      </c>
      <c r="AE15" s="3">
        <v>1</v>
      </c>
      <c r="AF15" s="3">
        <v>1</v>
      </c>
      <c r="AG15" s="3">
        <v>1</v>
      </c>
      <c r="AH15" s="3">
        <v>1</v>
      </c>
      <c r="AI15" s="3">
        <v>1</v>
      </c>
      <c r="AJ15" s="3">
        <v>1</v>
      </c>
      <c r="AK15" s="3">
        <v>1</v>
      </c>
      <c r="AL15" s="3"/>
      <c r="AM15" s="48"/>
    </row>
    <row r="16" spans="2:41" ht="20.100000000000001" customHeight="1" x14ac:dyDescent="0.4">
      <c r="B16" s="47" t="s">
        <v>446</v>
      </c>
      <c r="C16" s="61">
        <f t="shared" si="0"/>
        <v>22</v>
      </c>
      <c r="D16" s="3"/>
      <c r="E16" s="3"/>
      <c r="F16" s="3"/>
      <c r="G16" s="3"/>
      <c r="H16" s="3"/>
      <c r="I16" s="3"/>
      <c r="J16" s="3"/>
      <c r="K16" s="3"/>
      <c r="L16" s="3"/>
      <c r="M16" s="3"/>
      <c r="N16" s="3"/>
      <c r="O16" s="3"/>
      <c r="P16" s="3">
        <v>1</v>
      </c>
      <c r="Q16" s="3">
        <v>1</v>
      </c>
      <c r="R16" s="3">
        <v>1</v>
      </c>
      <c r="S16" s="3">
        <v>1</v>
      </c>
      <c r="T16" s="3">
        <v>1</v>
      </c>
      <c r="U16" s="3">
        <v>1</v>
      </c>
      <c r="V16" s="3">
        <v>1</v>
      </c>
      <c r="W16" s="3">
        <v>1</v>
      </c>
      <c r="X16" s="3">
        <v>1</v>
      </c>
      <c r="Y16" s="3">
        <v>1</v>
      </c>
      <c r="Z16" s="3">
        <v>1</v>
      </c>
      <c r="AA16" s="3">
        <v>1</v>
      </c>
      <c r="AB16" s="3">
        <v>1</v>
      </c>
      <c r="AC16" s="3">
        <v>1</v>
      </c>
      <c r="AD16" s="3">
        <v>1</v>
      </c>
      <c r="AE16" s="3">
        <v>1</v>
      </c>
      <c r="AF16" s="3">
        <v>1</v>
      </c>
      <c r="AG16" s="3">
        <v>1</v>
      </c>
      <c r="AH16" s="3">
        <v>1</v>
      </c>
      <c r="AI16" s="3">
        <v>1</v>
      </c>
      <c r="AJ16" s="3">
        <v>1</v>
      </c>
      <c r="AK16" s="3">
        <v>1</v>
      </c>
      <c r="AL16" s="3"/>
      <c r="AM16" s="48"/>
      <c r="AO16" s="6">
        <f>C13+SUM(C27:C34)</f>
        <v>300</v>
      </c>
    </row>
    <row r="17" spans="2:39" ht="20.100000000000001" customHeight="1" x14ac:dyDescent="0.4">
      <c r="B17" s="47" t="s">
        <v>438</v>
      </c>
      <c r="C17" s="61">
        <f t="shared" si="0"/>
        <v>0</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48"/>
    </row>
    <row r="18" spans="2:39" ht="20.100000000000001" customHeight="1" x14ac:dyDescent="0.4">
      <c r="B18" s="47" t="s">
        <v>439</v>
      </c>
      <c r="C18" s="61">
        <f t="shared" si="0"/>
        <v>20</v>
      </c>
      <c r="D18" s="3"/>
      <c r="E18" s="3"/>
      <c r="F18" s="3"/>
      <c r="G18" s="3"/>
      <c r="H18" s="3"/>
      <c r="I18" s="3"/>
      <c r="J18" s="3">
        <v>1</v>
      </c>
      <c r="K18" s="3">
        <v>1</v>
      </c>
      <c r="L18" s="3">
        <v>1</v>
      </c>
      <c r="M18" s="3">
        <v>1</v>
      </c>
      <c r="N18" s="3">
        <v>1</v>
      </c>
      <c r="O18" s="3">
        <v>1</v>
      </c>
      <c r="P18" s="3">
        <v>1</v>
      </c>
      <c r="Q18" s="3">
        <v>1</v>
      </c>
      <c r="R18" s="3">
        <v>1</v>
      </c>
      <c r="S18" s="3">
        <v>1</v>
      </c>
      <c r="T18" s="3">
        <v>1</v>
      </c>
      <c r="U18" s="3">
        <v>1</v>
      </c>
      <c r="V18" s="3">
        <v>1</v>
      </c>
      <c r="W18" s="3">
        <v>1</v>
      </c>
      <c r="X18" s="3">
        <v>1</v>
      </c>
      <c r="Y18" s="3">
        <v>1</v>
      </c>
      <c r="Z18" s="3">
        <v>1</v>
      </c>
      <c r="AA18" s="3">
        <v>1</v>
      </c>
      <c r="AB18" s="3">
        <v>1</v>
      </c>
      <c r="AC18" s="3">
        <v>1</v>
      </c>
      <c r="AD18" s="3"/>
      <c r="AE18" s="3"/>
      <c r="AF18" s="3"/>
      <c r="AG18" s="3"/>
      <c r="AH18" s="3"/>
      <c r="AI18" s="3"/>
      <c r="AJ18" s="3"/>
      <c r="AK18" s="3"/>
      <c r="AL18" s="3"/>
      <c r="AM18" s="48"/>
    </row>
    <row r="19" spans="2:39" ht="20.100000000000001" customHeight="1" x14ac:dyDescent="0.4">
      <c r="B19" s="47" t="s">
        <v>440</v>
      </c>
      <c r="C19" s="61">
        <f t="shared" si="0"/>
        <v>15</v>
      </c>
      <c r="D19" s="3"/>
      <c r="E19" s="3"/>
      <c r="F19" s="3"/>
      <c r="H19" s="3"/>
      <c r="I19" s="3"/>
      <c r="J19" s="3"/>
      <c r="K19" s="3"/>
      <c r="L19" s="3">
        <v>1</v>
      </c>
      <c r="M19" s="3">
        <v>1</v>
      </c>
      <c r="N19" s="3">
        <v>1</v>
      </c>
      <c r="O19" s="3">
        <v>1</v>
      </c>
      <c r="P19" s="3">
        <v>1</v>
      </c>
      <c r="Q19" s="3">
        <v>1</v>
      </c>
      <c r="R19" s="3">
        <v>1</v>
      </c>
      <c r="S19" s="3">
        <v>1</v>
      </c>
      <c r="T19" s="3">
        <v>1</v>
      </c>
      <c r="U19" s="3">
        <v>1</v>
      </c>
      <c r="V19" s="3">
        <v>1</v>
      </c>
      <c r="W19" s="3">
        <v>1</v>
      </c>
      <c r="X19" s="3">
        <v>1</v>
      </c>
      <c r="Y19" s="3">
        <v>1</v>
      </c>
      <c r="Z19" s="3">
        <v>1</v>
      </c>
      <c r="AA19" s="3"/>
      <c r="AB19" s="3"/>
      <c r="AC19" s="3"/>
      <c r="AD19" s="3"/>
      <c r="AE19" s="3"/>
      <c r="AF19" s="3"/>
      <c r="AG19" s="3"/>
      <c r="AH19" s="3"/>
      <c r="AI19" s="3"/>
      <c r="AJ19" s="3"/>
      <c r="AK19" s="3"/>
      <c r="AL19" s="3"/>
      <c r="AM19" s="48"/>
    </row>
    <row r="20" spans="2:39" ht="20.100000000000001" customHeight="1" x14ac:dyDescent="0.4">
      <c r="B20" s="47" t="s">
        <v>441</v>
      </c>
      <c r="C20" s="61">
        <f t="shared" si="0"/>
        <v>15</v>
      </c>
      <c r="D20" s="3"/>
      <c r="E20" s="3"/>
      <c r="F20" s="3"/>
      <c r="G20" s="142"/>
      <c r="H20" s="3"/>
      <c r="I20" s="3"/>
      <c r="J20" s="3"/>
      <c r="K20" s="3"/>
      <c r="L20" s="3">
        <v>1</v>
      </c>
      <c r="M20" s="3">
        <v>1</v>
      </c>
      <c r="N20" s="3">
        <v>1</v>
      </c>
      <c r="O20" s="3">
        <v>1</v>
      </c>
      <c r="P20" s="3">
        <v>1</v>
      </c>
      <c r="Q20" s="3">
        <v>1</v>
      </c>
      <c r="R20" s="3">
        <v>1</v>
      </c>
      <c r="S20" s="3">
        <v>1</v>
      </c>
      <c r="T20" s="3">
        <v>1</v>
      </c>
      <c r="U20" s="3">
        <v>1</v>
      </c>
      <c r="V20" s="3">
        <v>1</v>
      </c>
      <c r="W20" s="3">
        <v>1</v>
      </c>
      <c r="X20" s="3">
        <v>1</v>
      </c>
      <c r="Y20" s="3">
        <v>1</v>
      </c>
      <c r="Z20" s="3">
        <v>1</v>
      </c>
      <c r="AA20" s="3"/>
      <c r="AB20" s="3"/>
      <c r="AC20" s="3"/>
      <c r="AD20" s="3"/>
      <c r="AE20" s="3"/>
      <c r="AF20" s="3"/>
      <c r="AG20" s="3"/>
      <c r="AH20" s="3"/>
      <c r="AI20" s="3"/>
      <c r="AJ20" s="3"/>
      <c r="AK20" s="3"/>
      <c r="AL20" s="3"/>
      <c r="AM20" s="48"/>
    </row>
    <row r="21" spans="2:39" ht="20.100000000000001" customHeight="1" x14ac:dyDescent="0.4">
      <c r="B21" s="47" t="s">
        <v>442</v>
      </c>
      <c r="C21" s="61">
        <f t="shared" si="0"/>
        <v>0</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48"/>
    </row>
    <row r="22" spans="2:39" ht="20.100000000000001" customHeight="1" x14ac:dyDescent="0.4">
      <c r="B22" s="47" t="s">
        <v>445</v>
      </c>
      <c r="C22" s="61">
        <f t="shared" si="0"/>
        <v>12</v>
      </c>
      <c r="D22" s="3"/>
      <c r="E22" s="3"/>
      <c r="F22" s="3"/>
      <c r="G22" s="3"/>
      <c r="H22" s="3"/>
      <c r="I22" s="3"/>
      <c r="J22" s="3"/>
      <c r="K22" s="3"/>
      <c r="L22" s="3"/>
      <c r="M22" s="3"/>
      <c r="N22" s="3"/>
      <c r="O22" s="3"/>
      <c r="P22" s="3">
        <v>1</v>
      </c>
      <c r="Q22" s="3">
        <v>1</v>
      </c>
      <c r="R22" s="3">
        <v>1</v>
      </c>
      <c r="S22" s="3">
        <v>1</v>
      </c>
      <c r="T22" s="3">
        <v>1</v>
      </c>
      <c r="U22" s="3">
        <v>1</v>
      </c>
      <c r="V22" s="3">
        <v>1</v>
      </c>
      <c r="W22" s="3">
        <v>1</v>
      </c>
      <c r="X22" s="3">
        <v>1</v>
      </c>
      <c r="Y22" s="3">
        <v>1</v>
      </c>
      <c r="Z22" s="3">
        <v>1</v>
      </c>
      <c r="AA22" s="3">
        <v>1</v>
      </c>
      <c r="AB22" s="3"/>
      <c r="AC22" s="3"/>
      <c r="AD22" s="3"/>
      <c r="AE22" s="3"/>
      <c r="AF22" s="3"/>
      <c r="AG22" s="3"/>
      <c r="AH22" s="3"/>
      <c r="AI22" s="3"/>
      <c r="AJ22" s="3"/>
      <c r="AK22" s="3"/>
      <c r="AL22" s="3"/>
      <c r="AM22" s="48"/>
    </row>
    <row r="23" spans="2:39" ht="20.100000000000001" customHeight="1" x14ac:dyDescent="0.4">
      <c r="B23" s="47" t="s">
        <v>447</v>
      </c>
      <c r="C23" s="61">
        <f t="shared" ref="C23:C86" si="1">SUM(D23:AM23)</f>
        <v>0</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48"/>
    </row>
    <row r="24" spans="2:39" ht="20.100000000000001" customHeight="1" x14ac:dyDescent="0.4">
      <c r="B24" s="47" t="s">
        <v>448</v>
      </c>
      <c r="C24" s="61">
        <f t="shared" si="1"/>
        <v>11</v>
      </c>
      <c r="D24" s="3"/>
      <c r="E24" s="3"/>
      <c r="F24" s="3"/>
      <c r="G24" s="3"/>
      <c r="H24" s="3"/>
      <c r="I24" s="3"/>
      <c r="J24" s="3"/>
      <c r="K24" s="3"/>
      <c r="L24" s="3"/>
      <c r="M24" s="3"/>
      <c r="N24" s="3"/>
      <c r="O24" s="3"/>
      <c r="P24" s="3"/>
      <c r="Q24" s="3">
        <v>1</v>
      </c>
      <c r="R24" s="3">
        <v>1</v>
      </c>
      <c r="S24" s="3">
        <v>1</v>
      </c>
      <c r="T24" s="3">
        <v>1</v>
      </c>
      <c r="U24" s="3">
        <v>1</v>
      </c>
      <c r="V24" s="3">
        <v>1</v>
      </c>
      <c r="W24" s="3">
        <v>1</v>
      </c>
      <c r="X24" s="3">
        <v>1</v>
      </c>
      <c r="Y24" s="3">
        <v>1</v>
      </c>
      <c r="Z24" s="3">
        <v>1</v>
      </c>
      <c r="AA24" s="3">
        <v>1</v>
      </c>
      <c r="AF24" s="3"/>
      <c r="AG24" s="3"/>
      <c r="AH24" s="3"/>
      <c r="AI24" s="3"/>
      <c r="AJ24" s="3"/>
      <c r="AK24" s="3"/>
      <c r="AL24" s="3"/>
      <c r="AM24" s="48"/>
    </row>
    <row r="25" spans="2:39" ht="20.100000000000001" customHeight="1" x14ac:dyDescent="0.4">
      <c r="B25" s="47" t="s">
        <v>470</v>
      </c>
      <c r="C25" s="61">
        <f t="shared" si="1"/>
        <v>11</v>
      </c>
      <c r="D25" s="3"/>
      <c r="E25" s="3"/>
      <c r="F25" s="3"/>
      <c r="G25" s="3"/>
      <c r="H25" s="3"/>
      <c r="I25" s="3"/>
      <c r="J25" s="3"/>
      <c r="K25" s="3"/>
      <c r="L25" s="3"/>
      <c r="M25" s="3"/>
      <c r="N25" s="3"/>
      <c r="O25" s="3"/>
      <c r="P25" s="3"/>
      <c r="Q25" s="3">
        <v>1</v>
      </c>
      <c r="R25" s="3">
        <v>1</v>
      </c>
      <c r="S25" s="3">
        <v>1</v>
      </c>
      <c r="T25" s="3">
        <v>1</v>
      </c>
      <c r="U25" s="3">
        <v>1</v>
      </c>
      <c r="V25" s="3">
        <v>1</v>
      </c>
      <c r="W25" s="3">
        <v>1</v>
      </c>
      <c r="X25" s="3">
        <v>1</v>
      </c>
      <c r="Y25" s="3">
        <v>1</v>
      </c>
      <c r="Z25" s="3">
        <v>1</v>
      </c>
      <c r="AA25" s="3">
        <v>1</v>
      </c>
      <c r="AB25" s="3"/>
      <c r="AC25" s="3"/>
      <c r="AD25" s="3"/>
      <c r="AE25" s="3"/>
      <c r="AF25" s="3"/>
      <c r="AG25" s="3"/>
      <c r="AH25" s="3"/>
      <c r="AI25" s="3"/>
      <c r="AJ25" s="3"/>
      <c r="AK25" s="3"/>
      <c r="AL25" s="3"/>
      <c r="AM25" s="48"/>
    </row>
    <row r="26" spans="2:39" ht="20.100000000000001" customHeight="1" x14ac:dyDescent="0.4">
      <c r="B26" s="47" t="s">
        <v>470</v>
      </c>
      <c r="C26" s="61">
        <f t="shared" si="1"/>
        <v>0</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48"/>
    </row>
    <row r="27" spans="2:39" ht="20.100000000000001" customHeight="1" x14ac:dyDescent="0.4">
      <c r="B27" s="47" t="s">
        <v>483</v>
      </c>
      <c r="C27" s="61">
        <f t="shared" si="1"/>
        <v>36</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c r="Y27" s="3">
        <v>1</v>
      </c>
      <c r="Z27" s="3">
        <v>1</v>
      </c>
      <c r="AA27" s="3">
        <v>1</v>
      </c>
      <c r="AB27" s="3">
        <v>1</v>
      </c>
      <c r="AC27" s="3">
        <v>1</v>
      </c>
      <c r="AD27" s="3">
        <v>1</v>
      </c>
      <c r="AE27" s="3">
        <v>1</v>
      </c>
      <c r="AF27" s="3">
        <v>1</v>
      </c>
      <c r="AG27" s="3">
        <v>1</v>
      </c>
      <c r="AH27" s="3">
        <v>1</v>
      </c>
      <c r="AI27" s="3">
        <v>1</v>
      </c>
      <c r="AJ27" s="3">
        <v>1</v>
      </c>
      <c r="AK27" s="3">
        <v>1</v>
      </c>
      <c r="AL27" s="3">
        <v>1</v>
      </c>
      <c r="AM27" s="48">
        <v>1</v>
      </c>
    </row>
    <row r="28" spans="2:39" ht="20.100000000000001" customHeight="1" x14ac:dyDescent="0.4">
      <c r="B28" s="141" t="s">
        <v>449</v>
      </c>
      <c r="C28" s="61">
        <f t="shared" si="1"/>
        <v>36</v>
      </c>
      <c r="D28" s="143">
        <v>1</v>
      </c>
      <c r="E28" s="143">
        <v>1</v>
      </c>
      <c r="F28" s="143">
        <v>1</v>
      </c>
      <c r="G28" s="143">
        <v>1</v>
      </c>
      <c r="H28" s="143">
        <v>1</v>
      </c>
      <c r="I28" s="143">
        <v>1</v>
      </c>
      <c r="J28" s="143">
        <v>1</v>
      </c>
      <c r="K28" s="143">
        <v>1</v>
      </c>
      <c r="L28" s="143">
        <v>1</v>
      </c>
      <c r="M28" s="143">
        <v>1</v>
      </c>
      <c r="N28" s="143">
        <v>1</v>
      </c>
      <c r="O28" s="143">
        <v>1</v>
      </c>
      <c r="P28" s="143">
        <v>1</v>
      </c>
      <c r="Q28" s="143">
        <v>1</v>
      </c>
      <c r="R28" s="143">
        <v>1</v>
      </c>
      <c r="S28" s="143">
        <v>1</v>
      </c>
      <c r="T28" s="143">
        <v>1</v>
      </c>
      <c r="U28" s="143">
        <v>1</v>
      </c>
      <c r="V28" s="143">
        <v>1</v>
      </c>
      <c r="W28" s="143">
        <v>1</v>
      </c>
      <c r="X28" s="143">
        <v>1</v>
      </c>
      <c r="Y28" s="143">
        <v>1</v>
      </c>
      <c r="Z28" s="143">
        <v>1</v>
      </c>
      <c r="AA28" s="143">
        <v>1</v>
      </c>
      <c r="AB28" s="143">
        <v>1</v>
      </c>
      <c r="AC28" s="143">
        <v>1</v>
      </c>
      <c r="AD28" s="143">
        <v>1</v>
      </c>
      <c r="AE28" s="143">
        <v>1</v>
      </c>
      <c r="AF28" s="143">
        <v>1</v>
      </c>
      <c r="AG28" s="143">
        <v>1</v>
      </c>
      <c r="AH28" s="143">
        <v>1</v>
      </c>
      <c r="AI28" s="143">
        <v>1</v>
      </c>
      <c r="AJ28" s="143">
        <v>1</v>
      </c>
      <c r="AK28" s="143">
        <v>1</v>
      </c>
      <c r="AL28" s="143">
        <v>1</v>
      </c>
      <c r="AM28" s="144">
        <v>1</v>
      </c>
    </row>
    <row r="29" spans="2:39" ht="20.100000000000001" customHeight="1" x14ac:dyDescent="0.4">
      <c r="B29" s="47" t="s">
        <v>450</v>
      </c>
      <c r="C29" s="61">
        <f t="shared" si="1"/>
        <v>36</v>
      </c>
      <c r="D29" s="143">
        <v>1</v>
      </c>
      <c r="E29" s="143">
        <v>1</v>
      </c>
      <c r="F29" s="143">
        <v>1</v>
      </c>
      <c r="G29" s="143">
        <v>1</v>
      </c>
      <c r="H29" s="143">
        <v>1</v>
      </c>
      <c r="I29" s="143">
        <v>1</v>
      </c>
      <c r="J29" s="143">
        <v>1</v>
      </c>
      <c r="K29" s="143">
        <v>1</v>
      </c>
      <c r="L29" s="143">
        <v>1</v>
      </c>
      <c r="M29" s="143">
        <v>1</v>
      </c>
      <c r="N29" s="143">
        <v>1</v>
      </c>
      <c r="O29" s="143">
        <v>1</v>
      </c>
      <c r="P29" s="143">
        <v>1</v>
      </c>
      <c r="Q29" s="143">
        <v>1</v>
      </c>
      <c r="R29" s="143">
        <v>1</v>
      </c>
      <c r="S29" s="143">
        <v>1</v>
      </c>
      <c r="T29" s="143">
        <v>1</v>
      </c>
      <c r="U29" s="143">
        <v>1</v>
      </c>
      <c r="V29" s="143">
        <v>1</v>
      </c>
      <c r="W29" s="143">
        <v>1</v>
      </c>
      <c r="X29" s="143">
        <v>1</v>
      </c>
      <c r="Y29" s="143">
        <v>1</v>
      </c>
      <c r="Z29" s="143">
        <v>1</v>
      </c>
      <c r="AA29" s="143">
        <v>1</v>
      </c>
      <c r="AB29" s="143">
        <v>1</v>
      </c>
      <c r="AC29" s="143">
        <v>1</v>
      </c>
      <c r="AD29" s="143">
        <v>1</v>
      </c>
      <c r="AE29" s="143">
        <v>1</v>
      </c>
      <c r="AF29" s="143">
        <v>1</v>
      </c>
      <c r="AG29" s="143">
        <v>1</v>
      </c>
      <c r="AH29" s="143">
        <v>1</v>
      </c>
      <c r="AI29" s="143">
        <v>1</v>
      </c>
      <c r="AJ29" s="143">
        <v>1</v>
      </c>
      <c r="AK29" s="143">
        <v>1</v>
      </c>
      <c r="AL29" s="143">
        <v>1</v>
      </c>
      <c r="AM29" s="144">
        <v>1</v>
      </c>
    </row>
    <row r="30" spans="2:39" ht="20.100000000000001" customHeight="1" x14ac:dyDescent="0.4">
      <c r="B30" s="47" t="s">
        <v>451</v>
      </c>
      <c r="C30" s="61">
        <f t="shared" si="1"/>
        <v>36</v>
      </c>
      <c r="D30" s="143">
        <v>1</v>
      </c>
      <c r="E30" s="143">
        <v>1</v>
      </c>
      <c r="F30" s="143">
        <v>1</v>
      </c>
      <c r="G30" s="143">
        <v>1</v>
      </c>
      <c r="H30" s="143">
        <v>1</v>
      </c>
      <c r="I30" s="143">
        <v>1</v>
      </c>
      <c r="J30" s="143">
        <v>1</v>
      </c>
      <c r="K30" s="143">
        <v>1</v>
      </c>
      <c r="L30" s="143">
        <v>1</v>
      </c>
      <c r="M30" s="143">
        <v>1</v>
      </c>
      <c r="N30" s="143">
        <v>1</v>
      </c>
      <c r="O30" s="143">
        <v>1</v>
      </c>
      <c r="P30" s="143">
        <v>1</v>
      </c>
      <c r="Q30" s="143">
        <v>1</v>
      </c>
      <c r="R30" s="143">
        <v>1</v>
      </c>
      <c r="S30" s="143">
        <v>1</v>
      </c>
      <c r="T30" s="143">
        <v>1</v>
      </c>
      <c r="U30" s="143">
        <v>1</v>
      </c>
      <c r="V30" s="143">
        <v>1</v>
      </c>
      <c r="W30" s="143">
        <v>1</v>
      </c>
      <c r="X30" s="143">
        <v>1</v>
      </c>
      <c r="Y30" s="143">
        <v>1</v>
      </c>
      <c r="Z30" s="147">
        <v>1</v>
      </c>
      <c r="AA30" s="143">
        <v>1</v>
      </c>
      <c r="AB30" s="143">
        <v>1</v>
      </c>
      <c r="AC30" s="143">
        <v>1</v>
      </c>
      <c r="AD30" s="143">
        <v>1</v>
      </c>
      <c r="AE30" s="143">
        <v>1</v>
      </c>
      <c r="AF30" s="143">
        <v>1</v>
      </c>
      <c r="AG30" s="143">
        <v>1</v>
      </c>
      <c r="AH30" s="143">
        <v>1</v>
      </c>
      <c r="AI30" s="143">
        <v>1</v>
      </c>
      <c r="AJ30" s="143">
        <v>1</v>
      </c>
      <c r="AK30" s="143">
        <v>1</v>
      </c>
      <c r="AL30" s="143">
        <v>1</v>
      </c>
      <c r="AM30" s="144">
        <v>1</v>
      </c>
    </row>
    <row r="31" spans="2:39" ht="20.100000000000001" customHeight="1" x14ac:dyDescent="0.4">
      <c r="B31" s="47" t="s">
        <v>452</v>
      </c>
      <c r="C31" s="61">
        <f t="shared" si="1"/>
        <v>33</v>
      </c>
      <c r="D31" s="3"/>
      <c r="E31" s="3"/>
      <c r="F31" s="3"/>
      <c r="G31" s="3">
        <v>1</v>
      </c>
      <c r="H31" s="3">
        <v>1</v>
      </c>
      <c r="I31" s="3">
        <v>1</v>
      </c>
      <c r="J31" s="3">
        <v>1</v>
      </c>
      <c r="K31" s="3">
        <v>1</v>
      </c>
      <c r="L31" s="3">
        <v>1</v>
      </c>
      <c r="M31" s="143">
        <v>1</v>
      </c>
      <c r="N31" s="143">
        <v>1</v>
      </c>
      <c r="O31" s="143">
        <v>1</v>
      </c>
      <c r="P31" s="143">
        <v>1</v>
      </c>
      <c r="Q31" s="143">
        <v>1</v>
      </c>
      <c r="R31" s="143">
        <v>1</v>
      </c>
      <c r="S31" s="147">
        <v>1</v>
      </c>
      <c r="T31" s="143">
        <v>1</v>
      </c>
      <c r="U31" s="143">
        <v>1</v>
      </c>
      <c r="V31" s="143">
        <v>1</v>
      </c>
      <c r="W31" s="143">
        <v>1</v>
      </c>
      <c r="X31" s="143">
        <v>1</v>
      </c>
      <c r="Y31" s="143">
        <v>1</v>
      </c>
      <c r="Z31" s="143">
        <v>1</v>
      </c>
      <c r="AA31" s="143">
        <v>1</v>
      </c>
      <c r="AB31" s="143">
        <v>1</v>
      </c>
      <c r="AC31" s="143">
        <v>1</v>
      </c>
      <c r="AD31" s="143">
        <v>1</v>
      </c>
      <c r="AE31" s="143">
        <v>1</v>
      </c>
      <c r="AF31" s="143">
        <v>1</v>
      </c>
      <c r="AG31" s="143">
        <v>1</v>
      </c>
      <c r="AH31" s="143">
        <v>1</v>
      </c>
      <c r="AI31" s="143">
        <v>1</v>
      </c>
      <c r="AJ31" s="143">
        <v>1</v>
      </c>
      <c r="AK31" s="143">
        <v>1</v>
      </c>
      <c r="AL31" s="143">
        <v>1</v>
      </c>
      <c r="AM31" s="144">
        <v>1</v>
      </c>
    </row>
    <row r="32" spans="2:39" ht="20.100000000000001" customHeight="1" x14ac:dyDescent="0.4">
      <c r="B32" s="47" t="s">
        <v>453</v>
      </c>
      <c r="C32" s="61">
        <f t="shared" si="1"/>
        <v>33</v>
      </c>
      <c r="D32" s="3"/>
      <c r="E32" s="3"/>
      <c r="F32" s="3"/>
      <c r="G32" s="143">
        <v>1</v>
      </c>
      <c r="H32" s="143">
        <v>1</v>
      </c>
      <c r="I32" s="143">
        <v>1</v>
      </c>
      <c r="J32" s="143">
        <v>1</v>
      </c>
      <c r="K32" s="143">
        <v>1</v>
      </c>
      <c r="L32" s="143">
        <v>1</v>
      </c>
      <c r="M32" s="143">
        <v>1</v>
      </c>
      <c r="N32" s="143">
        <v>1</v>
      </c>
      <c r="O32" s="143">
        <v>1</v>
      </c>
      <c r="P32" s="143">
        <v>1</v>
      </c>
      <c r="Q32" s="143">
        <v>1</v>
      </c>
      <c r="R32" s="143">
        <v>1</v>
      </c>
      <c r="S32" s="143">
        <v>1</v>
      </c>
      <c r="T32" s="143">
        <v>1</v>
      </c>
      <c r="U32" s="143">
        <v>1</v>
      </c>
      <c r="V32" s="143">
        <v>1</v>
      </c>
      <c r="W32" s="143">
        <v>1</v>
      </c>
      <c r="X32" s="143">
        <v>1</v>
      </c>
      <c r="Y32" s="143">
        <v>1</v>
      </c>
      <c r="Z32" s="143">
        <v>1</v>
      </c>
      <c r="AA32" s="143">
        <v>1</v>
      </c>
      <c r="AB32" s="143">
        <v>1</v>
      </c>
      <c r="AC32" s="143">
        <v>1</v>
      </c>
      <c r="AD32" s="143">
        <v>1</v>
      </c>
      <c r="AE32" s="143">
        <v>1</v>
      </c>
      <c r="AF32" s="143">
        <v>1</v>
      </c>
      <c r="AG32" s="143">
        <v>1</v>
      </c>
      <c r="AH32" s="143">
        <v>1</v>
      </c>
      <c r="AI32" s="143">
        <v>1</v>
      </c>
      <c r="AJ32" s="143">
        <v>1</v>
      </c>
      <c r="AK32" s="143">
        <v>1</v>
      </c>
      <c r="AL32" s="143">
        <v>1</v>
      </c>
      <c r="AM32" s="144">
        <v>1</v>
      </c>
    </row>
    <row r="33" spans="2:39" ht="20.100000000000001" customHeight="1" x14ac:dyDescent="0.4">
      <c r="B33" s="47" t="s">
        <v>464</v>
      </c>
      <c r="C33" s="61">
        <f t="shared" si="1"/>
        <v>27</v>
      </c>
      <c r="D33" s="3"/>
      <c r="E33" s="3"/>
      <c r="F33" s="3"/>
      <c r="G33" s="143"/>
      <c r="H33" s="143"/>
      <c r="I33" s="143"/>
      <c r="J33" s="143"/>
      <c r="K33" s="143"/>
      <c r="L33" s="143"/>
      <c r="M33" s="143">
        <v>1</v>
      </c>
      <c r="N33" s="143">
        <v>1</v>
      </c>
      <c r="O33" s="143">
        <v>1</v>
      </c>
      <c r="P33" s="143">
        <v>1</v>
      </c>
      <c r="Q33" s="143">
        <v>1</v>
      </c>
      <c r="R33" s="143">
        <v>1</v>
      </c>
      <c r="S33" s="143">
        <v>1</v>
      </c>
      <c r="T33" s="143">
        <v>1</v>
      </c>
      <c r="U33" s="143">
        <v>1</v>
      </c>
      <c r="V33" s="143">
        <v>1</v>
      </c>
      <c r="W33" s="143">
        <v>1</v>
      </c>
      <c r="X33" s="143">
        <v>1</v>
      </c>
      <c r="Y33" s="143">
        <v>1</v>
      </c>
      <c r="Z33" s="143">
        <v>1</v>
      </c>
      <c r="AA33" s="143">
        <v>1</v>
      </c>
      <c r="AB33" s="143">
        <v>1</v>
      </c>
      <c r="AC33" s="143">
        <v>1</v>
      </c>
      <c r="AD33" s="143">
        <v>1</v>
      </c>
      <c r="AE33" s="143">
        <v>1</v>
      </c>
      <c r="AF33" s="143">
        <v>1</v>
      </c>
      <c r="AG33" s="143">
        <v>1</v>
      </c>
      <c r="AH33" s="143">
        <v>1</v>
      </c>
      <c r="AI33" s="143">
        <v>1</v>
      </c>
      <c r="AJ33" s="143">
        <v>1</v>
      </c>
      <c r="AK33" s="143">
        <v>1</v>
      </c>
      <c r="AL33" s="143">
        <v>1</v>
      </c>
      <c r="AM33" s="144">
        <v>1</v>
      </c>
    </row>
    <row r="34" spans="2:39" ht="20.100000000000001" customHeight="1" x14ac:dyDescent="0.4">
      <c r="B34" s="47" t="s">
        <v>466</v>
      </c>
      <c r="C34" s="61">
        <f t="shared" si="1"/>
        <v>27</v>
      </c>
      <c r="D34" s="143"/>
      <c r="E34" s="143"/>
      <c r="F34" s="143"/>
      <c r="G34" s="143"/>
      <c r="H34" s="143"/>
      <c r="I34" s="143"/>
      <c r="J34" s="143"/>
      <c r="K34" s="143"/>
      <c r="L34" s="143"/>
      <c r="M34" s="143">
        <v>1</v>
      </c>
      <c r="N34" s="143">
        <v>1</v>
      </c>
      <c r="O34" s="143">
        <v>1</v>
      </c>
      <c r="P34" s="143">
        <v>1</v>
      </c>
      <c r="Q34" s="143">
        <v>1</v>
      </c>
      <c r="R34" s="143">
        <v>1</v>
      </c>
      <c r="S34" s="143">
        <v>1</v>
      </c>
      <c r="T34" s="143">
        <v>1</v>
      </c>
      <c r="U34" s="143">
        <v>1</v>
      </c>
      <c r="V34" s="143">
        <v>1</v>
      </c>
      <c r="W34" s="143">
        <v>1</v>
      </c>
      <c r="X34" s="143">
        <v>1</v>
      </c>
      <c r="Y34" s="143">
        <v>1</v>
      </c>
      <c r="Z34" s="143">
        <v>1</v>
      </c>
      <c r="AA34" s="143">
        <v>1</v>
      </c>
      <c r="AB34" s="143">
        <v>1</v>
      </c>
      <c r="AC34" s="143">
        <v>1</v>
      </c>
      <c r="AD34" s="143">
        <v>1</v>
      </c>
      <c r="AE34" s="143">
        <v>1</v>
      </c>
      <c r="AF34" s="143">
        <v>1</v>
      </c>
      <c r="AG34" s="143">
        <v>1</v>
      </c>
      <c r="AH34" s="143">
        <v>1</v>
      </c>
      <c r="AI34" s="143">
        <v>1</v>
      </c>
      <c r="AJ34" s="143">
        <v>1</v>
      </c>
      <c r="AK34" s="143">
        <v>1</v>
      </c>
      <c r="AL34" s="143">
        <v>1</v>
      </c>
      <c r="AM34" s="144">
        <v>1</v>
      </c>
    </row>
    <row r="35" spans="2:39" ht="20.100000000000001" customHeight="1" x14ac:dyDescent="0.4">
      <c r="B35" s="47" t="s">
        <v>460</v>
      </c>
      <c r="C35" s="61">
        <f t="shared" si="1"/>
        <v>33</v>
      </c>
      <c r="D35" s="3"/>
      <c r="E35" s="3"/>
      <c r="F35" s="3"/>
      <c r="G35" s="3">
        <v>1</v>
      </c>
      <c r="H35" s="3">
        <v>1</v>
      </c>
      <c r="I35" s="3">
        <v>1</v>
      </c>
      <c r="J35" s="3">
        <v>1</v>
      </c>
      <c r="K35" s="3">
        <v>1</v>
      </c>
      <c r="L35" s="3">
        <v>1</v>
      </c>
      <c r="M35" s="3">
        <v>1</v>
      </c>
      <c r="N35" s="3">
        <v>1</v>
      </c>
      <c r="O35" s="3">
        <v>1</v>
      </c>
      <c r="P35" s="3">
        <v>1</v>
      </c>
      <c r="Q35" s="3">
        <v>1</v>
      </c>
      <c r="R35" s="3">
        <v>1</v>
      </c>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48">
        <v>1</v>
      </c>
    </row>
    <row r="36" spans="2:39" ht="20.100000000000001" customHeight="1" x14ac:dyDescent="0.4">
      <c r="B36" s="47" t="s">
        <v>459</v>
      </c>
      <c r="C36" s="61">
        <f t="shared" si="1"/>
        <v>21</v>
      </c>
      <c r="D36" s="3"/>
      <c r="E36" s="3"/>
      <c r="F36" s="3"/>
      <c r="G36" s="3"/>
      <c r="H36" s="3"/>
      <c r="I36" s="3"/>
      <c r="J36" s="3"/>
      <c r="K36" s="3"/>
      <c r="L36" s="3"/>
      <c r="M36" s="3"/>
      <c r="N36" s="3"/>
      <c r="O36" s="3"/>
      <c r="P36" s="3"/>
      <c r="Q36" s="3"/>
      <c r="R36" s="3"/>
      <c r="S36" s="3">
        <v>1</v>
      </c>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48">
        <v>1</v>
      </c>
    </row>
    <row r="37" spans="2:39" ht="20.100000000000001" customHeight="1" x14ac:dyDescent="0.4">
      <c r="B37" s="47" t="s">
        <v>461</v>
      </c>
      <c r="C37" s="61">
        <f t="shared" si="1"/>
        <v>21</v>
      </c>
      <c r="D37" s="3"/>
      <c r="E37" s="3"/>
      <c r="F37" s="3"/>
      <c r="G37" s="3"/>
      <c r="H37" s="3"/>
      <c r="I37" s="3"/>
      <c r="J37" s="3"/>
      <c r="K37" s="3"/>
      <c r="L37" s="3"/>
      <c r="M37" s="3"/>
      <c r="N37" s="3"/>
      <c r="O37" s="3"/>
      <c r="P37" s="3"/>
      <c r="Q37" s="3"/>
      <c r="R37" s="3"/>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48">
        <v>1</v>
      </c>
    </row>
    <row r="38" spans="2:39" ht="20.100000000000001" customHeight="1" x14ac:dyDescent="0.4">
      <c r="B38" s="47" t="s">
        <v>480</v>
      </c>
      <c r="C38" s="61">
        <f t="shared" si="1"/>
        <v>21</v>
      </c>
      <c r="D38" s="3"/>
      <c r="E38" s="3"/>
      <c r="F38" s="3"/>
      <c r="G38" s="3"/>
      <c r="H38" s="3"/>
      <c r="I38" s="3"/>
      <c r="J38" s="3"/>
      <c r="K38" s="3"/>
      <c r="L38" s="3"/>
      <c r="M38" s="3"/>
      <c r="N38" s="3"/>
      <c r="O38" s="3"/>
      <c r="P38" s="3"/>
      <c r="Q38" s="3"/>
      <c r="R38" s="3"/>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48">
        <v>1</v>
      </c>
    </row>
    <row r="39" spans="2:39" ht="20.100000000000001" customHeight="1" x14ac:dyDescent="0.4">
      <c r="B39" s="47" t="s">
        <v>482</v>
      </c>
      <c r="C39" s="61">
        <f t="shared" si="1"/>
        <v>35</v>
      </c>
      <c r="D39" s="3"/>
      <c r="E39" s="3">
        <v>1</v>
      </c>
      <c r="F39" s="3">
        <v>1</v>
      </c>
      <c r="G39" s="3">
        <v>1</v>
      </c>
      <c r="H39" s="3">
        <v>1</v>
      </c>
      <c r="I39" s="3">
        <v>1</v>
      </c>
      <c r="J39" s="3">
        <v>1</v>
      </c>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48">
        <v>1</v>
      </c>
    </row>
    <row r="40" spans="2:39" ht="20.100000000000001" customHeight="1" x14ac:dyDescent="0.4">
      <c r="B40" s="47" t="s">
        <v>472</v>
      </c>
      <c r="C40" s="61">
        <f t="shared" si="1"/>
        <v>30</v>
      </c>
      <c r="D40" s="3"/>
      <c r="E40" s="3"/>
      <c r="F40" s="3"/>
      <c r="G40" s="3"/>
      <c r="H40" s="3"/>
      <c r="I40" s="3"/>
      <c r="J40" s="3">
        <v>1</v>
      </c>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48">
        <v>1</v>
      </c>
    </row>
    <row r="41" spans="2:39" ht="20.100000000000001" customHeight="1" x14ac:dyDescent="0.4">
      <c r="B41" s="47" t="s">
        <v>473</v>
      </c>
      <c r="C41" s="61">
        <f t="shared" si="1"/>
        <v>30</v>
      </c>
      <c r="D41" s="3"/>
      <c r="E41" s="3"/>
      <c r="F41" s="3"/>
      <c r="G41" s="3"/>
      <c r="H41" s="3"/>
      <c r="I41" s="3"/>
      <c r="J41" s="3">
        <v>1</v>
      </c>
      <c r="K41" s="3">
        <v>1</v>
      </c>
      <c r="L41" s="3">
        <v>1</v>
      </c>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48">
        <v>1</v>
      </c>
    </row>
    <row r="42" spans="2:39" ht="20.100000000000001" customHeight="1" x14ac:dyDescent="0.4">
      <c r="B42" s="47" t="s">
        <v>474</v>
      </c>
      <c r="C42" s="61">
        <f t="shared" si="1"/>
        <v>30</v>
      </c>
      <c r="D42" s="3"/>
      <c r="E42" s="3"/>
      <c r="F42" s="3"/>
      <c r="G42" s="3"/>
      <c r="H42" s="3"/>
      <c r="I42" s="3"/>
      <c r="J42" s="3">
        <v>1</v>
      </c>
      <c r="K42" s="3">
        <v>1</v>
      </c>
      <c r="L42" s="3">
        <v>1</v>
      </c>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v>1</v>
      </c>
      <c r="AG42" s="3">
        <v>1</v>
      </c>
      <c r="AH42" s="3">
        <v>1</v>
      </c>
      <c r="AI42" s="3">
        <v>1</v>
      </c>
      <c r="AJ42" s="3">
        <v>1</v>
      </c>
      <c r="AK42" s="3">
        <v>1</v>
      </c>
      <c r="AL42" s="3">
        <v>1</v>
      </c>
      <c r="AM42" s="48">
        <v>1</v>
      </c>
    </row>
    <row r="43" spans="2:39" ht="20.100000000000001" customHeight="1" x14ac:dyDescent="0.4">
      <c r="B43" s="47" t="s">
        <v>475</v>
      </c>
      <c r="C43" s="61">
        <f t="shared" si="1"/>
        <v>27</v>
      </c>
      <c r="D43" s="3"/>
      <c r="E43" s="3"/>
      <c r="F43" s="3"/>
      <c r="G43" s="3"/>
      <c r="H43" s="3"/>
      <c r="I43" s="3"/>
      <c r="J43" s="3"/>
      <c r="K43" s="3"/>
      <c r="L43" s="3"/>
      <c r="M43" s="3">
        <v>1</v>
      </c>
      <c r="N43" s="3">
        <v>1</v>
      </c>
      <c r="O43" s="3">
        <v>1</v>
      </c>
      <c r="P43" s="3">
        <v>1</v>
      </c>
      <c r="Q43" s="3">
        <v>1</v>
      </c>
      <c r="R43" s="3">
        <v>1</v>
      </c>
      <c r="S43" s="3">
        <v>1</v>
      </c>
      <c r="T43" s="3">
        <v>1</v>
      </c>
      <c r="U43" s="3">
        <v>1</v>
      </c>
      <c r="V43" s="3">
        <v>1</v>
      </c>
      <c r="W43" s="3">
        <v>1</v>
      </c>
      <c r="X43" s="3">
        <v>1</v>
      </c>
      <c r="Y43" s="3">
        <v>1</v>
      </c>
      <c r="Z43" s="3">
        <v>1</v>
      </c>
      <c r="AA43" s="3">
        <v>1</v>
      </c>
      <c r="AB43" s="3">
        <v>1</v>
      </c>
      <c r="AC43" s="3">
        <v>1</v>
      </c>
      <c r="AD43" s="3">
        <v>1</v>
      </c>
      <c r="AE43" s="3">
        <v>1</v>
      </c>
      <c r="AF43" s="3">
        <v>1</v>
      </c>
      <c r="AG43" s="3">
        <v>1</v>
      </c>
      <c r="AH43" s="3">
        <v>1</v>
      </c>
      <c r="AI43" s="3">
        <v>1</v>
      </c>
      <c r="AJ43" s="3">
        <v>1</v>
      </c>
      <c r="AK43" s="3">
        <v>1</v>
      </c>
      <c r="AL43" s="3">
        <v>1</v>
      </c>
      <c r="AM43" s="48">
        <v>1</v>
      </c>
    </row>
    <row r="44" spans="2:39" ht="20.100000000000001" customHeight="1" x14ac:dyDescent="0.4">
      <c r="B44" s="47" t="s">
        <v>476</v>
      </c>
      <c r="C44" s="61">
        <f t="shared" si="1"/>
        <v>27</v>
      </c>
      <c r="D44" s="3"/>
      <c r="E44" s="3"/>
      <c r="F44" s="3"/>
      <c r="G44" s="3"/>
      <c r="H44" s="3"/>
      <c r="I44" s="3"/>
      <c r="J44" s="3"/>
      <c r="K44" s="3"/>
      <c r="L44" s="3"/>
      <c r="M44" s="3">
        <v>1</v>
      </c>
      <c r="N44" s="3">
        <v>1</v>
      </c>
      <c r="O44" s="3">
        <v>1</v>
      </c>
      <c r="P44" s="3">
        <v>1</v>
      </c>
      <c r="Q44" s="3">
        <v>1</v>
      </c>
      <c r="R44" s="3">
        <v>1</v>
      </c>
      <c r="S44" s="3">
        <v>1</v>
      </c>
      <c r="T44" s="3">
        <v>1</v>
      </c>
      <c r="U44" s="3">
        <v>1</v>
      </c>
      <c r="V44" s="3">
        <v>1</v>
      </c>
      <c r="W44" s="3">
        <v>1</v>
      </c>
      <c r="X44" s="3">
        <v>1</v>
      </c>
      <c r="Y44" s="3">
        <v>1</v>
      </c>
      <c r="Z44" s="3">
        <v>1</v>
      </c>
      <c r="AA44" s="3">
        <v>1</v>
      </c>
      <c r="AB44" s="3">
        <v>1</v>
      </c>
      <c r="AC44" s="3">
        <v>1</v>
      </c>
      <c r="AD44" s="3">
        <v>1</v>
      </c>
      <c r="AE44" s="3">
        <v>1</v>
      </c>
      <c r="AF44" s="3">
        <v>1</v>
      </c>
      <c r="AG44" s="3">
        <v>1</v>
      </c>
      <c r="AH44" s="3">
        <v>1</v>
      </c>
      <c r="AI44" s="3">
        <v>1</v>
      </c>
      <c r="AJ44" s="3">
        <v>1</v>
      </c>
      <c r="AK44" s="3">
        <v>1</v>
      </c>
      <c r="AL44" s="3">
        <v>1</v>
      </c>
      <c r="AM44" s="48">
        <v>1</v>
      </c>
    </row>
    <row r="45" spans="2:39" ht="20.100000000000001" customHeight="1" x14ac:dyDescent="0.4">
      <c r="B45" s="47" t="s">
        <v>477</v>
      </c>
      <c r="C45" s="61">
        <f t="shared" si="1"/>
        <v>27</v>
      </c>
      <c r="D45" s="3"/>
      <c r="E45" s="3"/>
      <c r="F45" s="3"/>
      <c r="G45" s="3"/>
      <c r="H45" s="3"/>
      <c r="I45" s="3"/>
      <c r="J45" s="3"/>
      <c r="K45" s="3"/>
      <c r="L45" s="3"/>
      <c r="M45" s="3">
        <v>1</v>
      </c>
      <c r="N45" s="3">
        <v>1</v>
      </c>
      <c r="O45" s="3">
        <v>1</v>
      </c>
      <c r="P45" s="3">
        <v>1</v>
      </c>
      <c r="Q45" s="3">
        <v>1</v>
      </c>
      <c r="R45" s="3">
        <v>1</v>
      </c>
      <c r="S45" s="3">
        <v>1</v>
      </c>
      <c r="T45" s="3">
        <v>1</v>
      </c>
      <c r="U45" s="3">
        <v>1</v>
      </c>
      <c r="V45" s="3">
        <v>1</v>
      </c>
      <c r="W45" s="3">
        <v>1</v>
      </c>
      <c r="X45" s="3">
        <v>1</v>
      </c>
      <c r="Y45" s="3">
        <v>1</v>
      </c>
      <c r="Z45" s="3">
        <v>1</v>
      </c>
      <c r="AA45" s="3">
        <v>1</v>
      </c>
      <c r="AB45" s="3">
        <v>1</v>
      </c>
      <c r="AC45" s="3">
        <v>1</v>
      </c>
      <c r="AD45" s="3">
        <v>1</v>
      </c>
      <c r="AE45" s="3">
        <v>1</v>
      </c>
      <c r="AF45" s="3">
        <v>1</v>
      </c>
      <c r="AG45" s="3">
        <v>1</v>
      </c>
      <c r="AH45" s="3">
        <v>1</v>
      </c>
      <c r="AI45" s="3">
        <v>1</v>
      </c>
      <c r="AJ45" s="3">
        <v>1</v>
      </c>
      <c r="AK45" s="3">
        <v>1</v>
      </c>
      <c r="AL45" s="3">
        <v>1</v>
      </c>
      <c r="AM45" s="48">
        <v>1</v>
      </c>
    </row>
    <row r="46" spans="2:39" ht="20.100000000000001" customHeight="1" x14ac:dyDescent="0.4">
      <c r="B46" s="47" t="s">
        <v>478</v>
      </c>
      <c r="C46" s="61">
        <f t="shared" si="1"/>
        <v>27</v>
      </c>
      <c r="D46" s="3"/>
      <c r="E46" s="3"/>
      <c r="F46" s="3"/>
      <c r="G46" s="3"/>
      <c r="H46" s="3"/>
      <c r="I46" s="3"/>
      <c r="J46" s="3"/>
      <c r="K46" s="3"/>
      <c r="L46" s="3"/>
      <c r="M46" s="3">
        <v>1</v>
      </c>
      <c r="N46" s="3">
        <v>1</v>
      </c>
      <c r="O46" s="3">
        <v>1</v>
      </c>
      <c r="P46" s="3">
        <v>1</v>
      </c>
      <c r="Q46" s="3">
        <v>1</v>
      </c>
      <c r="R46" s="3">
        <v>1</v>
      </c>
      <c r="S46" s="3">
        <v>1</v>
      </c>
      <c r="T46" s="3">
        <v>1</v>
      </c>
      <c r="U46" s="3">
        <v>1</v>
      </c>
      <c r="V46" s="3">
        <v>1</v>
      </c>
      <c r="W46" s="3">
        <v>1</v>
      </c>
      <c r="X46" s="3">
        <v>1</v>
      </c>
      <c r="Y46" s="3">
        <v>1</v>
      </c>
      <c r="Z46" s="3">
        <v>1</v>
      </c>
      <c r="AA46" s="3">
        <v>1</v>
      </c>
      <c r="AB46" s="3">
        <v>1</v>
      </c>
      <c r="AC46" s="3">
        <v>1</v>
      </c>
      <c r="AD46" s="3">
        <v>1</v>
      </c>
      <c r="AE46" s="3">
        <v>1</v>
      </c>
      <c r="AF46" s="3">
        <v>1</v>
      </c>
      <c r="AG46" s="3">
        <v>1</v>
      </c>
      <c r="AH46" s="3">
        <v>1</v>
      </c>
      <c r="AI46" s="3">
        <v>1</v>
      </c>
      <c r="AJ46" s="3">
        <v>1</v>
      </c>
      <c r="AK46" s="3">
        <v>1</v>
      </c>
      <c r="AL46" s="3">
        <v>1</v>
      </c>
      <c r="AM46" s="48">
        <v>1</v>
      </c>
    </row>
    <row r="47" spans="2:39" ht="20.100000000000001" customHeight="1" x14ac:dyDescent="0.4">
      <c r="B47" s="47" t="s">
        <v>479</v>
      </c>
      <c r="C47" s="61">
        <f t="shared" si="1"/>
        <v>17</v>
      </c>
      <c r="D47" s="3"/>
      <c r="E47" s="3"/>
      <c r="F47" s="3"/>
      <c r="G47" s="3"/>
      <c r="H47" s="3"/>
      <c r="I47" s="3"/>
      <c r="J47" s="3"/>
      <c r="K47" s="3"/>
      <c r="L47" s="3"/>
      <c r="M47" s="3"/>
      <c r="N47" s="3"/>
      <c r="O47" s="3"/>
      <c r="P47" s="3"/>
      <c r="Q47" s="3"/>
      <c r="R47" s="3"/>
      <c r="S47" s="3"/>
      <c r="T47" s="3"/>
      <c r="U47" s="3"/>
      <c r="V47" s="3"/>
      <c r="W47" s="3">
        <v>1</v>
      </c>
      <c r="X47" s="3">
        <v>1</v>
      </c>
      <c r="Y47" s="3">
        <v>1</v>
      </c>
      <c r="Z47" s="3">
        <v>1</v>
      </c>
      <c r="AA47" s="3">
        <v>1</v>
      </c>
      <c r="AB47" s="3">
        <v>1</v>
      </c>
      <c r="AC47" s="3">
        <v>1</v>
      </c>
      <c r="AD47" s="3">
        <v>1</v>
      </c>
      <c r="AE47" s="3">
        <v>1</v>
      </c>
      <c r="AF47" s="3">
        <v>1</v>
      </c>
      <c r="AG47" s="3">
        <v>1</v>
      </c>
      <c r="AH47" s="3">
        <v>1</v>
      </c>
      <c r="AI47" s="3">
        <v>1</v>
      </c>
      <c r="AJ47" s="3">
        <v>1</v>
      </c>
      <c r="AK47" s="3">
        <v>1</v>
      </c>
      <c r="AL47" s="3">
        <v>1</v>
      </c>
      <c r="AM47" s="48">
        <v>1</v>
      </c>
    </row>
    <row r="48" spans="2:39" ht="20.100000000000001" customHeight="1" x14ac:dyDescent="0.4">
      <c r="B48" s="63" t="s">
        <v>481</v>
      </c>
      <c r="C48" s="61">
        <f t="shared" si="1"/>
        <v>35</v>
      </c>
      <c r="D48" s="71"/>
      <c r="E48" s="71">
        <v>1</v>
      </c>
      <c r="F48" s="71">
        <v>1</v>
      </c>
      <c r="G48" s="71">
        <v>1</v>
      </c>
      <c r="H48" s="71">
        <v>1</v>
      </c>
      <c r="I48" s="71">
        <v>1</v>
      </c>
      <c r="J48" s="71">
        <v>1</v>
      </c>
      <c r="K48" s="71">
        <v>1</v>
      </c>
      <c r="L48" s="71">
        <v>1</v>
      </c>
      <c r="M48" s="71">
        <v>1</v>
      </c>
      <c r="N48" s="71">
        <v>1</v>
      </c>
      <c r="O48" s="71">
        <v>1</v>
      </c>
      <c r="P48" s="71">
        <v>1</v>
      </c>
      <c r="Q48" s="71">
        <v>1</v>
      </c>
      <c r="R48" s="71">
        <v>1</v>
      </c>
      <c r="S48" s="71">
        <v>1</v>
      </c>
      <c r="T48" s="71">
        <v>1</v>
      </c>
      <c r="U48" s="71">
        <v>1</v>
      </c>
      <c r="V48" s="71">
        <v>1</v>
      </c>
      <c r="W48" s="71">
        <v>1</v>
      </c>
      <c r="X48" s="71">
        <v>1</v>
      </c>
      <c r="Y48" s="71">
        <v>1</v>
      </c>
      <c r="Z48" s="71">
        <v>1</v>
      </c>
      <c r="AA48" s="71">
        <v>1</v>
      </c>
      <c r="AB48" s="71">
        <v>1</v>
      </c>
      <c r="AC48" s="71">
        <v>1</v>
      </c>
      <c r="AD48" s="71">
        <v>1</v>
      </c>
      <c r="AE48" s="71">
        <v>1</v>
      </c>
      <c r="AF48" s="71">
        <v>1</v>
      </c>
      <c r="AG48" s="71">
        <v>1</v>
      </c>
      <c r="AH48" s="71">
        <v>1</v>
      </c>
      <c r="AI48" s="71">
        <v>1</v>
      </c>
      <c r="AJ48" s="71">
        <v>1</v>
      </c>
      <c r="AK48" s="71">
        <v>1</v>
      </c>
      <c r="AL48" s="71">
        <v>1</v>
      </c>
      <c r="AM48" s="149">
        <v>1</v>
      </c>
    </row>
    <row r="49" spans="2:39" ht="20.100000000000001" customHeight="1" x14ac:dyDescent="0.4">
      <c r="B49" s="63" t="s">
        <v>484</v>
      </c>
      <c r="C49" s="61">
        <f t="shared" si="1"/>
        <v>33</v>
      </c>
      <c r="D49" s="71"/>
      <c r="E49" s="71"/>
      <c r="F49" s="71"/>
      <c r="G49" s="71">
        <v>1</v>
      </c>
      <c r="H49" s="71">
        <v>1</v>
      </c>
      <c r="I49" s="71">
        <v>1</v>
      </c>
      <c r="J49" s="71">
        <v>1</v>
      </c>
      <c r="K49" s="71">
        <v>1</v>
      </c>
      <c r="L49" s="71">
        <v>1</v>
      </c>
      <c r="M49" s="71">
        <v>1</v>
      </c>
      <c r="N49" s="71">
        <v>1</v>
      </c>
      <c r="O49" s="71">
        <v>1</v>
      </c>
      <c r="P49" s="71">
        <v>1</v>
      </c>
      <c r="Q49" s="71">
        <v>1</v>
      </c>
      <c r="R49" s="71">
        <v>1</v>
      </c>
      <c r="S49" s="71">
        <v>1</v>
      </c>
      <c r="T49" s="71">
        <v>1</v>
      </c>
      <c r="U49" s="71">
        <v>1</v>
      </c>
      <c r="V49" s="71">
        <v>1</v>
      </c>
      <c r="W49" s="71">
        <v>1</v>
      </c>
      <c r="X49" s="71">
        <v>1</v>
      </c>
      <c r="Y49" s="71">
        <v>1</v>
      </c>
      <c r="Z49" s="71">
        <v>1</v>
      </c>
      <c r="AA49" s="71">
        <v>1</v>
      </c>
      <c r="AB49" s="71">
        <v>1</v>
      </c>
      <c r="AC49" s="71">
        <v>1</v>
      </c>
      <c r="AD49" s="71">
        <v>1</v>
      </c>
      <c r="AE49" s="71">
        <v>1</v>
      </c>
      <c r="AF49" s="71">
        <v>1</v>
      </c>
      <c r="AG49" s="71">
        <v>1</v>
      </c>
      <c r="AH49" s="71">
        <v>1</v>
      </c>
      <c r="AI49" s="71">
        <v>1</v>
      </c>
      <c r="AJ49" s="71">
        <v>1</v>
      </c>
      <c r="AK49" s="71">
        <v>1</v>
      </c>
      <c r="AL49" s="71">
        <v>1</v>
      </c>
      <c r="AM49" s="149">
        <v>1</v>
      </c>
    </row>
    <row r="50" spans="2:39" ht="20.100000000000001" customHeight="1" x14ac:dyDescent="0.4">
      <c r="B50" s="63" t="s">
        <v>485</v>
      </c>
      <c r="C50" s="61">
        <f t="shared" si="1"/>
        <v>33</v>
      </c>
      <c r="D50" s="71"/>
      <c r="E50" s="71"/>
      <c r="F50" s="71"/>
      <c r="G50" s="71">
        <v>1</v>
      </c>
      <c r="H50" s="71">
        <v>1</v>
      </c>
      <c r="I50" s="71">
        <v>1</v>
      </c>
      <c r="J50" s="71">
        <v>1</v>
      </c>
      <c r="K50" s="71">
        <v>1</v>
      </c>
      <c r="L50" s="71">
        <v>1</v>
      </c>
      <c r="M50" s="71">
        <v>1</v>
      </c>
      <c r="N50" s="71">
        <v>1</v>
      </c>
      <c r="O50" s="71">
        <v>1</v>
      </c>
      <c r="P50" s="71">
        <v>1</v>
      </c>
      <c r="Q50" s="71">
        <v>1</v>
      </c>
      <c r="R50" s="71">
        <v>1</v>
      </c>
      <c r="S50" s="71">
        <v>1</v>
      </c>
      <c r="T50" s="71">
        <v>1</v>
      </c>
      <c r="U50" s="71">
        <v>1</v>
      </c>
      <c r="V50" s="71">
        <v>1</v>
      </c>
      <c r="W50" s="71">
        <v>1</v>
      </c>
      <c r="X50" s="71">
        <v>1</v>
      </c>
      <c r="Y50" s="71">
        <v>1</v>
      </c>
      <c r="Z50" s="71">
        <v>1</v>
      </c>
      <c r="AA50" s="71">
        <v>1</v>
      </c>
      <c r="AB50" s="71">
        <v>1</v>
      </c>
      <c r="AC50" s="71">
        <v>1</v>
      </c>
      <c r="AD50" s="71">
        <v>1</v>
      </c>
      <c r="AE50" s="71">
        <v>1</v>
      </c>
      <c r="AF50" s="71">
        <v>1</v>
      </c>
      <c r="AG50" s="71">
        <v>1</v>
      </c>
      <c r="AH50" s="71">
        <v>1</v>
      </c>
      <c r="AI50" s="71">
        <v>1</v>
      </c>
      <c r="AJ50" s="71">
        <v>1</v>
      </c>
      <c r="AK50" s="71">
        <v>1</v>
      </c>
      <c r="AL50" s="71">
        <v>1</v>
      </c>
      <c r="AM50" s="149">
        <v>1</v>
      </c>
    </row>
    <row r="51" spans="2:39" ht="20.100000000000001" customHeight="1" x14ac:dyDescent="0.4">
      <c r="B51" s="63" t="s">
        <v>486</v>
      </c>
      <c r="C51" s="61">
        <f t="shared" si="1"/>
        <v>33</v>
      </c>
      <c r="D51" s="71"/>
      <c r="E51" s="71"/>
      <c r="F51" s="71"/>
      <c r="G51" s="71">
        <v>1</v>
      </c>
      <c r="H51" s="71">
        <v>1</v>
      </c>
      <c r="I51" s="71">
        <v>1</v>
      </c>
      <c r="J51" s="71">
        <v>1</v>
      </c>
      <c r="K51" s="71">
        <v>1</v>
      </c>
      <c r="L51" s="71">
        <v>1</v>
      </c>
      <c r="M51" s="71">
        <v>1</v>
      </c>
      <c r="N51" s="71">
        <v>1</v>
      </c>
      <c r="O51" s="71">
        <v>1</v>
      </c>
      <c r="P51" s="71">
        <v>1</v>
      </c>
      <c r="Q51" s="71">
        <v>1</v>
      </c>
      <c r="R51" s="71">
        <v>1</v>
      </c>
      <c r="S51" s="71">
        <v>1</v>
      </c>
      <c r="T51" s="71">
        <v>1</v>
      </c>
      <c r="U51" s="71">
        <v>1</v>
      </c>
      <c r="V51" s="71">
        <v>1</v>
      </c>
      <c r="W51" s="71">
        <v>1</v>
      </c>
      <c r="X51" s="71">
        <v>1</v>
      </c>
      <c r="Y51" s="71">
        <v>1</v>
      </c>
      <c r="Z51" s="71">
        <v>1</v>
      </c>
      <c r="AA51" s="71">
        <v>1</v>
      </c>
      <c r="AB51" s="71">
        <v>1</v>
      </c>
      <c r="AC51" s="71">
        <v>1</v>
      </c>
      <c r="AD51" s="71">
        <v>1</v>
      </c>
      <c r="AE51" s="71">
        <v>1</v>
      </c>
      <c r="AF51" s="71">
        <v>1</v>
      </c>
      <c r="AG51" s="71">
        <v>1</v>
      </c>
      <c r="AH51" s="71">
        <v>1</v>
      </c>
      <c r="AI51" s="71">
        <v>1</v>
      </c>
      <c r="AJ51" s="71">
        <v>1</v>
      </c>
      <c r="AK51" s="71">
        <v>1</v>
      </c>
      <c r="AL51" s="71">
        <v>1</v>
      </c>
      <c r="AM51" s="149">
        <v>1</v>
      </c>
    </row>
    <row r="52" spans="2:39" ht="20.100000000000001" customHeight="1" x14ac:dyDescent="0.4">
      <c r="B52" s="63" t="s">
        <v>487</v>
      </c>
      <c r="C52" s="61">
        <f t="shared" si="1"/>
        <v>33</v>
      </c>
      <c r="D52" s="71"/>
      <c r="E52" s="71"/>
      <c r="F52" s="71"/>
      <c r="G52" s="71">
        <v>1</v>
      </c>
      <c r="H52" s="71">
        <v>1</v>
      </c>
      <c r="I52" s="71">
        <v>1</v>
      </c>
      <c r="J52" s="71">
        <v>1</v>
      </c>
      <c r="K52" s="71">
        <v>1</v>
      </c>
      <c r="L52" s="71">
        <v>1</v>
      </c>
      <c r="M52" s="71">
        <v>1</v>
      </c>
      <c r="N52" s="71">
        <v>1</v>
      </c>
      <c r="O52" s="71">
        <v>1</v>
      </c>
      <c r="P52" s="71">
        <v>1</v>
      </c>
      <c r="Q52" s="71">
        <v>1</v>
      </c>
      <c r="R52" s="71">
        <v>1</v>
      </c>
      <c r="S52" s="71">
        <v>1</v>
      </c>
      <c r="T52" s="71">
        <v>1</v>
      </c>
      <c r="U52" s="71">
        <v>1</v>
      </c>
      <c r="V52" s="71">
        <v>1</v>
      </c>
      <c r="W52" s="71">
        <v>1</v>
      </c>
      <c r="X52" s="71">
        <v>1</v>
      </c>
      <c r="Y52" s="71">
        <v>1</v>
      </c>
      <c r="Z52" s="71">
        <v>1</v>
      </c>
      <c r="AA52" s="71">
        <v>1</v>
      </c>
      <c r="AB52" s="71">
        <v>1</v>
      </c>
      <c r="AC52" s="71">
        <v>1</v>
      </c>
      <c r="AD52" s="71">
        <v>1</v>
      </c>
      <c r="AE52" s="71">
        <v>1</v>
      </c>
      <c r="AF52" s="71">
        <v>1</v>
      </c>
      <c r="AG52" s="71">
        <v>1</v>
      </c>
      <c r="AH52" s="71">
        <v>1</v>
      </c>
      <c r="AI52" s="71">
        <v>1</v>
      </c>
      <c r="AJ52" s="71">
        <v>1</v>
      </c>
      <c r="AK52" s="71">
        <v>1</v>
      </c>
      <c r="AL52" s="71">
        <v>1</v>
      </c>
      <c r="AM52" s="149">
        <v>1</v>
      </c>
    </row>
    <row r="53" spans="2:39" ht="20.100000000000001" customHeight="1" x14ac:dyDescent="0.4">
      <c r="B53" s="63" t="s">
        <v>488</v>
      </c>
      <c r="C53" s="61">
        <f t="shared" si="1"/>
        <v>27</v>
      </c>
      <c r="D53" s="71"/>
      <c r="E53" s="71"/>
      <c r="F53" s="71"/>
      <c r="G53" s="71"/>
      <c r="H53" s="71"/>
      <c r="I53" s="71"/>
      <c r="J53" s="71"/>
      <c r="K53" s="71"/>
      <c r="L53" s="71"/>
      <c r="M53" s="71">
        <v>1</v>
      </c>
      <c r="N53" s="71">
        <v>1</v>
      </c>
      <c r="O53" s="71">
        <v>1</v>
      </c>
      <c r="P53" s="71">
        <v>1</v>
      </c>
      <c r="Q53" s="71">
        <v>1</v>
      </c>
      <c r="R53" s="71">
        <v>1</v>
      </c>
      <c r="S53" s="71">
        <v>1</v>
      </c>
      <c r="T53" s="71">
        <v>1</v>
      </c>
      <c r="U53" s="71">
        <v>1</v>
      </c>
      <c r="V53" s="71">
        <v>1</v>
      </c>
      <c r="W53" s="71">
        <v>1</v>
      </c>
      <c r="X53" s="71">
        <v>1</v>
      </c>
      <c r="Y53" s="71">
        <v>1</v>
      </c>
      <c r="Z53" s="71">
        <v>1</v>
      </c>
      <c r="AA53" s="71">
        <v>1</v>
      </c>
      <c r="AB53" s="71">
        <v>1</v>
      </c>
      <c r="AC53" s="71">
        <v>1</v>
      </c>
      <c r="AD53" s="71">
        <v>1</v>
      </c>
      <c r="AE53" s="71">
        <v>1</v>
      </c>
      <c r="AF53" s="71">
        <v>1</v>
      </c>
      <c r="AG53" s="71">
        <v>1</v>
      </c>
      <c r="AH53" s="71">
        <v>1</v>
      </c>
      <c r="AI53" s="71">
        <v>1</v>
      </c>
      <c r="AJ53" s="71">
        <v>1</v>
      </c>
      <c r="AK53" s="71">
        <v>1</v>
      </c>
      <c r="AL53" s="71">
        <v>1</v>
      </c>
      <c r="AM53" s="149">
        <v>1</v>
      </c>
    </row>
    <row r="54" spans="2:39" ht="20.100000000000001" customHeight="1" x14ac:dyDescent="0.4">
      <c r="B54" s="63" t="s">
        <v>489</v>
      </c>
      <c r="C54" s="61">
        <f t="shared" si="1"/>
        <v>27</v>
      </c>
      <c r="D54" s="71"/>
      <c r="E54" s="71"/>
      <c r="F54" s="71"/>
      <c r="G54" s="71"/>
      <c r="H54" s="71"/>
      <c r="I54" s="71"/>
      <c r="J54" s="71"/>
      <c r="K54" s="71"/>
      <c r="L54" s="71"/>
      <c r="M54" s="71">
        <v>1</v>
      </c>
      <c r="N54" s="71">
        <v>1</v>
      </c>
      <c r="O54" s="71">
        <v>1</v>
      </c>
      <c r="P54" s="71">
        <v>1</v>
      </c>
      <c r="Q54" s="71">
        <v>1</v>
      </c>
      <c r="R54" s="71">
        <v>1</v>
      </c>
      <c r="S54" s="71">
        <v>1</v>
      </c>
      <c r="T54" s="71">
        <v>1</v>
      </c>
      <c r="U54" s="71">
        <v>1</v>
      </c>
      <c r="V54" s="71">
        <v>1</v>
      </c>
      <c r="W54" s="71">
        <v>1</v>
      </c>
      <c r="X54" s="71">
        <v>1</v>
      </c>
      <c r="Y54" s="71">
        <v>1</v>
      </c>
      <c r="Z54" s="71">
        <v>1</v>
      </c>
      <c r="AA54" s="71">
        <v>1</v>
      </c>
      <c r="AB54" s="71">
        <v>1</v>
      </c>
      <c r="AC54" s="71">
        <v>1</v>
      </c>
      <c r="AD54" s="71">
        <v>1</v>
      </c>
      <c r="AE54" s="71">
        <v>1</v>
      </c>
      <c r="AF54" s="71">
        <v>1</v>
      </c>
      <c r="AG54" s="71">
        <v>1</v>
      </c>
      <c r="AH54" s="71">
        <v>1</v>
      </c>
      <c r="AI54" s="71">
        <v>1</v>
      </c>
      <c r="AJ54" s="71">
        <v>1</v>
      </c>
      <c r="AK54" s="71">
        <v>1</v>
      </c>
      <c r="AL54" s="71">
        <v>1</v>
      </c>
      <c r="AM54" s="149">
        <v>1</v>
      </c>
    </row>
    <row r="55" spans="2:39" ht="20.100000000000001" customHeight="1" x14ac:dyDescent="0.4">
      <c r="B55" s="63" t="s">
        <v>490</v>
      </c>
      <c r="C55" s="61">
        <f t="shared" si="1"/>
        <v>27</v>
      </c>
      <c r="D55" s="71"/>
      <c r="E55" s="71"/>
      <c r="F55" s="71"/>
      <c r="G55" s="71"/>
      <c r="H55" s="71"/>
      <c r="I55" s="71"/>
      <c r="J55" s="71"/>
      <c r="K55" s="71"/>
      <c r="L55" s="71"/>
      <c r="M55" s="71">
        <v>1</v>
      </c>
      <c r="N55" s="71">
        <v>1</v>
      </c>
      <c r="O55" s="71">
        <v>1</v>
      </c>
      <c r="P55" s="71">
        <v>1</v>
      </c>
      <c r="Q55" s="71">
        <v>1</v>
      </c>
      <c r="R55" s="71">
        <v>1</v>
      </c>
      <c r="S55" s="71">
        <v>1</v>
      </c>
      <c r="T55" s="71">
        <v>1</v>
      </c>
      <c r="U55" s="71">
        <v>1</v>
      </c>
      <c r="V55" s="71">
        <v>1</v>
      </c>
      <c r="W55" s="71">
        <v>1</v>
      </c>
      <c r="X55" s="71">
        <v>1</v>
      </c>
      <c r="Y55" s="71">
        <v>1</v>
      </c>
      <c r="Z55" s="71">
        <v>1</v>
      </c>
      <c r="AA55" s="71">
        <v>1</v>
      </c>
      <c r="AB55" s="71">
        <v>1</v>
      </c>
      <c r="AC55" s="71">
        <v>1</v>
      </c>
      <c r="AD55" s="71">
        <v>1</v>
      </c>
      <c r="AE55" s="71">
        <v>1</v>
      </c>
      <c r="AF55" s="71">
        <v>1</v>
      </c>
      <c r="AG55" s="71">
        <v>1</v>
      </c>
      <c r="AH55" s="71">
        <v>1</v>
      </c>
      <c r="AI55" s="71">
        <v>1</v>
      </c>
      <c r="AJ55" s="71">
        <v>1</v>
      </c>
      <c r="AK55" s="71">
        <v>1</v>
      </c>
      <c r="AL55" s="71">
        <v>1</v>
      </c>
      <c r="AM55" s="149">
        <v>1</v>
      </c>
    </row>
    <row r="56" spans="2:39" ht="20.100000000000001" customHeight="1" x14ac:dyDescent="0.4">
      <c r="B56" s="63" t="s">
        <v>491</v>
      </c>
      <c r="C56" s="61">
        <f t="shared" si="1"/>
        <v>27</v>
      </c>
      <c r="D56" s="71"/>
      <c r="E56" s="71"/>
      <c r="F56" s="71"/>
      <c r="G56" s="71"/>
      <c r="H56" s="71"/>
      <c r="I56" s="71"/>
      <c r="J56" s="71"/>
      <c r="K56" s="71"/>
      <c r="L56" s="71"/>
      <c r="M56" s="71">
        <v>1</v>
      </c>
      <c r="N56" s="71">
        <v>1</v>
      </c>
      <c r="O56" s="71">
        <v>1</v>
      </c>
      <c r="P56" s="71">
        <v>1</v>
      </c>
      <c r="Q56" s="71">
        <v>1</v>
      </c>
      <c r="R56" s="71">
        <v>1</v>
      </c>
      <c r="S56" s="71">
        <v>1</v>
      </c>
      <c r="T56" s="71">
        <v>1</v>
      </c>
      <c r="U56" s="71">
        <v>1</v>
      </c>
      <c r="V56" s="71">
        <v>1</v>
      </c>
      <c r="W56" s="71">
        <v>1</v>
      </c>
      <c r="X56" s="71">
        <v>1</v>
      </c>
      <c r="Y56" s="71">
        <v>1</v>
      </c>
      <c r="Z56" s="71">
        <v>1</v>
      </c>
      <c r="AA56" s="71">
        <v>1</v>
      </c>
      <c r="AB56" s="71">
        <v>1</v>
      </c>
      <c r="AC56" s="71">
        <v>1</v>
      </c>
      <c r="AD56" s="71">
        <v>1</v>
      </c>
      <c r="AE56" s="71">
        <v>1</v>
      </c>
      <c r="AF56" s="71">
        <v>1</v>
      </c>
      <c r="AG56" s="71">
        <v>1</v>
      </c>
      <c r="AH56" s="71">
        <v>1</v>
      </c>
      <c r="AI56" s="71">
        <v>1</v>
      </c>
      <c r="AJ56" s="71">
        <v>1</v>
      </c>
      <c r="AK56" s="71">
        <v>1</v>
      </c>
      <c r="AL56" s="71">
        <v>1</v>
      </c>
      <c r="AM56" s="149">
        <v>1</v>
      </c>
    </row>
    <row r="57" spans="2:39" ht="20.100000000000001" customHeight="1" x14ac:dyDescent="0.4">
      <c r="B57" s="63" t="s">
        <v>492</v>
      </c>
      <c r="C57" s="61">
        <f t="shared" si="1"/>
        <v>27</v>
      </c>
      <c r="D57" s="71"/>
      <c r="E57" s="71"/>
      <c r="F57" s="71"/>
      <c r="G57" s="71"/>
      <c r="H57" s="71"/>
      <c r="I57" s="71"/>
      <c r="J57" s="71"/>
      <c r="K57" s="71"/>
      <c r="L57" s="71"/>
      <c r="M57" s="71">
        <v>1</v>
      </c>
      <c r="N57" s="71">
        <v>1</v>
      </c>
      <c r="O57" s="71">
        <v>1</v>
      </c>
      <c r="P57" s="71">
        <v>1</v>
      </c>
      <c r="Q57" s="71">
        <v>1</v>
      </c>
      <c r="R57" s="71">
        <v>1</v>
      </c>
      <c r="S57" s="71">
        <v>1</v>
      </c>
      <c r="T57" s="71">
        <v>1</v>
      </c>
      <c r="U57" s="71">
        <v>1</v>
      </c>
      <c r="V57" s="71">
        <v>1</v>
      </c>
      <c r="W57" s="71">
        <v>1</v>
      </c>
      <c r="X57" s="71">
        <v>1</v>
      </c>
      <c r="Y57" s="71">
        <v>1</v>
      </c>
      <c r="Z57" s="71">
        <v>1</v>
      </c>
      <c r="AA57" s="71">
        <v>1</v>
      </c>
      <c r="AB57" s="71">
        <v>1</v>
      </c>
      <c r="AC57" s="71">
        <v>1</v>
      </c>
      <c r="AD57" s="71">
        <v>1</v>
      </c>
      <c r="AE57" s="71">
        <v>1</v>
      </c>
      <c r="AF57" s="71">
        <v>1</v>
      </c>
      <c r="AG57" s="71">
        <v>1</v>
      </c>
      <c r="AH57" s="71">
        <v>1</v>
      </c>
      <c r="AI57" s="71">
        <v>1</v>
      </c>
      <c r="AJ57" s="71">
        <v>1</v>
      </c>
      <c r="AK57" s="71">
        <v>1</v>
      </c>
      <c r="AL57" s="71">
        <v>1</v>
      </c>
      <c r="AM57" s="149">
        <v>1</v>
      </c>
    </row>
    <row r="58" spans="2:39" ht="20.100000000000001" customHeight="1" x14ac:dyDescent="0.4">
      <c r="B58" s="63" t="s">
        <v>493</v>
      </c>
      <c r="C58" s="61">
        <f t="shared" si="1"/>
        <v>24</v>
      </c>
      <c r="D58" s="71"/>
      <c r="E58" s="71"/>
      <c r="F58" s="71"/>
      <c r="G58" s="71"/>
      <c r="H58" s="71"/>
      <c r="I58" s="71"/>
      <c r="J58" s="71"/>
      <c r="K58" s="71"/>
      <c r="L58" s="71"/>
      <c r="M58" s="71"/>
      <c r="N58" s="71"/>
      <c r="O58" s="71"/>
      <c r="P58" s="71">
        <v>1</v>
      </c>
      <c r="Q58" s="71">
        <v>1</v>
      </c>
      <c r="R58" s="71">
        <v>1</v>
      </c>
      <c r="S58" s="71">
        <v>1</v>
      </c>
      <c r="T58" s="71">
        <v>1</v>
      </c>
      <c r="U58" s="71">
        <v>1</v>
      </c>
      <c r="V58" s="71">
        <v>1</v>
      </c>
      <c r="W58" s="71">
        <v>1</v>
      </c>
      <c r="X58" s="71">
        <v>1</v>
      </c>
      <c r="Y58" s="71">
        <v>1</v>
      </c>
      <c r="Z58" s="71">
        <v>1</v>
      </c>
      <c r="AA58" s="71">
        <v>1</v>
      </c>
      <c r="AB58" s="71">
        <v>1</v>
      </c>
      <c r="AC58" s="71">
        <v>1</v>
      </c>
      <c r="AD58" s="71">
        <v>1</v>
      </c>
      <c r="AE58" s="71">
        <v>1</v>
      </c>
      <c r="AF58" s="71">
        <v>1</v>
      </c>
      <c r="AG58" s="71">
        <v>1</v>
      </c>
      <c r="AH58" s="71">
        <v>1</v>
      </c>
      <c r="AI58" s="71">
        <v>1</v>
      </c>
      <c r="AJ58" s="71">
        <v>1</v>
      </c>
      <c r="AK58" s="71">
        <v>1</v>
      </c>
      <c r="AL58" s="71">
        <v>1</v>
      </c>
      <c r="AM58" s="149">
        <v>1</v>
      </c>
    </row>
    <row r="59" spans="2:39" ht="20.100000000000001" customHeight="1" x14ac:dyDescent="0.4">
      <c r="B59" s="63" t="s">
        <v>494</v>
      </c>
      <c r="C59" s="61">
        <f t="shared" si="1"/>
        <v>24</v>
      </c>
      <c r="D59" s="71"/>
      <c r="E59" s="71"/>
      <c r="F59" s="71"/>
      <c r="G59" s="71"/>
      <c r="H59" s="71"/>
      <c r="I59" s="71"/>
      <c r="J59" s="71"/>
      <c r="K59" s="71"/>
      <c r="L59" s="71"/>
      <c r="M59" s="71"/>
      <c r="N59" s="71"/>
      <c r="O59" s="71"/>
      <c r="P59" s="71">
        <v>1</v>
      </c>
      <c r="Q59" s="71">
        <v>1</v>
      </c>
      <c r="R59" s="71">
        <v>1</v>
      </c>
      <c r="S59" s="71">
        <v>1</v>
      </c>
      <c r="T59" s="71">
        <v>1</v>
      </c>
      <c r="U59" s="71">
        <v>1</v>
      </c>
      <c r="V59" s="71">
        <v>1</v>
      </c>
      <c r="W59" s="71">
        <v>1</v>
      </c>
      <c r="X59" s="71">
        <v>1</v>
      </c>
      <c r="Y59" s="71">
        <v>1</v>
      </c>
      <c r="Z59" s="71">
        <v>1</v>
      </c>
      <c r="AA59" s="71">
        <v>1</v>
      </c>
      <c r="AB59" s="71">
        <v>1</v>
      </c>
      <c r="AC59" s="71">
        <v>1</v>
      </c>
      <c r="AD59" s="71">
        <v>1</v>
      </c>
      <c r="AE59" s="71">
        <v>1</v>
      </c>
      <c r="AF59" s="71">
        <v>1</v>
      </c>
      <c r="AG59" s="71">
        <v>1</v>
      </c>
      <c r="AH59" s="71">
        <v>1</v>
      </c>
      <c r="AI59" s="71">
        <v>1</v>
      </c>
      <c r="AJ59" s="71">
        <v>1</v>
      </c>
      <c r="AK59" s="71">
        <v>1</v>
      </c>
      <c r="AL59" s="71">
        <v>1</v>
      </c>
      <c r="AM59" s="149">
        <v>1</v>
      </c>
    </row>
    <row r="60" spans="2:39" ht="20.100000000000001" customHeight="1" x14ac:dyDescent="0.4">
      <c r="B60" s="63" t="s">
        <v>495</v>
      </c>
      <c r="C60" s="61">
        <f t="shared" si="1"/>
        <v>24</v>
      </c>
      <c r="D60" s="71"/>
      <c r="E60" s="71"/>
      <c r="F60" s="71"/>
      <c r="G60" s="71"/>
      <c r="H60" s="71"/>
      <c r="I60" s="71"/>
      <c r="J60" s="71"/>
      <c r="K60" s="71"/>
      <c r="L60" s="71"/>
      <c r="M60" s="71"/>
      <c r="N60" s="71"/>
      <c r="O60" s="71"/>
      <c r="P60" s="71">
        <v>1</v>
      </c>
      <c r="Q60" s="71">
        <v>1</v>
      </c>
      <c r="R60" s="71">
        <v>1</v>
      </c>
      <c r="S60" s="71">
        <v>1</v>
      </c>
      <c r="T60" s="71">
        <v>1</v>
      </c>
      <c r="U60" s="71">
        <v>1</v>
      </c>
      <c r="V60" s="71">
        <v>1</v>
      </c>
      <c r="W60" s="71">
        <v>1</v>
      </c>
      <c r="X60" s="71">
        <v>1</v>
      </c>
      <c r="Y60" s="71">
        <v>1</v>
      </c>
      <c r="Z60" s="71">
        <v>1</v>
      </c>
      <c r="AA60" s="71">
        <v>1</v>
      </c>
      <c r="AB60" s="71">
        <v>1</v>
      </c>
      <c r="AC60" s="71">
        <v>1</v>
      </c>
      <c r="AD60" s="71">
        <v>1</v>
      </c>
      <c r="AE60" s="71">
        <v>1</v>
      </c>
      <c r="AF60" s="71">
        <v>1</v>
      </c>
      <c r="AG60" s="71">
        <v>1</v>
      </c>
      <c r="AH60" s="71">
        <v>1</v>
      </c>
      <c r="AI60" s="71">
        <v>1</v>
      </c>
      <c r="AJ60" s="71">
        <v>1</v>
      </c>
      <c r="AK60" s="71">
        <v>1</v>
      </c>
      <c r="AL60" s="71">
        <v>1</v>
      </c>
      <c r="AM60" s="149">
        <v>1</v>
      </c>
    </row>
    <row r="61" spans="2:39" ht="20.100000000000001" customHeight="1" x14ac:dyDescent="0.4">
      <c r="B61" s="63" t="s">
        <v>496</v>
      </c>
      <c r="C61" s="61">
        <f t="shared" si="1"/>
        <v>24</v>
      </c>
      <c r="D61" s="71"/>
      <c r="E61" s="71"/>
      <c r="F61" s="71"/>
      <c r="G61" s="71"/>
      <c r="H61" s="71"/>
      <c r="I61" s="71"/>
      <c r="J61" s="71"/>
      <c r="K61" s="71"/>
      <c r="L61" s="71"/>
      <c r="M61" s="71"/>
      <c r="N61" s="71"/>
      <c r="O61" s="71"/>
      <c r="P61" s="71">
        <v>1</v>
      </c>
      <c r="Q61" s="71">
        <v>1</v>
      </c>
      <c r="R61" s="71">
        <v>1</v>
      </c>
      <c r="S61" s="71">
        <v>1</v>
      </c>
      <c r="T61" s="71">
        <v>1</v>
      </c>
      <c r="U61" s="71">
        <v>1</v>
      </c>
      <c r="V61" s="71">
        <v>1</v>
      </c>
      <c r="W61" s="71">
        <v>1</v>
      </c>
      <c r="X61" s="71">
        <v>1</v>
      </c>
      <c r="Y61" s="71">
        <v>1</v>
      </c>
      <c r="Z61" s="71">
        <v>1</v>
      </c>
      <c r="AA61" s="71">
        <v>1</v>
      </c>
      <c r="AB61" s="71">
        <v>1</v>
      </c>
      <c r="AC61" s="71">
        <v>1</v>
      </c>
      <c r="AD61" s="71">
        <v>1</v>
      </c>
      <c r="AE61" s="71">
        <v>1</v>
      </c>
      <c r="AF61" s="71">
        <v>1</v>
      </c>
      <c r="AG61" s="71">
        <v>1</v>
      </c>
      <c r="AH61" s="71">
        <v>1</v>
      </c>
      <c r="AI61" s="71">
        <v>1</v>
      </c>
      <c r="AJ61" s="71">
        <v>1</v>
      </c>
      <c r="AK61" s="71">
        <v>1</v>
      </c>
      <c r="AL61" s="71">
        <v>1</v>
      </c>
      <c r="AM61" s="149">
        <v>1</v>
      </c>
    </row>
    <row r="62" spans="2:39" ht="20.100000000000001" customHeight="1" x14ac:dyDescent="0.4">
      <c r="B62" s="63" t="s">
        <v>497</v>
      </c>
      <c r="C62" s="61">
        <f t="shared" si="1"/>
        <v>24</v>
      </c>
      <c r="D62" s="71"/>
      <c r="E62" s="71"/>
      <c r="F62" s="71"/>
      <c r="G62" s="71"/>
      <c r="H62" s="71"/>
      <c r="I62" s="71"/>
      <c r="J62" s="71"/>
      <c r="K62" s="71"/>
      <c r="L62" s="71"/>
      <c r="M62" s="71"/>
      <c r="N62" s="71"/>
      <c r="O62" s="71"/>
      <c r="P62" s="71">
        <v>1</v>
      </c>
      <c r="Q62" s="71">
        <v>1</v>
      </c>
      <c r="R62" s="71">
        <v>1</v>
      </c>
      <c r="S62" s="71">
        <v>1</v>
      </c>
      <c r="T62" s="71">
        <v>1</v>
      </c>
      <c r="U62" s="71">
        <v>1</v>
      </c>
      <c r="V62" s="71">
        <v>1</v>
      </c>
      <c r="W62" s="71">
        <v>1</v>
      </c>
      <c r="X62" s="71">
        <v>1</v>
      </c>
      <c r="Y62" s="71">
        <v>1</v>
      </c>
      <c r="Z62" s="71">
        <v>1</v>
      </c>
      <c r="AA62" s="71">
        <v>1</v>
      </c>
      <c r="AB62" s="71">
        <v>1</v>
      </c>
      <c r="AC62" s="71">
        <v>1</v>
      </c>
      <c r="AD62" s="71">
        <v>1</v>
      </c>
      <c r="AE62" s="71">
        <v>1</v>
      </c>
      <c r="AF62" s="71">
        <v>1</v>
      </c>
      <c r="AG62" s="71">
        <v>1</v>
      </c>
      <c r="AH62" s="71">
        <v>1</v>
      </c>
      <c r="AI62" s="71">
        <v>1</v>
      </c>
      <c r="AJ62" s="71">
        <v>1</v>
      </c>
      <c r="AK62" s="71">
        <v>1</v>
      </c>
      <c r="AL62" s="71">
        <v>1</v>
      </c>
      <c r="AM62" s="149">
        <v>1</v>
      </c>
    </row>
    <row r="63" spans="2:39" ht="20.100000000000001" customHeight="1" x14ac:dyDescent="0.4">
      <c r="B63" s="63" t="s">
        <v>498</v>
      </c>
      <c r="C63" s="61">
        <f t="shared" si="1"/>
        <v>24</v>
      </c>
      <c r="D63" s="71"/>
      <c r="E63" s="71"/>
      <c r="F63" s="71"/>
      <c r="G63" s="71"/>
      <c r="H63" s="71"/>
      <c r="I63" s="71"/>
      <c r="J63" s="71"/>
      <c r="K63" s="71"/>
      <c r="L63" s="71"/>
      <c r="M63" s="71"/>
      <c r="N63" s="71"/>
      <c r="O63" s="71"/>
      <c r="P63" s="71">
        <v>1</v>
      </c>
      <c r="Q63" s="71">
        <v>1</v>
      </c>
      <c r="R63" s="71">
        <v>1</v>
      </c>
      <c r="S63" s="71">
        <v>1</v>
      </c>
      <c r="T63" s="71">
        <v>1</v>
      </c>
      <c r="U63" s="71">
        <v>1</v>
      </c>
      <c r="V63" s="71">
        <v>1</v>
      </c>
      <c r="W63" s="71">
        <v>1</v>
      </c>
      <c r="X63" s="71">
        <v>1</v>
      </c>
      <c r="Y63" s="71">
        <v>1</v>
      </c>
      <c r="Z63" s="71">
        <v>1</v>
      </c>
      <c r="AA63" s="71">
        <v>1</v>
      </c>
      <c r="AB63" s="71">
        <v>1</v>
      </c>
      <c r="AC63" s="71">
        <v>1</v>
      </c>
      <c r="AD63" s="71">
        <v>1</v>
      </c>
      <c r="AE63" s="71">
        <v>1</v>
      </c>
      <c r="AF63" s="71">
        <v>1</v>
      </c>
      <c r="AG63" s="71">
        <v>1</v>
      </c>
      <c r="AH63" s="71">
        <v>1</v>
      </c>
      <c r="AI63" s="71">
        <v>1</v>
      </c>
      <c r="AJ63" s="71">
        <v>1</v>
      </c>
      <c r="AK63" s="71">
        <v>1</v>
      </c>
      <c r="AL63" s="71">
        <v>1</v>
      </c>
      <c r="AM63" s="149">
        <v>1</v>
      </c>
    </row>
    <row r="64" spans="2:39" ht="20.100000000000001" customHeight="1" x14ac:dyDescent="0.4">
      <c r="B64" s="63" t="s">
        <v>499</v>
      </c>
      <c r="C64" s="61">
        <f t="shared" si="1"/>
        <v>24</v>
      </c>
      <c r="D64" s="71"/>
      <c r="E64" s="71"/>
      <c r="F64" s="71"/>
      <c r="G64" s="71"/>
      <c r="H64" s="71"/>
      <c r="I64" s="71"/>
      <c r="J64" s="71"/>
      <c r="K64" s="71"/>
      <c r="L64" s="71"/>
      <c r="M64" s="71"/>
      <c r="N64" s="71"/>
      <c r="O64" s="71"/>
      <c r="P64" s="71">
        <v>1</v>
      </c>
      <c r="Q64" s="71">
        <v>1</v>
      </c>
      <c r="R64" s="71">
        <v>1</v>
      </c>
      <c r="S64" s="71">
        <v>1</v>
      </c>
      <c r="T64" s="71">
        <v>1</v>
      </c>
      <c r="U64" s="71">
        <v>1</v>
      </c>
      <c r="V64" s="71">
        <v>1</v>
      </c>
      <c r="W64" s="71">
        <v>1</v>
      </c>
      <c r="X64" s="71">
        <v>1</v>
      </c>
      <c r="Y64" s="71">
        <v>1</v>
      </c>
      <c r="Z64" s="71">
        <v>1</v>
      </c>
      <c r="AA64" s="71">
        <v>1</v>
      </c>
      <c r="AB64" s="71">
        <v>1</v>
      </c>
      <c r="AC64" s="71">
        <v>1</v>
      </c>
      <c r="AD64" s="71">
        <v>1</v>
      </c>
      <c r="AE64" s="71">
        <v>1</v>
      </c>
      <c r="AF64" s="71">
        <v>1</v>
      </c>
      <c r="AG64" s="71">
        <v>1</v>
      </c>
      <c r="AH64" s="71">
        <v>1</v>
      </c>
      <c r="AI64" s="71">
        <v>1</v>
      </c>
      <c r="AJ64" s="71">
        <v>1</v>
      </c>
      <c r="AK64" s="71">
        <v>1</v>
      </c>
      <c r="AL64" s="71">
        <v>1</v>
      </c>
      <c r="AM64" s="149">
        <v>1</v>
      </c>
    </row>
    <row r="65" spans="2:39" ht="20.100000000000001" customHeight="1" x14ac:dyDescent="0.4">
      <c r="B65" s="63" t="s">
        <v>500</v>
      </c>
      <c r="C65" s="61">
        <f t="shared" si="1"/>
        <v>36</v>
      </c>
      <c r="D65" s="71">
        <v>1</v>
      </c>
      <c r="E65" s="71">
        <v>1</v>
      </c>
      <c r="F65" s="71">
        <v>1</v>
      </c>
      <c r="G65" s="71">
        <v>1</v>
      </c>
      <c r="H65" s="71">
        <v>1</v>
      </c>
      <c r="I65" s="71">
        <v>1</v>
      </c>
      <c r="J65" s="71">
        <v>1</v>
      </c>
      <c r="K65" s="71">
        <v>1</v>
      </c>
      <c r="L65" s="71">
        <v>1</v>
      </c>
      <c r="M65" s="71">
        <v>1</v>
      </c>
      <c r="N65" s="71">
        <v>1</v>
      </c>
      <c r="O65" s="71">
        <v>1</v>
      </c>
      <c r="P65" s="71">
        <v>1</v>
      </c>
      <c r="Q65" s="71">
        <v>1</v>
      </c>
      <c r="R65" s="71">
        <v>1</v>
      </c>
      <c r="S65" s="71">
        <v>1</v>
      </c>
      <c r="T65" s="71">
        <v>1</v>
      </c>
      <c r="U65" s="71">
        <v>1</v>
      </c>
      <c r="V65" s="71">
        <v>1</v>
      </c>
      <c r="W65" s="71">
        <v>1</v>
      </c>
      <c r="X65" s="71">
        <v>1</v>
      </c>
      <c r="Y65" s="71">
        <v>1</v>
      </c>
      <c r="Z65" s="71">
        <v>1</v>
      </c>
      <c r="AA65" s="71">
        <v>1</v>
      </c>
      <c r="AB65" s="71">
        <v>1</v>
      </c>
      <c r="AC65" s="71">
        <v>1</v>
      </c>
      <c r="AD65" s="71">
        <v>1</v>
      </c>
      <c r="AE65" s="71">
        <v>1</v>
      </c>
      <c r="AF65" s="71">
        <v>1</v>
      </c>
      <c r="AG65" s="71">
        <v>1</v>
      </c>
      <c r="AH65" s="71">
        <v>1</v>
      </c>
      <c r="AI65" s="71">
        <v>1</v>
      </c>
      <c r="AJ65" s="71">
        <v>1</v>
      </c>
      <c r="AK65" s="71">
        <v>1</v>
      </c>
      <c r="AL65" s="71">
        <v>1</v>
      </c>
      <c r="AM65" s="149">
        <v>1</v>
      </c>
    </row>
    <row r="66" spans="2:39" ht="20.100000000000001" customHeight="1" x14ac:dyDescent="0.4">
      <c r="B66" s="63" t="s">
        <v>501</v>
      </c>
      <c r="C66" s="61">
        <f t="shared" si="1"/>
        <v>36</v>
      </c>
      <c r="D66" s="71">
        <v>1</v>
      </c>
      <c r="E66" s="71">
        <v>1</v>
      </c>
      <c r="F66" s="71">
        <v>1</v>
      </c>
      <c r="G66" s="71">
        <v>1</v>
      </c>
      <c r="H66" s="71">
        <v>1</v>
      </c>
      <c r="I66" s="71">
        <v>1</v>
      </c>
      <c r="J66" s="71">
        <v>1</v>
      </c>
      <c r="K66" s="71">
        <v>1</v>
      </c>
      <c r="L66" s="71">
        <v>1</v>
      </c>
      <c r="M66" s="71">
        <v>1</v>
      </c>
      <c r="N66" s="71">
        <v>1</v>
      </c>
      <c r="O66" s="71">
        <v>1</v>
      </c>
      <c r="P66" s="71">
        <v>1</v>
      </c>
      <c r="Q66" s="71">
        <v>1</v>
      </c>
      <c r="R66" s="71">
        <v>1</v>
      </c>
      <c r="S66" s="71">
        <v>1</v>
      </c>
      <c r="T66" s="71">
        <v>1</v>
      </c>
      <c r="U66" s="71">
        <v>1</v>
      </c>
      <c r="V66" s="71">
        <v>1</v>
      </c>
      <c r="W66" s="71">
        <v>1</v>
      </c>
      <c r="X66" s="71">
        <v>1</v>
      </c>
      <c r="Y66" s="71">
        <v>1</v>
      </c>
      <c r="Z66" s="71">
        <v>1</v>
      </c>
      <c r="AA66" s="71">
        <v>1</v>
      </c>
      <c r="AB66" s="71">
        <v>1</v>
      </c>
      <c r="AC66" s="71">
        <v>1</v>
      </c>
      <c r="AD66" s="71">
        <v>1</v>
      </c>
      <c r="AE66" s="71">
        <v>1</v>
      </c>
      <c r="AF66" s="71">
        <v>1</v>
      </c>
      <c r="AG66" s="71">
        <v>1</v>
      </c>
      <c r="AH66" s="71">
        <v>1</v>
      </c>
      <c r="AI66" s="71">
        <v>1</v>
      </c>
      <c r="AJ66" s="71">
        <v>1</v>
      </c>
      <c r="AK66" s="71">
        <v>1</v>
      </c>
      <c r="AL66" s="71">
        <v>1</v>
      </c>
      <c r="AM66" s="149">
        <v>1</v>
      </c>
    </row>
    <row r="67" spans="2:39" ht="20.100000000000001" customHeight="1" x14ac:dyDescent="0.4">
      <c r="B67" s="63" t="s">
        <v>502</v>
      </c>
      <c r="C67" s="61">
        <f t="shared" si="1"/>
        <v>36</v>
      </c>
      <c r="D67" s="71">
        <v>1</v>
      </c>
      <c r="E67" s="71">
        <v>1</v>
      </c>
      <c r="F67" s="71">
        <v>1</v>
      </c>
      <c r="G67" s="71">
        <v>1</v>
      </c>
      <c r="H67" s="71">
        <v>1</v>
      </c>
      <c r="I67" s="71">
        <v>1</v>
      </c>
      <c r="J67" s="71">
        <v>1</v>
      </c>
      <c r="K67" s="71">
        <v>1</v>
      </c>
      <c r="L67" s="71">
        <v>1</v>
      </c>
      <c r="M67" s="71">
        <v>1</v>
      </c>
      <c r="N67" s="71">
        <v>1</v>
      </c>
      <c r="O67" s="71">
        <v>1</v>
      </c>
      <c r="P67" s="71">
        <v>1</v>
      </c>
      <c r="Q67" s="71">
        <v>1</v>
      </c>
      <c r="R67" s="71">
        <v>1</v>
      </c>
      <c r="S67" s="71">
        <v>1</v>
      </c>
      <c r="T67" s="71">
        <v>1</v>
      </c>
      <c r="U67" s="71">
        <v>1</v>
      </c>
      <c r="V67" s="71">
        <v>1</v>
      </c>
      <c r="W67" s="71">
        <v>1</v>
      </c>
      <c r="X67" s="71">
        <v>1</v>
      </c>
      <c r="Y67" s="71">
        <v>1</v>
      </c>
      <c r="Z67" s="71">
        <v>1</v>
      </c>
      <c r="AA67" s="71">
        <v>1</v>
      </c>
      <c r="AB67" s="71">
        <v>1</v>
      </c>
      <c r="AC67" s="71">
        <v>1</v>
      </c>
      <c r="AD67" s="71">
        <v>1</v>
      </c>
      <c r="AE67" s="71">
        <v>1</v>
      </c>
      <c r="AF67" s="71">
        <v>1</v>
      </c>
      <c r="AG67" s="71">
        <v>1</v>
      </c>
      <c r="AH67" s="71">
        <v>1</v>
      </c>
      <c r="AI67" s="71">
        <v>1</v>
      </c>
      <c r="AJ67" s="71">
        <v>1</v>
      </c>
      <c r="AK67" s="71">
        <v>1</v>
      </c>
      <c r="AL67" s="71">
        <v>1</v>
      </c>
      <c r="AM67" s="149">
        <v>1</v>
      </c>
    </row>
    <row r="68" spans="2:39" ht="20.100000000000001" customHeight="1" x14ac:dyDescent="0.4">
      <c r="B68" s="63" t="s">
        <v>503</v>
      </c>
      <c r="C68" s="61">
        <f t="shared" si="1"/>
        <v>33</v>
      </c>
      <c r="D68" s="71"/>
      <c r="E68" s="71"/>
      <c r="F68" s="71"/>
      <c r="G68" s="71">
        <v>1</v>
      </c>
      <c r="H68" s="71">
        <v>1</v>
      </c>
      <c r="I68" s="71">
        <v>1</v>
      </c>
      <c r="J68" s="71">
        <v>1</v>
      </c>
      <c r="K68" s="71">
        <v>1</v>
      </c>
      <c r="L68" s="71">
        <v>1</v>
      </c>
      <c r="M68" s="71">
        <v>1</v>
      </c>
      <c r="N68" s="71">
        <v>1</v>
      </c>
      <c r="O68" s="71">
        <v>1</v>
      </c>
      <c r="P68" s="71">
        <v>1</v>
      </c>
      <c r="Q68" s="71">
        <v>1</v>
      </c>
      <c r="R68" s="71">
        <v>1</v>
      </c>
      <c r="S68" s="71">
        <v>1</v>
      </c>
      <c r="T68" s="71">
        <v>1</v>
      </c>
      <c r="U68" s="71">
        <v>1</v>
      </c>
      <c r="V68" s="71">
        <v>1</v>
      </c>
      <c r="W68" s="71">
        <v>1</v>
      </c>
      <c r="X68" s="71">
        <v>1</v>
      </c>
      <c r="Y68" s="71">
        <v>1</v>
      </c>
      <c r="Z68" s="71">
        <v>1</v>
      </c>
      <c r="AA68" s="71">
        <v>1</v>
      </c>
      <c r="AB68" s="71">
        <v>1</v>
      </c>
      <c r="AC68" s="71">
        <v>1</v>
      </c>
      <c r="AD68" s="71">
        <v>1</v>
      </c>
      <c r="AE68" s="71">
        <v>1</v>
      </c>
      <c r="AF68" s="71">
        <v>1</v>
      </c>
      <c r="AG68" s="71">
        <v>1</v>
      </c>
      <c r="AH68" s="71">
        <v>1</v>
      </c>
      <c r="AI68" s="71">
        <v>1</v>
      </c>
      <c r="AJ68" s="71">
        <v>1</v>
      </c>
      <c r="AK68" s="71">
        <v>1</v>
      </c>
      <c r="AL68" s="71">
        <v>1</v>
      </c>
      <c r="AM68" s="149">
        <v>1</v>
      </c>
    </row>
    <row r="69" spans="2:39" ht="20.100000000000001" customHeight="1" x14ac:dyDescent="0.4">
      <c r="B69" s="63" t="s">
        <v>504</v>
      </c>
      <c r="C69" s="61">
        <f t="shared" si="1"/>
        <v>33</v>
      </c>
      <c r="D69" s="71"/>
      <c r="E69" s="71"/>
      <c r="F69" s="71"/>
      <c r="G69" s="71">
        <v>1</v>
      </c>
      <c r="H69" s="71">
        <v>1</v>
      </c>
      <c r="I69" s="71">
        <v>1</v>
      </c>
      <c r="J69" s="71">
        <v>1</v>
      </c>
      <c r="K69" s="71">
        <v>1</v>
      </c>
      <c r="L69" s="71">
        <v>1</v>
      </c>
      <c r="M69" s="71">
        <v>1</v>
      </c>
      <c r="N69" s="71">
        <v>1</v>
      </c>
      <c r="O69" s="71">
        <v>1</v>
      </c>
      <c r="P69" s="71">
        <v>1</v>
      </c>
      <c r="Q69" s="71">
        <v>1</v>
      </c>
      <c r="R69" s="71">
        <v>1</v>
      </c>
      <c r="S69" s="71">
        <v>1</v>
      </c>
      <c r="T69" s="71">
        <v>1</v>
      </c>
      <c r="U69" s="71">
        <v>1</v>
      </c>
      <c r="V69" s="71">
        <v>1</v>
      </c>
      <c r="W69" s="71">
        <v>1</v>
      </c>
      <c r="X69" s="71">
        <v>1</v>
      </c>
      <c r="Y69" s="71">
        <v>1</v>
      </c>
      <c r="Z69" s="71">
        <v>1</v>
      </c>
      <c r="AA69" s="71">
        <v>1</v>
      </c>
      <c r="AB69" s="71">
        <v>1</v>
      </c>
      <c r="AC69" s="71">
        <v>1</v>
      </c>
      <c r="AD69" s="71">
        <v>1</v>
      </c>
      <c r="AE69" s="71">
        <v>1</v>
      </c>
      <c r="AF69" s="71">
        <v>1</v>
      </c>
      <c r="AG69" s="71">
        <v>1</v>
      </c>
      <c r="AH69" s="71">
        <v>1</v>
      </c>
      <c r="AI69" s="71">
        <v>1</v>
      </c>
      <c r="AJ69" s="71">
        <v>1</v>
      </c>
      <c r="AK69" s="71">
        <v>1</v>
      </c>
      <c r="AL69" s="71">
        <v>1</v>
      </c>
      <c r="AM69" s="149">
        <v>1</v>
      </c>
    </row>
    <row r="70" spans="2:39" ht="20.100000000000001" customHeight="1" x14ac:dyDescent="0.4">
      <c r="B70" s="63" t="s">
        <v>505</v>
      </c>
      <c r="C70" s="61">
        <f t="shared" si="1"/>
        <v>33</v>
      </c>
      <c r="D70" s="71"/>
      <c r="E70" s="71"/>
      <c r="F70" s="71"/>
      <c r="G70" s="71">
        <v>1</v>
      </c>
      <c r="H70" s="71">
        <v>1</v>
      </c>
      <c r="I70" s="71">
        <v>1</v>
      </c>
      <c r="J70" s="71">
        <v>1</v>
      </c>
      <c r="K70" s="71">
        <v>1</v>
      </c>
      <c r="L70" s="71">
        <v>1</v>
      </c>
      <c r="M70" s="71">
        <v>1</v>
      </c>
      <c r="N70" s="71">
        <v>1</v>
      </c>
      <c r="O70" s="71">
        <v>1</v>
      </c>
      <c r="P70" s="71">
        <v>1</v>
      </c>
      <c r="Q70" s="71">
        <v>1</v>
      </c>
      <c r="R70" s="71">
        <v>1</v>
      </c>
      <c r="S70" s="71">
        <v>1</v>
      </c>
      <c r="T70" s="71">
        <v>1</v>
      </c>
      <c r="U70" s="71">
        <v>1</v>
      </c>
      <c r="V70" s="71">
        <v>1</v>
      </c>
      <c r="W70" s="71">
        <v>1</v>
      </c>
      <c r="X70" s="71">
        <v>1</v>
      </c>
      <c r="Y70" s="71">
        <v>1</v>
      </c>
      <c r="Z70" s="71">
        <v>1</v>
      </c>
      <c r="AA70" s="71">
        <v>1</v>
      </c>
      <c r="AB70" s="71">
        <v>1</v>
      </c>
      <c r="AC70" s="71">
        <v>1</v>
      </c>
      <c r="AD70" s="71">
        <v>1</v>
      </c>
      <c r="AE70" s="71">
        <v>1</v>
      </c>
      <c r="AF70" s="71">
        <v>1</v>
      </c>
      <c r="AG70" s="71">
        <v>1</v>
      </c>
      <c r="AH70" s="71">
        <v>1</v>
      </c>
      <c r="AI70" s="71">
        <v>1</v>
      </c>
      <c r="AJ70" s="71">
        <v>1</v>
      </c>
      <c r="AK70" s="71">
        <v>1</v>
      </c>
      <c r="AL70" s="71">
        <v>1</v>
      </c>
      <c r="AM70" s="149">
        <v>1</v>
      </c>
    </row>
    <row r="71" spans="2:39" ht="20.100000000000001" customHeight="1" x14ac:dyDescent="0.4">
      <c r="B71" s="63" t="s">
        <v>506</v>
      </c>
      <c r="C71" s="61">
        <f t="shared" si="1"/>
        <v>30</v>
      </c>
      <c r="D71" s="71"/>
      <c r="E71" s="71"/>
      <c r="F71" s="71"/>
      <c r="G71" s="71"/>
      <c r="H71" s="71"/>
      <c r="I71" s="71"/>
      <c r="J71" s="71">
        <v>1</v>
      </c>
      <c r="K71" s="71">
        <v>1</v>
      </c>
      <c r="L71" s="71">
        <v>1</v>
      </c>
      <c r="M71" s="71">
        <v>1</v>
      </c>
      <c r="N71" s="71">
        <v>1</v>
      </c>
      <c r="O71" s="71">
        <v>1</v>
      </c>
      <c r="P71" s="71">
        <v>1</v>
      </c>
      <c r="Q71" s="71">
        <v>1</v>
      </c>
      <c r="R71" s="71">
        <v>1</v>
      </c>
      <c r="S71" s="71">
        <v>1</v>
      </c>
      <c r="T71" s="71">
        <v>1</v>
      </c>
      <c r="U71" s="71">
        <v>1</v>
      </c>
      <c r="V71" s="71">
        <v>1</v>
      </c>
      <c r="W71" s="71">
        <v>1</v>
      </c>
      <c r="X71" s="71">
        <v>1</v>
      </c>
      <c r="Y71" s="71">
        <v>1</v>
      </c>
      <c r="Z71" s="71">
        <v>1</v>
      </c>
      <c r="AA71" s="71">
        <v>1</v>
      </c>
      <c r="AB71" s="71">
        <v>1</v>
      </c>
      <c r="AC71" s="71">
        <v>1</v>
      </c>
      <c r="AD71" s="71">
        <v>1</v>
      </c>
      <c r="AE71" s="71">
        <v>1</v>
      </c>
      <c r="AF71" s="71">
        <v>1</v>
      </c>
      <c r="AG71" s="71">
        <v>1</v>
      </c>
      <c r="AH71" s="71">
        <v>1</v>
      </c>
      <c r="AI71" s="71">
        <v>1</v>
      </c>
      <c r="AJ71" s="71">
        <v>1</v>
      </c>
      <c r="AK71" s="71">
        <v>1</v>
      </c>
      <c r="AL71" s="71">
        <v>1</v>
      </c>
      <c r="AM71" s="149">
        <v>1</v>
      </c>
    </row>
    <row r="72" spans="2:39" ht="20.100000000000001" customHeight="1" x14ac:dyDescent="0.4">
      <c r="B72" s="63" t="s">
        <v>507</v>
      </c>
      <c r="C72" s="61">
        <f t="shared" si="1"/>
        <v>30</v>
      </c>
      <c r="D72" s="71"/>
      <c r="E72" s="71"/>
      <c r="F72" s="71"/>
      <c r="G72" s="71"/>
      <c r="H72" s="71"/>
      <c r="I72" s="71"/>
      <c r="J72" s="71">
        <v>1</v>
      </c>
      <c r="K72" s="71">
        <v>1</v>
      </c>
      <c r="L72" s="71">
        <v>1</v>
      </c>
      <c r="M72" s="71">
        <v>1</v>
      </c>
      <c r="N72" s="71">
        <v>1</v>
      </c>
      <c r="O72" s="71">
        <v>1</v>
      </c>
      <c r="P72" s="71">
        <v>1</v>
      </c>
      <c r="Q72" s="71">
        <v>1</v>
      </c>
      <c r="R72" s="71">
        <v>1</v>
      </c>
      <c r="S72" s="71">
        <v>1</v>
      </c>
      <c r="T72" s="71">
        <v>1</v>
      </c>
      <c r="U72" s="71">
        <v>1</v>
      </c>
      <c r="V72" s="71">
        <v>1</v>
      </c>
      <c r="W72" s="71">
        <v>1</v>
      </c>
      <c r="X72" s="71">
        <v>1</v>
      </c>
      <c r="Y72" s="71">
        <v>1</v>
      </c>
      <c r="Z72" s="71">
        <v>1</v>
      </c>
      <c r="AA72" s="71">
        <v>1</v>
      </c>
      <c r="AB72" s="71">
        <v>1</v>
      </c>
      <c r="AC72" s="71">
        <v>1</v>
      </c>
      <c r="AD72" s="71">
        <v>1</v>
      </c>
      <c r="AE72" s="71">
        <v>1</v>
      </c>
      <c r="AF72" s="71">
        <v>1</v>
      </c>
      <c r="AG72" s="71">
        <v>1</v>
      </c>
      <c r="AH72" s="71">
        <v>1</v>
      </c>
      <c r="AI72" s="71">
        <v>1</v>
      </c>
      <c r="AJ72" s="71">
        <v>1</v>
      </c>
      <c r="AK72" s="71">
        <v>1</v>
      </c>
      <c r="AL72" s="71">
        <v>1</v>
      </c>
      <c r="AM72" s="149">
        <v>1</v>
      </c>
    </row>
    <row r="73" spans="2:39" ht="20.100000000000001" customHeight="1" x14ac:dyDescent="0.4">
      <c r="B73" s="63" t="s">
        <v>508</v>
      </c>
      <c r="C73" s="61">
        <f t="shared" si="1"/>
        <v>30</v>
      </c>
      <c r="D73" s="71"/>
      <c r="E73" s="71"/>
      <c r="F73" s="71"/>
      <c r="G73" s="71"/>
      <c r="H73" s="71"/>
      <c r="I73" s="71"/>
      <c r="J73" s="71">
        <v>1</v>
      </c>
      <c r="K73" s="71">
        <v>1</v>
      </c>
      <c r="L73" s="71">
        <v>1</v>
      </c>
      <c r="M73" s="71">
        <v>1</v>
      </c>
      <c r="N73" s="71">
        <v>1</v>
      </c>
      <c r="O73" s="71">
        <v>1</v>
      </c>
      <c r="P73" s="71">
        <v>1</v>
      </c>
      <c r="Q73" s="71">
        <v>1</v>
      </c>
      <c r="R73" s="71">
        <v>1</v>
      </c>
      <c r="S73" s="71">
        <v>1</v>
      </c>
      <c r="T73" s="71">
        <v>1</v>
      </c>
      <c r="U73" s="71">
        <v>1</v>
      </c>
      <c r="V73" s="71">
        <v>1</v>
      </c>
      <c r="W73" s="71">
        <v>1</v>
      </c>
      <c r="X73" s="71">
        <v>1</v>
      </c>
      <c r="Y73" s="71">
        <v>1</v>
      </c>
      <c r="Z73" s="71">
        <v>1</v>
      </c>
      <c r="AA73" s="71">
        <v>1</v>
      </c>
      <c r="AB73" s="71">
        <v>1</v>
      </c>
      <c r="AC73" s="71">
        <v>1</v>
      </c>
      <c r="AD73" s="71">
        <v>1</v>
      </c>
      <c r="AE73" s="71">
        <v>1</v>
      </c>
      <c r="AF73" s="71">
        <v>1</v>
      </c>
      <c r="AG73" s="71">
        <v>1</v>
      </c>
      <c r="AH73" s="71">
        <v>1</v>
      </c>
      <c r="AI73" s="71">
        <v>1</v>
      </c>
      <c r="AJ73" s="71">
        <v>1</v>
      </c>
      <c r="AK73" s="71">
        <v>1</v>
      </c>
      <c r="AL73" s="71">
        <v>1</v>
      </c>
      <c r="AM73" s="149">
        <v>1</v>
      </c>
    </row>
    <row r="74" spans="2:39" ht="20.100000000000001" customHeight="1" x14ac:dyDescent="0.4">
      <c r="B74" s="63" t="s">
        <v>509</v>
      </c>
      <c r="C74" s="61">
        <f t="shared" si="1"/>
        <v>27</v>
      </c>
      <c r="D74" s="71"/>
      <c r="E74" s="71"/>
      <c r="F74" s="71"/>
      <c r="G74" s="71"/>
      <c r="H74" s="71"/>
      <c r="I74" s="71"/>
      <c r="J74" s="71"/>
      <c r="K74" s="71"/>
      <c r="L74" s="71"/>
      <c r="M74" s="71">
        <v>1</v>
      </c>
      <c r="N74" s="71">
        <v>1</v>
      </c>
      <c r="O74" s="71">
        <v>1</v>
      </c>
      <c r="P74" s="71">
        <v>1</v>
      </c>
      <c r="Q74" s="71">
        <v>1</v>
      </c>
      <c r="R74" s="71">
        <v>1</v>
      </c>
      <c r="S74" s="71">
        <v>1</v>
      </c>
      <c r="T74" s="71">
        <v>1</v>
      </c>
      <c r="U74" s="71">
        <v>1</v>
      </c>
      <c r="V74" s="71">
        <v>1</v>
      </c>
      <c r="W74" s="71">
        <v>1</v>
      </c>
      <c r="X74" s="71">
        <v>1</v>
      </c>
      <c r="Y74" s="71">
        <v>1</v>
      </c>
      <c r="Z74" s="71">
        <v>1</v>
      </c>
      <c r="AA74" s="71">
        <v>1</v>
      </c>
      <c r="AB74" s="71">
        <v>1</v>
      </c>
      <c r="AC74" s="71">
        <v>1</v>
      </c>
      <c r="AD74" s="71">
        <v>1</v>
      </c>
      <c r="AE74" s="71">
        <v>1</v>
      </c>
      <c r="AF74" s="71">
        <v>1</v>
      </c>
      <c r="AG74" s="71">
        <v>1</v>
      </c>
      <c r="AH74" s="71">
        <v>1</v>
      </c>
      <c r="AI74" s="71">
        <v>1</v>
      </c>
      <c r="AJ74" s="71">
        <v>1</v>
      </c>
      <c r="AK74" s="71">
        <v>1</v>
      </c>
      <c r="AL74" s="71">
        <v>1</v>
      </c>
      <c r="AM74" s="149">
        <v>1</v>
      </c>
    </row>
    <row r="75" spans="2:39" ht="20.100000000000001" customHeight="1" x14ac:dyDescent="0.4">
      <c r="B75" s="63" t="s">
        <v>510</v>
      </c>
      <c r="C75" s="61">
        <f t="shared" si="1"/>
        <v>27</v>
      </c>
      <c r="D75" s="71"/>
      <c r="E75" s="71"/>
      <c r="F75" s="71"/>
      <c r="G75" s="71"/>
      <c r="H75" s="71"/>
      <c r="I75" s="71"/>
      <c r="J75" s="71"/>
      <c r="K75" s="71"/>
      <c r="L75" s="71"/>
      <c r="M75" s="71">
        <v>1</v>
      </c>
      <c r="N75" s="71">
        <v>1</v>
      </c>
      <c r="O75" s="71">
        <v>1</v>
      </c>
      <c r="P75" s="71">
        <v>1</v>
      </c>
      <c r="Q75" s="71">
        <v>1</v>
      </c>
      <c r="R75" s="71">
        <v>1</v>
      </c>
      <c r="S75" s="71">
        <v>1</v>
      </c>
      <c r="T75" s="71">
        <v>1</v>
      </c>
      <c r="U75" s="71">
        <v>1</v>
      </c>
      <c r="V75" s="71">
        <v>1</v>
      </c>
      <c r="W75" s="71">
        <v>1</v>
      </c>
      <c r="X75" s="71">
        <v>1</v>
      </c>
      <c r="Y75" s="71">
        <v>1</v>
      </c>
      <c r="Z75" s="71">
        <v>1</v>
      </c>
      <c r="AA75" s="71">
        <v>1</v>
      </c>
      <c r="AB75" s="71">
        <v>1</v>
      </c>
      <c r="AC75" s="71">
        <v>1</v>
      </c>
      <c r="AD75" s="71">
        <v>1</v>
      </c>
      <c r="AE75" s="71">
        <v>1</v>
      </c>
      <c r="AF75" s="71">
        <v>1</v>
      </c>
      <c r="AG75" s="71">
        <v>1</v>
      </c>
      <c r="AH75" s="71">
        <v>1</v>
      </c>
      <c r="AI75" s="71">
        <v>1</v>
      </c>
      <c r="AJ75" s="71">
        <v>1</v>
      </c>
      <c r="AK75" s="71">
        <v>1</v>
      </c>
      <c r="AL75" s="71">
        <v>1</v>
      </c>
      <c r="AM75" s="149">
        <v>1</v>
      </c>
    </row>
    <row r="76" spans="2:39" ht="20.100000000000001" customHeight="1" x14ac:dyDescent="0.4">
      <c r="B76" s="63" t="s">
        <v>511</v>
      </c>
      <c r="C76" s="61">
        <f t="shared" si="1"/>
        <v>27</v>
      </c>
      <c r="D76" s="71"/>
      <c r="E76" s="71"/>
      <c r="F76" s="71"/>
      <c r="G76" s="71"/>
      <c r="H76" s="71"/>
      <c r="I76" s="71"/>
      <c r="J76" s="71"/>
      <c r="K76" s="71"/>
      <c r="L76" s="71"/>
      <c r="M76" s="71">
        <v>1</v>
      </c>
      <c r="N76" s="71">
        <v>1</v>
      </c>
      <c r="O76" s="71">
        <v>1</v>
      </c>
      <c r="P76" s="71">
        <v>1</v>
      </c>
      <c r="Q76" s="71">
        <v>1</v>
      </c>
      <c r="R76" s="71">
        <v>1</v>
      </c>
      <c r="S76" s="71">
        <v>1</v>
      </c>
      <c r="T76" s="71">
        <v>1</v>
      </c>
      <c r="U76" s="71">
        <v>1</v>
      </c>
      <c r="V76" s="71">
        <v>1</v>
      </c>
      <c r="W76" s="71">
        <v>1</v>
      </c>
      <c r="X76" s="71">
        <v>1</v>
      </c>
      <c r="Y76" s="71">
        <v>1</v>
      </c>
      <c r="Z76" s="71">
        <v>1</v>
      </c>
      <c r="AA76" s="71">
        <v>1</v>
      </c>
      <c r="AB76" s="71">
        <v>1</v>
      </c>
      <c r="AC76" s="71">
        <v>1</v>
      </c>
      <c r="AD76" s="71">
        <v>1</v>
      </c>
      <c r="AE76" s="71">
        <v>1</v>
      </c>
      <c r="AF76" s="71">
        <v>1</v>
      </c>
      <c r="AG76" s="71">
        <v>1</v>
      </c>
      <c r="AH76" s="71">
        <v>1</v>
      </c>
      <c r="AI76" s="71">
        <v>1</v>
      </c>
      <c r="AJ76" s="71">
        <v>1</v>
      </c>
      <c r="AK76" s="71">
        <v>1</v>
      </c>
      <c r="AL76" s="71">
        <v>1</v>
      </c>
      <c r="AM76" s="149">
        <v>1</v>
      </c>
    </row>
    <row r="77" spans="2:39" ht="20.100000000000001" customHeight="1" x14ac:dyDescent="0.4">
      <c r="B77" s="63" t="s">
        <v>512</v>
      </c>
      <c r="C77" s="61">
        <f t="shared" si="1"/>
        <v>27</v>
      </c>
      <c r="D77" s="71"/>
      <c r="E77" s="71"/>
      <c r="F77" s="71"/>
      <c r="G77" s="71"/>
      <c r="H77" s="71"/>
      <c r="I77" s="71"/>
      <c r="J77" s="71"/>
      <c r="K77" s="71"/>
      <c r="L77" s="71"/>
      <c r="M77" s="71">
        <v>1</v>
      </c>
      <c r="N77" s="71">
        <v>1</v>
      </c>
      <c r="O77" s="71">
        <v>1</v>
      </c>
      <c r="P77" s="71">
        <v>1</v>
      </c>
      <c r="Q77" s="71">
        <v>1</v>
      </c>
      <c r="R77" s="71">
        <v>1</v>
      </c>
      <c r="S77" s="71">
        <v>1</v>
      </c>
      <c r="T77" s="71">
        <v>1</v>
      </c>
      <c r="U77" s="71">
        <v>1</v>
      </c>
      <c r="V77" s="71">
        <v>1</v>
      </c>
      <c r="W77" s="71">
        <v>1</v>
      </c>
      <c r="X77" s="71">
        <v>1</v>
      </c>
      <c r="Y77" s="71">
        <v>1</v>
      </c>
      <c r="Z77" s="71">
        <v>1</v>
      </c>
      <c r="AA77" s="71">
        <v>1</v>
      </c>
      <c r="AB77" s="71">
        <v>1</v>
      </c>
      <c r="AC77" s="71">
        <v>1</v>
      </c>
      <c r="AD77" s="71">
        <v>1</v>
      </c>
      <c r="AE77" s="71">
        <v>1</v>
      </c>
      <c r="AF77" s="71">
        <v>1</v>
      </c>
      <c r="AG77" s="71">
        <v>1</v>
      </c>
      <c r="AH77" s="71">
        <v>1</v>
      </c>
      <c r="AI77" s="71">
        <v>1</v>
      </c>
      <c r="AJ77" s="71">
        <v>1</v>
      </c>
      <c r="AK77" s="71">
        <v>1</v>
      </c>
      <c r="AL77" s="71">
        <v>1</v>
      </c>
      <c r="AM77" s="149">
        <v>1</v>
      </c>
    </row>
    <row r="78" spans="2:39" ht="20.100000000000001" customHeight="1" x14ac:dyDescent="0.4">
      <c r="B78" s="63" t="s">
        <v>513</v>
      </c>
      <c r="C78" s="61">
        <f t="shared" si="1"/>
        <v>33</v>
      </c>
      <c r="D78" s="71"/>
      <c r="E78" s="71"/>
      <c r="F78" s="71"/>
      <c r="G78" s="71">
        <v>1</v>
      </c>
      <c r="H78" s="71">
        <v>1</v>
      </c>
      <c r="I78" s="71">
        <v>1</v>
      </c>
      <c r="J78" s="71">
        <v>1</v>
      </c>
      <c r="K78" s="71">
        <v>1</v>
      </c>
      <c r="L78" s="71">
        <v>1</v>
      </c>
      <c r="M78" s="71">
        <v>1</v>
      </c>
      <c r="N78" s="71">
        <v>1</v>
      </c>
      <c r="O78" s="71">
        <v>1</v>
      </c>
      <c r="P78" s="71">
        <v>1</v>
      </c>
      <c r="Q78" s="71">
        <v>1</v>
      </c>
      <c r="R78" s="71">
        <v>1</v>
      </c>
      <c r="S78" s="71">
        <v>1</v>
      </c>
      <c r="T78" s="71">
        <v>1</v>
      </c>
      <c r="U78" s="71">
        <v>1</v>
      </c>
      <c r="V78" s="71">
        <v>1</v>
      </c>
      <c r="W78" s="71">
        <v>1</v>
      </c>
      <c r="X78" s="71">
        <v>1</v>
      </c>
      <c r="Y78" s="71">
        <v>1</v>
      </c>
      <c r="Z78" s="71">
        <v>1</v>
      </c>
      <c r="AA78" s="71">
        <v>1</v>
      </c>
      <c r="AB78" s="71">
        <v>1</v>
      </c>
      <c r="AC78" s="71">
        <v>1</v>
      </c>
      <c r="AD78" s="71">
        <v>1</v>
      </c>
      <c r="AE78" s="71">
        <v>1</v>
      </c>
      <c r="AF78" s="71">
        <v>1</v>
      </c>
      <c r="AG78" s="71">
        <v>1</v>
      </c>
      <c r="AH78" s="71">
        <v>1</v>
      </c>
      <c r="AI78" s="71">
        <v>1</v>
      </c>
      <c r="AJ78" s="71">
        <v>1</v>
      </c>
      <c r="AK78" s="71">
        <v>1</v>
      </c>
      <c r="AL78" s="71">
        <v>1</v>
      </c>
      <c r="AM78" s="149">
        <v>1</v>
      </c>
    </row>
    <row r="79" spans="2:39" ht="20.100000000000001" customHeight="1" x14ac:dyDescent="0.4">
      <c r="B79" s="63" t="s">
        <v>514</v>
      </c>
      <c r="C79" s="61">
        <f t="shared" si="1"/>
        <v>33</v>
      </c>
      <c r="D79" s="71"/>
      <c r="E79" s="71"/>
      <c r="F79" s="71"/>
      <c r="G79" s="71">
        <v>1</v>
      </c>
      <c r="H79" s="71">
        <v>1</v>
      </c>
      <c r="I79" s="71">
        <v>1</v>
      </c>
      <c r="J79" s="71">
        <v>1</v>
      </c>
      <c r="K79" s="71">
        <v>1</v>
      </c>
      <c r="L79" s="71">
        <v>1</v>
      </c>
      <c r="M79" s="71">
        <v>1</v>
      </c>
      <c r="N79" s="71">
        <v>1</v>
      </c>
      <c r="O79" s="71">
        <v>1</v>
      </c>
      <c r="P79" s="71">
        <v>1</v>
      </c>
      <c r="Q79" s="71">
        <v>1</v>
      </c>
      <c r="R79" s="71">
        <v>1</v>
      </c>
      <c r="S79" s="71">
        <v>1</v>
      </c>
      <c r="T79" s="71">
        <v>1</v>
      </c>
      <c r="U79" s="71">
        <v>1</v>
      </c>
      <c r="V79" s="71">
        <v>1</v>
      </c>
      <c r="W79" s="71">
        <v>1</v>
      </c>
      <c r="X79" s="71">
        <v>1</v>
      </c>
      <c r="Y79" s="71">
        <v>1</v>
      </c>
      <c r="Z79" s="71">
        <v>1</v>
      </c>
      <c r="AA79" s="71">
        <v>1</v>
      </c>
      <c r="AB79" s="71">
        <v>1</v>
      </c>
      <c r="AC79" s="71">
        <v>1</v>
      </c>
      <c r="AD79" s="71">
        <v>1</v>
      </c>
      <c r="AE79" s="71">
        <v>1</v>
      </c>
      <c r="AF79" s="71">
        <v>1</v>
      </c>
      <c r="AG79" s="71">
        <v>1</v>
      </c>
      <c r="AH79" s="71">
        <v>1</v>
      </c>
      <c r="AI79" s="71">
        <v>1</v>
      </c>
      <c r="AJ79" s="71">
        <v>1</v>
      </c>
      <c r="AK79" s="71">
        <v>1</v>
      </c>
      <c r="AL79" s="71">
        <v>1</v>
      </c>
      <c r="AM79" s="149">
        <v>1</v>
      </c>
    </row>
    <row r="80" spans="2:39" ht="20.100000000000001" customHeight="1" x14ac:dyDescent="0.4">
      <c r="B80" s="63" t="s">
        <v>515</v>
      </c>
      <c r="C80" s="61">
        <f t="shared" si="1"/>
        <v>33</v>
      </c>
      <c r="D80" s="71"/>
      <c r="E80" s="71"/>
      <c r="F80" s="71"/>
      <c r="G80" s="71">
        <v>1</v>
      </c>
      <c r="H80" s="71">
        <v>1</v>
      </c>
      <c r="I80" s="71">
        <v>1</v>
      </c>
      <c r="J80" s="71">
        <v>1</v>
      </c>
      <c r="K80" s="71">
        <v>1</v>
      </c>
      <c r="L80" s="71">
        <v>1</v>
      </c>
      <c r="M80" s="71">
        <v>1</v>
      </c>
      <c r="N80" s="71">
        <v>1</v>
      </c>
      <c r="O80" s="71">
        <v>1</v>
      </c>
      <c r="P80" s="71">
        <v>1</v>
      </c>
      <c r="Q80" s="71">
        <v>1</v>
      </c>
      <c r="R80" s="71">
        <v>1</v>
      </c>
      <c r="S80" s="71">
        <v>1</v>
      </c>
      <c r="T80" s="71">
        <v>1</v>
      </c>
      <c r="U80" s="71">
        <v>1</v>
      </c>
      <c r="V80" s="71">
        <v>1</v>
      </c>
      <c r="W80" s="71">
        <v>1</v>
      </c>
      <c r="X80" s="71">
        <v>1</v>
      </c>
      <c r="Y80" s="71">
        <v>1</v>
      </c>
      <c r="Z80" s="71">
        <v>1</v>
      </c>
      <c r="AA80" s="71">
        <v>1</v>
      </c>
      <c r="AB80" s="71">
        <v>1</v>
      </c>
      <c r="AC80" s="71">
        <v>1</v>
      </c>
      <c r="AD80" s="71">
        <v>1</v>
      </c>
      <c r="AE80" s="71">
        <v>1</v>
      </c>
      <c r="AF80" s="71">
        <v>1</v>
      </c>
      <c r="AG80" s="71">
        <v>1</v>
      </c>
      <c r="AH80" s="71">
        <v>1</v>
      </c>
      <c r="AI80" s="71">
        <v>1</v>
      </c>
      <c r="AJ80" s="71">
        <v>1</v>
      </c>
      <c r="AK80" s="71">
        <v>1</v>
      </c>
      <c r="AL80" s="71">
        <v>1</v>
      </c>
      <c r="AM80" s="149">
        <v>1</v>
      </c>
    </row>
    <row r="81" spans="2:39" ht="20.100000000000001" customHeight="1" x14ac:dyDescent="0.4">
      <c r="B81" s="63" t="s">
        <v>516</v>
      </c>
      <c r="C81" s="61">
        <f t="shared" si="1"/>
        <v>30</v>
      </c>
      <c r="D81" s="71"/>
      <c r="E81" s="71"/>
      <c r="F81" s="71"/>
      <c r="G81" s="71"/>
      <c r="H81" s="71"/>
      <c r="I81" s="71"/>
      <c r="J81" s="71">
        <v>1</v>
      </c>
      <c r="K81" s="71">
        <v>1</v>
      </c>
      <c r="L81" s="71">
        <v>1</v>
      </c>
      <c r="M81" s="71">
        <v>1</v>
      </c>
      <c r="N81" s="71">
        <v>1</v>
      </c>
      <c r="O81" s="71">
        <v>1</v>
      </c>
      <c r="P81" s="71">
        <v>1</v>
      </c>
      <c r="Q81" s="71">
        <v>1</v>
      </c>
      <c r="R81" s="71">
        <v>1</v>
      </c>
      <c r="S81" s="71">
        <v>1</v>
      </c>
      <c r="T81" s="71">
        <v>1</v>
      </c>
      <c r="U81" s="71">
        <v>1</v>
      </c>
      <c r="V81" s="71">
        <v>1</v>
      </c>
      <c r="W81" s="71">
        <v>1</v>
      </c>
      <c r="X81" s="71">
        <v>1</v>
      </c>
      <c r="Y81" s="71">
        <v>1</v>
      </c>
      <c r="Z81" s="71">
        <v>1</v>
      </c>
      <c r="AA81" s="71">
        <v>1</v>
      </c>
      <c r="AB81" s="71">
        <v>1</v>
      </c>
      <c r="AC81" s="71">
        <v>1</v>
      </c>
      <c r="AD81" s="71">
        <v>1</v>
      </c>
      <c r="AE81" s="71">
        <v>1</v>
      </c>
      <c r="AF81" s="71">
        <v>1</v>
      </c>
      <c r="AG81" s="71">
        <v>1</v>
      </c>
      <c r="AH81" s="71">
        <v>1</v>
      </c>
      <c r="AI81" s="71">
        <v>1</v>
      </c>
      <c r="AJ81" s="71">
        <v>1</v>
      </c>
      <c r="AK81" s="71">
        <v>1</v>
      </c>
      <c r="AL81" s="71">
        <v>1</v>
      </c>
      <c r="AM81" s="149">
        <v>1</v>
      </c>
    </row>
    <row r="82" spans="2:39" ht="20.100000000000001" customHeight="1" x14ac:dyDescent="0.4">
      <c r="B82" s="63" t="s">
        <v>517</v>
      </c>
      <c r="C82" s="61">
        <f t="shared" si="1"/>
        <v>30</v>
      </c>
      <c r="D82" s="71"/>
      <c r="E82" s="71"/>
      <c r="F82" s="71"/>
      <c r="G82" s="71"/>
      <c r="H82" s="71"/>
      <c r="I82" s="71"/>
      <c r="J82" s="71">
        <v>1</v>
      </c>
      <c r="K82" s="71">
        <v>1</v>
      </c>
      <c r="L82" s="71">
        <v>1</v>
      </c>
      <c r="M82" s="71">
        <v>1</v>
      </c>
      <c r="N82" s="71">
        <v>1</v>
      </c>
      <c r="O82" s="71">
        <v>1</v>
      </c>
      <c r="P82" s="71">
        <v>1</v>
      </c>
      <c r="Q82" s="71">
        <v>1</v>
      </c>
      <c r="R82" s="71">
        <v>1</v>
      </c>
      <c r="S82" s="71">
        <v>1</v>
      </c>
      <c r="T82" s="71">
        <v>1</v>
      </c>
      <c r="U82" s="71">
        <v>1</v>
      </c>
      <c r="V82" s="71">
        <v>1</v>
      </c>
      <c r="W82" s="71">
        <v>1</v>
      </c>
      <c r="X82" s="71">
        <v>1</v>
      </c>
      <c r="Y82" s="71">
        <v>1</v>
      </c>
      <c r="Z82" s="71">
        <v>1</v>
      </c>
      <c r="AA82" s="71">
        <v>1</v>
      </c>
      <c r="AB82" s="71">
        <v>1</v>
      </c>
      <c r="AC82" s="71">
        <v>1</v>
      </c>
      <c r="AD82" s="71">
        <v>1</v>
      </c>
      <c r="AE82" s="71">
        <v>1</v>
      </c>
      <c r="AF82" s="71">
        <v>1</v>
      </c>
      <c r="AG82" s="71">
        <v>1</v>
      </c>
      <c r="AH82" s="71">
        <v>1</v>
      </c>
      <c r="AI82" s="71">
        <v>1</v>
      </c>
      <c r="AJ82" s="71">
        <v>1</v>
      </c>
      <c r="AK82" s="71">
        <v>1</v>
      </c>
      <c r="AL82" s="71">
        <v>1</v>
      </c>
      <c r="AM82" s="149">
        <v>1</v>
      </c>
    </row>
    <row r="83" spans="2:39" ht="20.100000000000001" customHeight="1" x14ac:dyDescent="0.4">
      <c r="B83" s="63" t="s">
        <v>518</v>
      </c>
      <c r="C83" s="61">
        <f t="shared" si="1"/>
        <v>30</v>
      </c>
      <c r="D83" s="71"/>
      <c r="E83" s="71"/>
      <c r="F83" s="71"/>
      <c r="G83" s="71"/>
      <c r="H83" s="71"/>
      <c r="I83" s="71"/>
      <c r="J83" s="71">
        <v>1</v>
      </c>
      <c r="K83" s="71">
        <v>1</v>
      </c>
      <c r="L83" s="71">
        <v>1</v>
      </c>
      <c r="M83" s="71">
        <v>1</v>
      </c>
      <c r="N83" s="71">
        <v>1</v>
      </c>
      <c r="O83" s="71">
        <v>1</v>
      </c>
      <c r="P83" s="71">
        <v>1</v>
      </c>
      <c r="Q83" s="71">
        <v>1</v>
      </c>
      <c r="R83" s="71">
        <v>1</v>
      </c>
      <c r="S83" s="71">
        <v>1</v>
      </c>
      <c r="T83" s="71">
        <v>1</v>
      </c>
      <c r="U83" s="71">
        <v>1</v>
      </c>
      <c r="V83" s="71">
        <v>1</v>
      </c>
      <c r="W83" s="71">
        <v>1</v>
      </c>
      <c r="X83" s="71">
        <v>1</v>
      </c>
      <c r="Y83" s="71">
        <v>1</v>
      </c>
      <c r="Z83" s="71">
        <v>1</v>
      </c>
      <c r="AA83" s="71">
        <v>1</v>
      </c>
      <c r="AB83" s="71">
        <v>1</v>
      </c>
      <c r="AC83" s="71">
        <v>1</v>
      </c>
      <c r="AD83" s="71">
        <v>1</v>
      </c>
      <c r="AE83" s="71">
        <v>1</v>
      </c>
      <c r="AF83" s="71">
        <v>1</v>
      </c>
      <c r="AG83" s="71">
        <v>1</v>
      </c>
      <c r="AH83" s="71">
        <v>1</v>
      </c>
      <c r="AI83" s="71">
        <v>1</v>
      </c>
      <c r="AJ83" s="71">
        <v>1</v>
      </c>
      <c r="AK83" s="71">
        <v>1</v>
      </c>
      <c r="AL83" s="71">
        <v>1</v>
      </c>
      <c r="AM83" s="149">
        <v>1</v>
      </c>
    </row>
    <row r="84" spans="2:39" ht="20.100000000000001" customHeight="1" x14ac:dyDescent="0.4">
      <c r="B84" s="63" t="s">
        <v>519</v>
      </c>
      <c r="C84" s="61">
        <f t="shared" si="1"/>
        <v>25</v>
      </c>
      <c r="D84" s="71"/>
      <c r="E84" s="71"/>
      <c r="F84" s="71"/>
      <c r="G84" s="71"/>
      <c r="H84" s="71"/>
      <c r="I84" s="71"/>
      <c r="J84" s="71"/>
      <c r="K84" s="71"/>
      <c r="L84" s="71"/>
      <c r="M84" s="71"/>
      <c r="N84" s="71"/>
      <c r="O84" s="71">
        <v>1</v>
      </c>
      <c r="P84" s="71">
        <v>1</v>
      </c>
      <c r="Q84" s="71">
        <v>1</v>
      </c>
      <c r="R84" s="71">
        <v>1</v>
      </c>
      <c r="S84" s="71">
        <v>1</v>
      </c>
      <c r="T84" s="71">
        <v>1</v>
      </c>
      <c r="U84" s="71">
        <v>1</v>
      </c>
      <c r="V84" s="71">
        <v>1</v>
      </c>
      <c r="W84" s="71">
        <v>1</v>
      </c>
      <c r="X84" s="71">
        <v>1</v>
      </c>
      <c r="Y84" s="71">
        <v>1</v>
      </c>
      <c r="Z84" s="71">
        <v>1</v>
      </c>
      <c r="AA84" s="71">
        <v>1</v>
      </c>
      <c r="AB84" s="71">
        <v>1</v>
      </c>
      <c r="AC84" s="71">
        <v>1</v>
      </c>
      <c r="AD84" s="71">
        <v>1</v>
      </c>
      <c r="AE84" s="71">
        <v>1</v>
      </c>
      <c r="AF84" s="71">
        <v>1</v>
      </c>
      <c r="AG84" s="71">
        <v>1</v>
      </c>
      <c r="AH84" s="71">
        <v>1</v>
      </c>
      <c r="AI84" s="71">
        <v>1</v>
      </c>
      <c r="AJ84" s="71">
        <v>1</v>
      </c>
      <c r="AK84" s="71">
        <v>1</v>
      </c>
      <c r="AL84" s="71">
        <v>1</v>
      </c>
      <c r="AM84" s="149">
        <v>1</v>
      </c>
    </row>
    <row r="85" spans="2:39" ht="20.100000000000001" customHeight="1" x14ac:dyDescent="0.4">
      <c r="B85" s="63" t="s">
        <v>520</v>
      </c>
      <c r="C85" s="61">
        <f t="shared" si="1"/>
        <v>25</v>
      </c>
      <c r="D85" s="71"/>
      <c r="E85" s="71"/>
      <c r="F85" s="71"/>
      <c r="G85" s="71"/>
      <c r="H85" s="71"/>
      <c r="I85" s="71"/>
      <c r="J85" s="71"/>
      <c r="K85" s="71"/>
      <c r="L85" s="71"/>
      <c r="M85" s="71"/>
      <c r="N85" s="71"/>
      <c r="O85" s="71">
        <v>1</v>
      </c>
      <c r="P85" s="71">
        <v>1</v>
      </c>
      <c r="Q85" s="71">
        <v>1</v>
      </c>
      <c r="R85" s="71">
        <v>1</v>
      </c>
      <c r="S85" s="71">
        <v>1</v>
      </c>
      <c r="T85" s="71">
        <v>1</v>
      </c>
      <c r="U85" s="71">
        <v>1</v>
      </c>
      <c r="V85" s="71">
        <v>1</v>
      </c>
      <c r="W85" s="71">
        <v>1</v>
      </c>
      <c r="X85" s="71">
        <v>1</v>
      </c>
      <c r="Y85" s="71">
        <v>1</v>
      </c>
      <c r="Z85" s="71">
        <v>1</v>
      </c>
      <c r="AA85" s="71">
        <v>1</v>
      </c>
      <c r="AB85" s="71">
        <v>1</v>
      </c>
      <c r="AC85" s="71">
        <v>1</v>
      </c>
      <c r="AD85" s="71">
        <v>1</v>
      </c>
      <c r="AE85" s="71">
        <v>1</v>
      </c>
      <c r="AF85" s="71">
        <v>1</v>
      </c>
      <c r="AG85" s="71">
        <v>1</v>
      </c>
      <c r="AH85" s="71">
        <v>1</v>
      </c>
      <c r="AI85" s="71">
        <v>1</v>
      </c>
      <c r="AJ85" s="71">
        <v>1</v>
      </c>
      <c r="AK85" s="71">
        <v>1</v>
      </c>
      <c r="AL85" s="71">
        <v>1</v>
      </c>
      <c r="AM85" s="149">
        <v>1</v>
      </c>
    </row>
    <row r="86" spans="2:39" ht="20.100000000000001" customHeight="1" x14ac:dyDescent="0.4">
      <c r="B86" s="63" t="s">
        <v>521</v>
      </c>
      <c r="C86" s="61">
        <f t="shared" si="1"/>
        <v>25</v>
      </c>
      <c r="D86" s="71"/>
      <c r="E86" s="71"/>
      <c r="F86" s="71"/>
      <c r="G86" s="71"/>
      <c r="H86" s="71"/>
      <c r="I86" s="71"/>
      <c r="J86" s="71"/>
      <c r="K86" s="71"/>
      <c r="L86" s="71"/>
      <c r="M86" s="71"/>
      <c r="N86" s="71"/>
      <c r="O86" s="71">
        <v>1</v>
      </c>
      <c r="P86" s="71">
        <v>1</v>
      </c>
      <c r="Q86" s="71">
        <v>1</v>
      </c>
      <c r="R86" s="71">
        <v>1</v>
      </c>
      <c r="S86" s="71">
        <v>1</v>
      </c>
      <c r="T86" s="71">
        <v>1</v>
      </c>
      <c r="U86" s="71">
        <v>1</v>
      </c>
      <c r="V86" s="71">
        <v>1</v>
      </c>
      <c r="W86" s="71">
        <v>1</v>
      </c>
      <c r="X86" s="71">
        <v>1</v>
      </c>
      <c r="Y86" s="71">
        <v>1</v>
      </c>
      <c r="Z86" s="71">
        <v>1</v>
      </c>
      <c r="AA86" s="71">
        <v>1</v>
      </c>
      <c r="AB86" s="71">
        <v>1</v>
      </c>
      <c r="AC86" s="71">
        <v>1</v>
      </c>
      <c r="AD86" s="71">
        <v>1</v>
      </c>
      <c r="AE86" s="71">
        <v>1</v>
      </c>
      <c r="AF86" s="71">
        <v>1</v>
      </c>
      <c r="AG86" s="71">
        <v>1</v>
      </c>
      <c r="AH86" s="71">
        <v>1</v>
      </c>
      <c r="AI86" s="71">
        <v>1</v>
      </c>
      <c r="AJ86" s="71">
        <v>1</v>
      </c>
      <c r="AK86" s="71">
        <v>1</v>
      </c>
      <c r="AL86" s="71">
        <v>1</v>
      </c>
      <c r="AM86" s="149">
        <v>1</v>
      </c>
    </row>
    <row r="87" spans="2:39" ht="20.100000000000001" customHeight="1" x14ac:dyDescent="0.4">
      <c r="B87" s="63" t="s">
        <v>522</v>
      </c>
      <c r="C87" s="61">
        <f t="shared" ref="C87:C105" si="2">SUM(D87:AM87)</f>
        <v>25</v>
      </c>
      <c r="D87" s="71"/>
      <c r="E87" s="71"/>
      <c r="F87" s="71"/>
      <c r="G87" s="71"/>
      <c r="H87" s="71"/>
      <c r="I87" s="71"/>
      <c r="J87" s="71"/>
      <c r="K87" s="71"/>
      <c r="L87" s="71"/>
      <c r="M87" s="71"/>
      <c r="N87" s="71"/>
      <c r="O87" s="71">
        <v>1</v>
      </c>
      <c r="P87" s="71">
        <v>1</v>
      </c>
      <c r="Q87" s="71">
        <v>1</v>
      </c>
      <c r="R87" s="71">
        <v>1</v>
      </c>
      <c r="S87" s="71">
        <v>1</v>
      </c>
      <c r="T87" s="71">
        <v>1</v>
      </c>
      <c r="U87" s="71">
        <v>1</v>
      </c>
      <c r="V87" s="71">
        <v>1</v>
      </c>
      <c r="W87" s="71">
        <v>1</v>
      </c>
      <c r="X87" s="71">
        <v>1</v>
      </c>
      <c r="Y87" s="71">
        <v>1</v>
      </c>
      <c r="Z87" s="71">
        <v>1</v>
      </c>
      <c r="AA87" s="71">
        <v>1</v>
      </c>
      <c r="AB87" s="71">
        <v>1</v>
      </c>
      <c r="AC87" s="71">
        <v>1</v>
      </c>
      <c r="AD87" s="71">
        <v>1</v>
      </c>
      <c r="AE87" s="71">
        <v>1</v>
      </c>
      <c r="AF87" s="71">
        <v>1</v>
      </c>
      <c r="AG87" s="71">
        <v>1</v>
      </c>
      <c r="AH87" s="71">
        <v>1</v>
      </c>
      <c r="AI87" s="71">
        <v>1</v>
      </c>
      <c r="AJ87" s="71">
        <v>1</v>
      </c>
      <c r="AK87" s="71">
        <v>1</v>
      </c>
      <c r="AL87" s="71">
        <v>1</v>
      </c>
      <c r="AM87" s="149">
        <v>1</v>
      </c>
    </row>
    <row r="88" spans="2:39" ht="20.100000000000001" customHeight="1" x14ac:dyDescent="0.4">
      <c r="B88" s="63" t="s">
        <v>523</v>
      </c>
      <c r="C88" s="61">
        <f t="shared" si="2"/>
        <v>28</v>
      </c>
      <c r="D88" s="71"/>
      <c r="E88" s="71"/>
      <c r="F88" s="71"/>
      <c r="G88" s="71"/>
      <c r="H88" s="71"/>
      <c r="I88" s="71"/>
      <c r="J88" s="71"/>
      <c r="K88" s="71"/>
      <c r="L88" s="71">
        <v>1</v>
      </c>
      <c r="M88" s="71">
        <v>1</v>
      </c>
      <c r="N88" s="71">
        <v>1</v>
      </c>
      <c r="O88" s="71">
        <v>1</v>
      </c>
      <c r="P88" s="71">
        <v>1</v>
      </c>
      <c r="Q88" s="71">
        <v>1</v>
      </c>
      <c r="R88" s="71">
        <v>1</v>
      </c>
      <c r="S88" s="71">
        <v>1</v>
      </c>
      <c r="T88" s="71">
        <v>1</v>
      </c>
      <c r="U88" s="71">
        <v>1</v>
      </c>
      <c r="V88" s="71">
        <v>1</v>
      </c>
      <c r="W88" s="71">
        <v>1</v>
      </c>
      <c r="X88" s="71">
        <v>1</v>
      </c>
      <c r="Y88" s="71">
        <v>1</v>
      </c>
      <c r="Z88" s="71">
        <v>1</v>
      </c>
      <c r="AA88" s="71">
        <v>1</v>
      </c>
      <c r="AB88" s="71">
        <v>1</v>
      </c>
      <c r="AC88" s="71">
        <v>1</v>
      </c>
      <c r="AD88" s="71">
        <v>1</v>
      </c>
      <c r="AE88" s="71">
        <v>1</v>
      </c>
      <c r="AF88" s="71">
        <v>1</v>
      </c>
      <c r="AG88" s="71">
        <v>1</v>
      </c>
      <c r="AH88" s="71">
        <v>1</v>
      </c>
      <c r="AI88" s="71">
        <v>1</v>
      </c>
      <c r="AJ88" s="71">
        <v>1</v>
      </c>
      <c r="AK88" s="71">
        <v>1</v>
      </c>
      <c r="AL88" s="71">
        <v>1</v>
      </c>
      <c r="AM88" s="149">
        <v>1</v>
      </c>
    </row>
    <row r="89" spans="2:39" ht="20.100000000000001" customHeight="1" x14ac:dyDescent="0.4">
      <c r="B89" s="63" t="s">
        <v>524</v>
      </c>
      <c r="C89" s="61">
        <f t="shared" si="2"/>
        <v>28</v>
      </c>
      <c r="D89" s="71"/>
      <c r="E89" s="71"/>
      <c r="F89" s="71"/>
      <c r="G89" s="71"/>
      <c r="H89" s="71"/>
      <c r="I89" s="71"/>
      <c r="J89" s="71"/>
      <c r="K89" s="71"/>
      <c r="L89" s="71">
        <v>1</v>
      </c>
      <c r="M89" s="71">
        <v>1</v>
      </c>
      <c r="N89" s="71">
        <v>1</v>
      </c>
      <c r="O89" s="71">
        <v>1</v>
      </c>
      <c r="P89" s="71">
        <v>1</v>
      </c>
      <c r="Q89" s="71">
        <v>1</v>
      </c>
      <c r="R89" s="71">
        <v>1</v>
      </c>
      <c r="S89" s="71">
        <v>1</v>
      </c>
      <c r="T89" s="71">
        <v>1</v>
      </c>
      <c r="U89" s="71">
        <v>1</v>
      </c>
      <c r="V89" s="71">
        <v>1</v>
      </c>
      <c r="W89" s="71">
        <v>1</v>
      </c>
      <c r="X89" s="71">
        <v>1</v>
      </c>
      <c r="Y89" s="71">
        <v>1</v>
      </c>
      <c r="Z89" s="71">
        <v>1</v>
      </c>
      <c r="AA89" s="71">
        <v>1</v>
      </c>
      <c r="AB89" s="71">
        <v>1</v>
      </c>
      <c r="AC89" s="71">
        <v>1</v>
      </c>
      <c r="AD89" s="71">
        <v>1</v>
      </c>
      <c r="AE89" s="71">
        <v>1</v>
      </c>
      <c r="AF89" s="71">
        <v>1</v>
      </c>
      <c r="AG89" s="71">
        <v>1</v>
      </c>
      <c r="AH89" s="71">
        <v>1</v>
      </c>
      <c r="AI89" s="71">
        <v>1</v>
      </c>
      <c r="AJ89" s="71">
        <v>1</v>
      </c>
      <c r="AK89" s="71">
        <v>1</v>
      </c>
      <c r="AL89" s="71">
        <v>1</v>
      </c>
      <c r="AM89" s="149">
        <v>1</v>
      </c>
    </row>
    <row r="90" spans="2:39" ht="20.100000000000001" customHeight="1" x14ac:dyDescent="0.4">
      <c r="B90" s="63" t="s">
        <v>525</v>
      </c>
      <c r="C90" s="61">
        <f t="shared" si="2"/>
        <v>28</v>
      </c>
      <c r="D90" s="71"/>
      <c r="E90" s="71"/>
      <c r="F90" s="71"/>
      <c r="G90" s="71"/>
      <c r="H90" s="71"/>
      <c r="I90" s="71"/>
      <c r="J90" s="71"/>
      <c r="K90" s="71"/>
      <c r="L90" s="71">
        <v>1</v>
      </c>
      <c r="M90" s="71">
        <v>1</v>
      </c>
      <c r="N90" s="71">
        <v>1</v>
      </c>
      <c r="O90" s="71">
        <v>1</v>
      </c>
      <c r="P90" s="71">
        <v>1</v>
      </c>
      <c r="Q90" s="71">
        <v>1</v>
      </c>
      <c r="R90" s="71">
        <v>1</v>
      </c>
      <c r="S90" s="71">
        <v>1</v>
      </c>
      <c r="T90" s="71">
        <v>1</v>
      </c>
      <c r="U90" s="71">
        <v>1</v>
      </c>
      <c r="V90" s="71">
        <v>1</v>
      </c>
      <c r="W90" s="71">
        <v>1</v>
      </c>
      <c r="X90" s="71">
        <v>1</v>
      </c>
      <c r="Y90" s="71">
        <v>1</v>
      </c>
      <c r="Z90" s="71">
        <v>1</v>
      </c>
      <c r="AA90" s="71">
        <v>1</v>
      </c>
      <c r="AB90" s="71">
        <v>1</v>
      </c>
      <c r="AC90" s="71">
        <v>1</v>
      </c>
      <c r="AD90" s="71">
        <v>1</v>
      </c>
      <c r="AE90" s="71">
        <v>1</v>
      </c>
      <c r="AF90" s="71">
        <v>1</v>
      </c>
      <c r="AG90" s="71">
        <v>1</v>
      </c>
      <c r="AH90" s="71">
        <v>1</v>
      </c>
      <c r="AI90" s="71">
        <v>1</v>
      </c>
      <c r="AJ90" s="71">
        <v>1</v>
      </c>
      <c r="AK90" s="71">
        <v>1</v>
      </c>
      <c r="AL90" s="71">
        <v>1</v>
      </c>
      <c r="AM90" s="149">
        <v>1</v>
      </c>
    </row>
    <row r="91" spans="2:39" ht="20.100000000000001" customHeight="1" x14ac:dyDescent="0.4">
      <c r="B91" s="63" t="s">
        <v>526</v>
      </c>
      <c r="C91" s="61">
        <f t="shared" si="2"/>
        <v>25</v>
      </c>
      <c r="D91" s="71"/>
      <c r="E91" s="71"/>
      <c r="F91" s="71"/>
      <c r="G91" s="71"/>
      <c r="H91" s="71"/>
      <c r="I91" s="71"/>
      <c r="J91" s="71"/>
      <c r="K91" s="71"/>
      <c r="L91" s="71"/>
      <c r="M91" s="71"/>
      <c r="N91" s="71"/>
      <c r="O91" s="71">
        <v>1</v>
      </c>
      <c r="P91" s="71">
        <v>1</v>
      </c>
      <c r="Q91" s="71">
        <v>1</v>
      </c>
      <c r="R91" s="71">
        <v>1</v>
      </c>
      <c r="S91" s="71">
        <v>1</v>
      </c>
      <c r="T91" s="71">
        <v>1</v>
      </c>
      <c r="U91" s="71">
        <v>1</v>
      </c>
      <c r="V91" s="71">
        <v>1</v>
      </c>
      <c r="W91" s="71">
        <v>1</v>
      </c>
      <c r="X91" s="71">
        <v>1</v>
      </c>
      <c r="Y91" s="71">
        <v>1</v>
      </c>
      <c r="Z91" s="71">
        <v>1</v>
      </c>
      <c r="AA91" s="71">
        <v>1</v>
      </c>
      <c r="AB91" s="71">
        <v>1</v>
      </c>
      <c r="AC91" s="71">
        <v>1</v>
      </c>
      <c r="AD91" s="71">
        <v>1</v>
      </c>
      <c r="AE91" s="71">
        <v>1</v>
      </c>
      <c r="AF91" s="71">
        <v>1</v>
      </c>
      <c r="AG91" s="71">
        <v>1</v>
      </c>
      <c r="AH91" s="71">
        <v>1</v>
      </c>
      <c r="AI91" s="71">
        <v>1</v>
      </c>
      <c r="AJ91" s="71">
        <v>1</v>
      </c>
      <c r="AK91" s="71">
        <v>1</v>
      </c>
      <c r="AL91" s="71">
        <v>1</v>
      </c>
      <c r="AM91" s="149">
        <v>1</v>
      </c>
    </row>
    <row r="92" spans="2:39" ht="20.100000000000001" customHeight="1" x14ac:dyDescent="0.4">
      <c r="B92" s="63" t="s">
        <v>527</v>
      </c>
      <c r="C92" s="61">
        <f t="shared" si="2"/>
        <v>25</v>
      </c>
      <c r="D92" s="71"/>
      <c r="E92" s="71"/>
      <c r="F92" s="71"/>
      <c r="G92" s="71"/>
      <c r="H92" s="71"/>
      <c r="I92" s="71"/>
      <c r="J92" s="71"/>
      <c r="K92" s="71"/>
      <c r="L92" s="71"/>
      <c r="M92" s="71"/>
      <c r="N92" s="71"/>
      <c r="O92" s="71">
        <v>1</v>
      </c>
      <c r="P92" s="71">
        <v>1</v>
      </c>
      <c r="Q92" s="71">
        <v>1</v>
      </c>
      <c r="R92" s="71">
        <v>1</v>
      </c>
      <c r="S92" s="71">
        <v>1</v>
      </c>
      <c r="T92" s="71">
        <v>1</v>
      </c>
      <c r="U92" s="71">
        <v>1</v>
      </c>
      <c r="V92" s="71">
        <v>1</v>
      </c>
      <c r="W92" s="71">
        <v>1</v>
      </c>
      <c r="X92" s="71">
        <v>1</v>
      </c>
      <c r="Y92" s="71">
        <v>1</v>
      </c>
      <c r="Z92" s="71">
        <v>1</v>
      </c>
      <c r="AA92" s="71">
        <v>1</v>
      </c>
      <c r="AB92" s="71">
        <v>1</v>
      </c>
      <c r="AC92" s="71">
        <v>1</v>
      </c>
      <c r="AD92" s="71">
        <v>1</v>
      </c>
      <c r="AE92" s="71">
        <v>1</v>
      </c>
      <c r="AF92" s="71">
        <v>1</v>
      </c>
      <c r="AG92" s="71">
        <v>1</v>
      </c>
      <c r="AH92" s="71">
        <v>1</v>
      </c>
      <c r="AI92" s="71">
        <v>1</v>
      </c>
      <c r="AJ92" s="71">
        <v>1</v>
      </c>
      <c r="AK92" s="71">
        <v>1</v>
      </c>
      <c r="AL92" s="71">
        <v>1</v>
      </c>
      <c r="AM92" s="149">
        <v>1</v>
      </c>
    </row>
    <row r="93" spans="2:39" ht="20.100000000000001" customHeight="1" x14ac:dyDescent="0.4">
      <c r="B93" s="63" t="s">
        <v>528</v>
      </c>
      <c r="C93" s="61">
        <f t="shared" si="2"/>
        <v>25</v>
      </c>
      <c r="D93" s="71"/>
      <c r="E93" s="71"/>
      <c r="F93" s="71"/>
      <c r="G93" s="71"/>
      <c r="H93" s="71"/>
      <c r="I93" s="71"/>
      <c r="J93" s="71"/>
      <c r="K93" s="71"/>
      <c r="L93" s="71"/>
      <c r="M93" s="71"/>
      <c r="N93" s="71"/>
      <c r="O93" s="71">
        <v>1</v>
      </c>
      <c r="P93" s="71">
        <v>1</v>
      </c>
      <c r="Q93" s="71">
        <v>1</v>
      </c>
      <c r="R93" s="71">
        <v>1</v>
      </c>
      <c r="S93" s="71">
        <v>1</v>
      </c>
      <c r="T93" s="71">
        <v>1</v>
      </c>
      <c r="U93" s="71">
        <v>1</v>
      </c>
      <c r="V93" s="71">
        <v>1</v>
      </c>
      <c r="W93" s="71">
        <v>1</v>
      </c>
      <c r="X93" s="71">
        <v>1</v>
      </c>
      <c r="Y93" s="71">
        <v>1</v>
      </c>
      <c r="Z93" s="71">
        <v>1</v>
      </c>
      <c r="AA93" s="71">
        <v>1</v>
      </c>
      <c r="AB93" s="71">
        <v>1</v>
      </c>
      <c r="AC93" s="71">
        <v>1</v>
      </c>
      <c r="AD93" s="71">
        <v>1</v>
      </c>
      <c r="AE93" s="71">
        <v>1</v>
      </c>
      <c r="AF93" s="71">
        <v>1</v>
      </c>
      <c r="AG93" s="71">
        <v>1</v>
      </c>
      <c r="AH93" s="71">
        <v>1</v>
      </c>
      <c r="AI93" s="71">
        <v>1</v>
      </c>
      <c r="AJ93" s="71">
        <v>1</v>
      </c>
      <c r="AK93" s="71">
        <v>1</v>
      </c>
      <c r="AL93" s="71">
        <v>1</v>
      </c>
      <c r="AM93" s="149">
        <v>1</v>
      </c>
    </row>
    <row r="94" spans="2:39" ht="20.100000000000001" customHeight="1" x14ac:dyDescent="0.4">
      <c r="B94" s="63" t="s">
        <v>529</v>
      </c>
      <c r="C94" s="61">
        <f t="shared" si="2"/>
        <v>22</v>
      </c>
      <c r="D94" s="71"/>
      <c r="E94" s="71"/>
      <c r="F94" s="71"/>
      <c r="G94" s="71"/>
      <c r="H94" s="71"/>
      <c r="I94" s="71"/>
      <c r="J94" s="71"/>
      <c r="K94" s="71"/>
      <c r="L94" s="71"/>
      <c r="M94" s="71"/>
      <c r="N94" s="71"/>
      <c r="O94" s="71"/>
      <c r="P94" s="71"/>
      <c r="Q94" s="71"/>
      <c r="R94" s="71">
        <v>1</v>
      </c>
      <c r="S94" s="71">
        <v>1</v>
      </c>
      <c r="T94" s="71">
        <v>1</v>
      </c>
      <c r="U94" s="71">
        <v>1</v>
      </c>
      <c r="V94" s="71">
        <v>1</v>
      </c>
      <c r="W94" s="71">
        <v>1</v>
      </c>
      <c r="X94" s="71">
        <v>1</v>
      </c>
      <c r="Y94" s="71">
        <v>1</v>
      </c>
      <c r="Z94" s="71">
        <v>1</v>
      </c>
      <c r="AA94" s="71">
        <v>1</v>
      </c>
      <c r="AB94" s="71">
        <v>1</v>
      </c>
      <c r="AC94" s="71">
        <v>1</v>
      </c>
      <c r="AD94" s="71">
        <v>1</v>
      </c>
      <c r="AE94" s="71">
        <v>1</v>
      </c>
      <c r="AF94" s="71">
        <v>1</v>
      </c>
      <c r="AG94" s="71">
        <v>1</v>
      </c>
      <c r="AH94" s="71">
        <v>1</v>
      </c>
      <c r="AI94" s="71">
        <v>1</v>
      </c>
      <c r="AJ94" s="71">
        <v>1</v>
      </c>
      <c r="AK94" s="71">
        <v>1</v>
      </c>
      <c r="AL94" s="71">
        <v>1</v>
      </c>
      <c r="AM94" s="149">
        <v>1</v>
      </c>
    </row>
    <row r="95" spans="2:39" ht="20.100000000000001" customHeight="1" x14ac:dyDescent="0.4">
      <c r="B95" s="63" t="s">
        <v>530</v>
      </c>
      <c r="C95" s="61">
        <f t="shared" si="2"/>
        <v>22</v>
      </c>
      <c r="D95" s="71"/>
      <c r="E95" s="71"/>
      <c r="F95" s="71"/>
      <c r="G95" s="71"/>
      <c r="H95" s="71"/>
      <c r="I95" s="71"/>
      <c r="J95" s="71"/>
      <c r="K95" s="71"/>
      <c r="L95" s="71"/>
      <c r="M95" s="71"/>
      <c r="N95" s="71"/>
      <c r="O95" s="71"/>
      <c r="P95" s="71"/>
      <c r="Q95" s="71"/>
      <c r="R95" s="71">
        <v>1</v>
      </c>
      <c r="S95" s="71">
        <v>1</v>
      </c>
      <c r="T95" s="71">
        <v>1</v>
      </c>
      <c r="U95" s="71">
        <v>1</v>
      </c>
      <c r="V95" s="71">
        <v>1</v>
      </c>
      <c r="W95" s="71">
        <v>1</v>
      </c>
      <c r="X95" s="71">
        <v>1</v>
      </c>
      <c r="Y95" s="71">
        <v>1</v>
      </c>
      <c r="Z95" s="71">
        <v>1</v>
      </c>
      <c r="AA95" s="71">
        <v>1</v>
      </c>
      <c r="AB95" s="71">
        <v>1</v>
      </c>
      <c r="AC95" s="71">
        <v>1</v>
      </c>
      <c r="AD95" s="71">
        <v>1</v>
      </c>
      <c r="AE95" s="71">
        <v>1</v>
      </c>
      <c r="AF95" s="71">
        <v>1</v>
      </c>
      <c r="AG95" s="71">
        <v>1</v>
      </c>
      <c r="AH95" s="71">
        <v>1</v>
      </c>
      <c r="AI95" s="71">
        <v>1</v>
      </c>
      <c r="AJ95" s="71">
        <v>1</v>
      </c>
      <c r="AK95" s="71">
        <v>1</v>
      </c>
      <c r="AL95" s="71">
        <v>1</v>
      </c>
      <c r="AM95" s="149">
        <v>1</v>
      </c>
    </row>
    <row r="96" spans="2:39" ht="20.100000000000001" customHeight="1" x14ac:dyDescent="0.4">
      <c r="B96" s="63" t="s">
        <v>531</v>
      </c>
      <c r="C96" s="61">
        <f t="shared" si="2"/>
        <v>22</v>
      </c>
      <c r="D96" s="71"/>
      <c r="E96" s="71"/>
      <c r="F96" s="71"/>
      <c r="G96" s="71"/>
      <c r="H96" s="71"/>
      <c r="I96" s="71"/>
      <c r="J96" s="71"/>
      <c r="K96" s="71"/>
      <c r="L96" s="71"/>
      <c r="M96" s="71"/>
      <c r="N96" s="71"/>
      <c r="O96" s="71"/>
      <c r="P96" s="71"/>
      <c r="Q96" s="71"/>
      <c r="R96" s="71">
        <v>1</v>
      </c>
      <c r="S96" s="71">
        <v>1</v>
      </c>
      <c r="T96" s="71">
        <v>1</v>
      </c>
      <c r="U96" s="71">
        <v>1</v>
      </c>
      <c r="V96" s="71">
        <v>1</v>
      </c>
      <c r="W96" s="71">
        <v>1</v>
      </c>
      <c r="X96" s="71">
        <v>1</v>
      </c>
      <c r="Y96" s="71">
        <v>1</v>
      </c>
      <c r="Z96" s="71">
        <v>1</v>
      </c>
      <c r="AA96" s="71">
        <v>1</v>
      </c>
      <c r="AB96" s="71">
        <v>1</v>
      </c>
      <c r="AC96" s="71">
        <v>1</v>
      </c>
      <c r="AD96" s="71">
        <v>1</v>
      </c>
      <c r="AE96" s="71">
        <v>1</v>
      </c>
      <c r="AF96" s="71">
        <v>1</v>
      </c>
      <c r="AG96" s="71">
        <v>1</v>
      </c>
      <c r="AH96" s="71">
        <v>1</v>
      </c>
      <c r="AI96" s="71">
        <v>1</v>
      </c>
      <c r="AJ96" s="71">
        <v>1</v>
      </c>
      <c r="AK96" s="71">
        <v>1</v>
      </c>
      <c r="AL96" s="71">
        <v>1</v>
      </c>
      <c r="AM96" s="149">
        <v>1</v>
      </c>
    </row>
    <row r="97" spans="2:39" ht="20.100000000000001" customHeight="1" x14ac:dyDescent="0.4">
      <c r="B97" s="63" t="s">
        <v>532</v>
      </c>
      <c r="C97" s="61">
        <f t="shared" si="2"/>
        <v>16</v>
      </c>
      <c r="D97" s="71"/>
      <c r="E97" s="71"/>
      <c r="F97" s="71"/>
      <c r="G97" s="71"/>
      <c r="H97" s="71"/>
      <c r="I97" s="71"/>
      <c r="J97" s="71"/>
      <c r="K97" s="71"/>
      <c r="L97" s="71"/>
      <c r="M97" s="71"/>
      <c r="N97" s="71"/>
      <c r="O97" s="71"/>
      <c r="P97" s="71"/>
      <c r="Q97" s="71"/>
      <c r="R97" s="71"/>
      <c r="S97" s="71"/>
      <c r="T97" s="71"/>
      <c r="U97" s="71">
        <v>1</v>
      </c>
      <c r="V97" s="71">
        <v>1</v>
      </c>
      <c r="W97" s="71">
        <v>1</v>
      </c>
      <c r="X97" s="71">
        <v>1</v>
      </c>
      <c r="Y97" s="71">
        <v>1</v>
      </c>
      <c r="Z97" s="71">
        <v>1</v>
      </c>
      <c r="AA97" s="71">
        <v>1</v>
      </c>
      <c r="AB97" s="71">
        <v>1</v>
      </c>
      <c r="AC97" s="71">
        <v>1</v>
      </c>
      <c r="AD97" s="71">
        <v>1</v>
      </c>
      <c r="AE97" s="71">
        <v>1</v>
      </c>
      <c r="AF97" s="71">
        <v>1</v>
      </c>
      <c r="AG97" s="71">
        <v>1</v>
      </c>
      <c r="AH97" s="71">
        <v>1</v>
      </c>
      <c r="AI97" s="71">
        <v>1</v>
      </c>
      <c r="AJ97" s="71">
        <v>1</v>
      </c>
      <c r="AK97" s="71"/>
      <c r="AL97" s="71"/>
      <c r="AM97" s="149"/>
    </row>
    <row r="98" spans="2:39" ht="20.100000000000001" customHeight="1" x14ac:dyDescent="0.4">
      <c r="B98" s="63" t="s">
        <v>533</v>
      </c>
      <c r="C98" s="61">
        <f t="shared" si="2"/>
        <v>16</v>
      </c>
      <c r="D98" s="71"/>
      <c r="E98" s="71"/>
      <c r="F98" s="71"/>
      <c r="G98" s="71"/>
      <c r="H98" s="71"/>
      <c r="I98" s="71"/>
      <c r="J98" s="71"/>
      <c r="K98" s="71"/>
      <c r="L98" s="71"/>
      <c r="M98" s="71"/>
      <c r="N98" s="71"/>
      <c r="O98" s="71"/>
      <c r="P98" s="71"/>
      <c r="Q98" s="71"/>
      <c r="R98" s="71"/>
      <c r="S98" s="71"/>
      <c r="T98" s="71"/>
      <c r="U98" s="71">
        <v>1</v>
      </c>
      <c r="V98" s="71">
        <v>1</v>
      </c>
      <c r="W98" s="71">
        <v>1</v>
      </c>
      <c r="X98" s="71">
        <v>1</v>
      </c>
      <c r="Y98" s="71">
        <v>1</v>
      </c>
      <c r="Z98" s="71">
        <v>1</v>
      </c>
      <c r="AA98" s="71">
        <v>1</v>
      </c>
      <c r="AB98" s="71">
        <v>1</v>
      </c>
      <c r="AC98" s="71">
        <v>1</v>
      </c>
      <c r="AD98" s="71">
        <v>1</v>
      </c>
      <c r="AE98" s="71">
        <v>1</v>
      </c>
      <c r="AF98" s="71">
        <v>1</v>
      </c>
      <c r="AG98" s="71">
        <v>1</v>
      </c>
      <c r="AH98" s="71">
        <v>1</v>
      </c>
      <c r="AI98" s="71">
        <v>1</v>
      </c>
      <c r="AJ98" s="71">
        <v>1</v>
      </c>
      <c r="AK98" s="71"/>
      <c r="AL98" s="71"/>
      <c r="AM98" s="149"/>
    </row>
    <row r="99" spans="2:39" ht="20.100000000000001" customHeight="1" x14ac:dyDescent="0.4">
      <c r="B99" s="63" t="s">
        <v>297</v>
      </c>
      <c r="C99" s="61">
        <f t="shared" si="2"/>
        <v>33</v>
      </c>
      <c r="D99" s="71"/>
      <c r="E99" s="71"/>
      <c r="F99" s="71"/>
      <c r="G99" s="71">
        <v>1</v>
      </c>
      <c r="H99" s="71">
        <v>1</v>
      </c>
      <c r="I99" s="71">
        <v>1</v>
      </c>
      <c r="J99" s="71">
        <v>1</v>
      </c>
      <c r="K99" s="71">
        <v>1</v>
      </c>
      <c r="L99" s="71">
        <v>1</v>
      </c>
      <c r="M99" s="71">
        <v>1</v>
      </c>
      <c r="N99" s="71">
        <v>1</v>
      </c>
      <c r="O99" s="71">
        <v>1</v>
      </c>
      <c r="P99" s="71">
        <v>1</v>
      </c>
      <c r="Q99" s="71">
        <v>1</v>
      </c>
      <c r="R99" s="71">
        <v>1</v>
      </c>
      <c r="S99" s="71">
        <v>1</v>
      </c>
      <c r="T99" s="71">
        <v>1</v>
      </c>
      <c r="U99" s="71">
        <v>1</v>
      </c>
      <c r="V99" s="71">
        <v>1</v>
      </c>
      <c r="W99" s="71">
        <v>1</v>
      </c>
      <c r="X99" s="71">
        <v>1</v>
      </c>
      <c r="Y99" s="71">
        <v>1</v>
      </c>
      <c r="Z99" s="71">
        <v>1</v>
      </c>
      <c r="AA99" s="71">
        <v>1</v>
      </c>
      <c r="AB99" s="71">
        <v>1</v>
      </c>
      <c r="AC99" s="71">
        <v>1</v>
      </c>
      <c r="AD99" s="71">
        <v>1</v>
      </c>
      <c r="AE99" s="71">
        <v>1</v>
      </c>
      <c r="AF99" s="71">
        <v>1</v>
      </c>
      <c r="AG99" s="71">
        <v>1</v>
      </c>
      <c r="AH99" s="71">
        <v>1</v>
      </c>
      <c r="AI99" s="71">
        <v>1</v>
      </c>
      <c r="AJ99" s="71">
        <v>1</v>
      </c>
      <c r="AK99" s="71">
        <v>1</v>
      </c>
      <c r="AL99" s="71">
        <v>1</v>
      </c>
      <c r="AM99" s="149">
        <v>1</v>
      </c>
    </row>
    <row r="100" spans="2:39" ht="20.100000000000001" customHeight="1" x14ac:dyDescent="0.4">
      <c r="B100" s="63" t="s">
        <v>534</v>
      </c>
      <c r="C100" s="61">
        <f t="shared" si="2"/>
        <v>30</v>
      </c>
      <c r="D100" s="71"/>
      <c r="E100" s="71"/>
      <c r="F100" s="71"/>
      <c r="G100" s="71"/>
      <c r="H100" s="71"/>
      <c r="I100" s="71"/>
      <c r="J100" s="71">
        <v>1</v>
      </c>
      <c r="K100" s="71">
        <v>1</v>
      </c>
      <c r="L100" s="71">
        <v>1</v>
      </c>
      <c r="M100" s="71">
        <v>1</v>
      </c>
      <c r="N100" s="71">
        <v>1</v>
      </c>
      <c r="O100" s="71">
        <v>1</v>
      </c>
      <c r="P100" s="71">
        <v>1</v>
      </c>
      <c r="Q100" s="71">
        <v>1</v>
      </c>
      <c r="R100" s="71">
        <v>1</v>
      </c>
      <c r="S100" s="71">
        <v>1</v>
      </c>
      <c r="T100" s="71">
        <v>1</v>
      </c>
      <c r="U100" s="71">
        <v>1</v>
      </c>
      <c r="V100" s="71">
        <v>1</v>
      </c>
      <c r="W100" s="71">
        <v>1</v>
      </c>
      <c r="X100" s="71">
        <v>1</v>
      </c>
      <c r="Y100" s="71">
        <v>1</v>
      </c>
      <c r="Z100" s="71">
        <v>1</v>
      </c>
      <c r="AA100" s="71">
        <v>1</v>
      </c>
      <c r="AB100" s="71">
        <v>1</v>
      </c>
      <c r="AC100" s="71">
        <v>1</v>
      </c>
      <c r="AD100" s="71">
        <v>1</v>
      </c>
      <c r="AE100" s="71">
        <v>1</v>
      </c>
      <c r="AF100" s="71">
        <v>1</v>
      </c>
      <c r="AG100" s="71">
        <v>1</v>
      </c>
      <c r="AH100" s="71">
        <v>1</v>
      </c>
      <c r="AI100" s="71">
        <v>1</v>
      </c>
      <c r="AJ100" s="71">
        <v>1</v>
      </c>
      <c r="AK100" s="71">
        <v>1</v>
      </c>
      <c r="AL100" s="71">
        <v>1</v>
      </c>
      <c r="AM100" s="149">
        <v>1</v>
      </c>
    </row>
    <row r="101" spans="2:39" ht="20.100000000000001" customHeight="1" x14ac:dyDescent="0.4">
      <c r="B101" s="63" t="s">
        <v>535</v>
      </c>
      <c r="C101" s="61">
        <f t="shared" si="2"/>
        <v>27</v>
      </c>
      <c r="D101" s="71"/>
      <c r="E101" s="71"/>
      <c r="F101" s="71"/>
      <c r="G101" s="71"/>
      <c r="H101" s="71"/>
      <c r="I101" s="71"/>
      <c r="J101" s="71"/>
      <c r="K101" s="71"/>
      <c r="L101" s="71"/>
      <c r="M101" s="71">
        <v>1</v>
      </c>
      <c r="N101" s="71">
        <v>1</v>
      </c>
      <c r="O101" s="71">
        <v>1</v>
      </c>
      <c r="P101" s="71">
        <v>1</v>
      </c>
      <c r="Q101" s="71">
        <v>1</v>
      </c>
      <c r="R101" s="71">
        <v>1</v>
      </c>
      <c r="S101" s="71">
        <v>1</v>
      </c>
      <c r="T101" s="71">
        <v>1</v>
      </c>
      <c r="U101" s="71">
        <v>1</v>
      </c>
      <c r="V101" s="71">
        <v>1</v>
      </c>
      <c r="W101" s="71">
        <v>1</v>
      </c>
      <c r="X101" s="71">
        <v>1</v>
      </c>
      <c r="Y101" s="71">
        <v>1</v>
      </c>
      <c r="Z101" s="71">
        <v>1</v>
      </c>
      <c r="AA101" s="71">
        <v>1</v>
      </c>
      <c r="AB101" s="71">
        <v>1</v>
      </c>
      <c r="AC101" s="71">
        <v>1</v>
      </c>
      <c r="AD101" s="71">
        <v>1</v>
      </c>
      <c r="AE101" s="71">
        <v>1</v>
      </c>
      <c r="AF101" s="71">
        <v>1</v>
      </c>
      <c r="AG101" s="71">
        <v>1</v>
      </c>
      <c r="AH101" s="71">
        <v>1</v>
      </c>
      <c r="AI101" s="71">
        <v>1</v>
      </c>
      <c r="AJ101" s="71">
        <v>1</v>
      </c>
      <c r="AK101" s="71">
        <v>1</v>
      </c>
      <c r="AL101" s="71">
        <v>1</v>
      </c>
      <c r="AM101" s="149">
        <v>1</v>
      </c>
    </row>
    <row r="102" spans="2:39" ht="20.100000000000001" customHeight="1" x14ac:dyDescent="0.4">
      <c r="B102" s="63"/>
      <c r="C102" s="61">
        <f t="shared" si="2"/>
        <v>0</v>
      </c>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149"/>
    </row>
    <row r="103" spans="2:39" ht="20.100000000000001" customHeight="1" x14ac:dyDescent="0.4">
      <c r="B103" s="63"/>
      <c r="C103" s="61">
        <f t="shared" si="2"/>
        <v>0</v>
      </c>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149"/>
    </row>
    <row r="104" spans="2:39" ht="20.100000000000001" customHeight="1" x14ac:dyDescent="0.4">
      <c r="B104" s="63"/>
      <c r="C104" s="61">
        <f t="shared" si="2"/>
        <v>0</v>
      </c>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149"/>
    </row>
    <row r="105" spans="2:39" ht="20.100000000000001" customHeight="1" thickBot="1" x14ac:dyDescent="0.45">
      <c r="B105" s="63"/>
      <c r="C105" s="61">
        <f t="shared" si="2"/>
        <v>0</v>
      </c>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50"/>
    </row>
    <row r="106" spans="2:39" ht="20.100000000000001" customHeight="1" thickBot="1" x14ac:dyDescent="0.45">
      <c r="B106" s="64" t="s">
        <v>114</v>
      </c>
      <c r="C106" s="65">
        <f>SUM(C6:C105)</f>
        <v>2542</v>
      </c>
      <c r="D106" s="6">
        <f>SUM(D6:D105)</f>
        <v>14</v>
      </c>
      <c r="E106" s="6">
        <f t="shared" ref="E106:AM106" si="3">SUM(E6:E105)</f>
        <v>16</v>
      </c>
      <c r="F106" s="6">
        <f t="shared" si="3"/>
        <v>17</v>
      </c>
      <c r="G106" s="6">
        <f t="shared" si="3"/>
        <v>32</v>
      </c>
      <c r="H106" s="6">
        <f t="shared" si="3"/>
        <v>32</v>
      </c>
      <c r="I106" s="6">
        <f t="shared" si="3"/>
        <v>32</v>
      </c>
      <c r="J106" s="6">
        <f t="shared" si="3"/>
        <v>43</v>
      </c>
      <c r="K106" s="6">
        <f t="shared" si="3"/>
        <v>43</v>
      </c>
      <c r="L106" s="6">
        <f t="shared" si="3"/>
        <v>48</v>
      </c>
      <c r="M106" s="6">
        <f t="shared" si="3"/>
        <v>64</v>
      </c>
      <c r="N106" s="6">
        <f t="shared" si="3"/>
        <v>64</v>
      </c>
      <c r="O106" s="6">
        <f t="shared" si="3"/>
        <v>71</v>
      </c>
      <c r="P106" s="6">
        <f t="shared" si="3"/>
        <v>80</v>
      </c>
      <c r="Q106" s="6">
        <f t="shared" si="3"/>
        <v>82</v>
      </c>
      <c r="R106" s="6">
        <f t="shared" si="3"/>
        <v>85</v>
      </c>
      <c r="S106" s="6">
        <f t="shared" si="3"/>
        <v>88</v>
      </c>
      <c r="T106" s="6">
        <f t="shared" si="3"/>
        <v>88</v>
      </c>
      <c r="U106" s="6">
        <f t="shared" si="3"/>
        <v>90</v>
      </c>
      <c r="V106" s="6">
        <f t="shared" si="3"/>
        <v>90</v>
      </c>
      <c r="W106" s="6">
        <f t="shared" si="3"/>
        <v>91</v>
      </c>
      <c r="X106" s="6">
        <f t="shared" si="3"/>
        <v>91</v>
      </c>
      <c r="Y106" s="6">
        <f t="shared" si="3"/>
        <v>91</v>
      </c>
      <c r="Z106" s="6">
        <f t="shared" si="3"/>
        <v>91</v>
      </c>
      <c r="AA106" s="6">
        <f t="shared" si="3"/>
        <v>89</v>
      </c>
      <c r="AB106" s="6">
        <f t="shared" si="3"/>
        <v>86</v>
      </c>
      <c r="AC106" s="6">
        <f t="shared" si="3"/>
        <v>86</v>
      </c>
      <c r="AD106" s="6">
        <f t="shared" si="3"/>
        <v>85</v>
      </c>
      <c r="AE106" s="6">
        <f t="shared" si="3"/>
        <v>85</v>
      </c>
      <c r="AF106" s="6">
        <f t="shared" si="3"/>
        <v>85</v>
      </c>
      <c r="AG106" s="6">
        <f t="shared" si="3"/>
        <v>85</v>
      </c>
      <c r="AH106" s="6">
        <f t="shared" si="3"/>
        <v>85</v>
      </c>
      <c r="AI106" s="6">
        <f t="shared" si="3"/>
        <v>85</v>
      </c>
      <c r="AJ106" s="6">
        <f t="shared" si="3"/>
        <v>85</v>
      </c>
      <c r="AK106" s="6">
        <f t="shared" si="3"/>
        <v>83</v>
      </c>
      <c r="AL106" s="6">
        <f t="shared" si="3"/>
        <v>80</v>
      </c>
      <c r="AM106" s="6">
        <f t="shared" si="3"/>
        <v>80</v>
      </c>
    </row>
    <row r="107" spans="2:39" ht="20.100000000000001" customHeight="1" thickBot="1" x14ac:dyDescent="0.45">
      <c r="C107" s="1">
        <f>C106/36</f>
        <v>70.611111111111114</v>
      </c>
    </row>
    <row r="108" spans="2:39" ht="20.100000000000001" customHeight="1" x14ac:dyDescent="0.4">
      <c r="E108" s="66" t="s">
        <v>116</v>
      </c>
      <c r="F108" s="145" t="s">
        <v>117</v>
      </c>
      <c r="G108" s="145" t="s">
        <v>118</v>
      </c>
      <c r="H108" s="185" t="s">
        <v>119</v>
      </c>
      <c r="I108" s="186"/>
    </row>
    <row r="109" spans="2:39" ht="20.100000000000001" customHeight="1" x14ac:dyDescent="0.4">
      <c r="E109" s="67">
        <v>100</v>
      </c>
      <c r="F109" s="3"/>
      <c r="G109" s="3"/>
      <c r="H109" s="177"/>
      <c r="I109" s="178"/>
    </row>
    <row r="110" spans="2:39" ht="20.100000000000001" customHeight="1" x14ac:dyDescent="0.4">
      <c r="E110" s="67">
        <v>90</v>
      </c>
      <c r="F110" s="3"/>
      <c r="G110" s="3"/>
      <c r="H110" s="177"/>
      <c r="I110" s="178"/>
    </row>
    <row r="111" spans="2:39" ht="20.100000000000001" customHeight="1" x14ac:dyDescent="0.4">
      <c r="E111" s="67">
        <v>85</v>
      </c>
      <c r="F111" s="3"/>
      <c r="G111" s="3"/>
      <c r="H111" s="177"/>
      <c r="I111" s="178"/>
    </row>
    <row r="112" spans="2:39" ht="20.100000000000001" customHeight="1" x14ac:dyDescent="0.4">
      <c r="E112" s="67">
        <v>80</v>
      </c>
      <c r="F112" s="3"/>
      <c r="G112" s="3"/>
      <c r="H112" s="177"/>
      <c r="I112" s="178"/>
    </row>
    <row r="113" spans="5:9" ht="20.100000000000001" customHeight="1" x14ac:dyDescent="0.4">
      <c r="E113" s="67">
        <v>75</v>
      </c>
      <c r="F113" s="3"/>
      <c r="G113" s="3"/>
      <c r="H113" s="177"/>
      <c r="I113" s="178"/>
    </row>
    <row r="114" spans="5:9" ht="20.100000000000001" customHeight="1" x14ac:dyDescent="0.4">
      <c r="E114" s="67">
        <v>70</v>
      </c>
      <c r="F114" s="3"/>
      <c r="G114" s="3"/>
      <c r="H114" s="177"/>
      <c r="I114" s="178"/>
    </row>
    <row r="115" spans="5:9" ht="20.100000000000001" customHeight="1" x14ac:dyDescent="0.4">
      <c r="E115" s="67">
        <v>65</v>
      </c>
      <c r="F115" s="3"/>
      <c r="G115" s="3"/>
      <c r="H115" s="177"/>
      <c r="I115" s="178"/>
    </row>
    <row r="116" spans="5:9" ht="20.100000000000001" customHeight="1" x14ac:dyDescent="0.4">
      <c r="E116" s="70">
        <v>60</v>
      </c>
      <c r="F116" s="71"/>
      <c r="G116" s="71"/>
      <c r="H116" s="177"/>
      <c r="I116" s="178"/>
    </row>
    <row r="117" spans="5:9" ht="20.100000000000001" customHeight="1" thickBot="1" x14ac:dyDescent="0.45">
      <c r="E117" s="68">
        <v>55</v>
      </c>
      <c r="F117" s="49"/>
      <c r="G117" s="49"/>
      <c r="H117" s="179"/>
      <c r="I117" s="180"/>
    </row>
    <row r="118" spans="5:9" ht="20.100000000000001" customHeight="1" thickBot="1" x14ac:dyDescent="0.45">
      <c r="G118" s="69">
        <f>SUM(C6:C105)</f>
        <v>2542</v>
      </c>
      <c r="H118" s="181"/>
      <c r="I118" s="182"/>
    </row>
  </sheetData>
  <mergeCells count="12">
    <mergeCell ref="H118:I118"/>
    <mergeCell ref="D4:F4"/>
    <mergeCell ref="H108:I108"/>
    <mergeCell ref="H109:I109"/>
    <mergeCell ref="H110:I110"/>
    <mergeCell ref="H111:I111"/>
    <mergeCell ref="H112:I112"/>
    <mergeCell ref="H113:I113"/>
    <mergeCell ref="H114:I114"/>
    <mergeCell ref="H115:I115"/>
    <mergeCell ref="H116:I116"/>
    <mergeCell ref="H117:I117"/>
  </mergeCells>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44"/>
  <sheetViews>
    <sheetView tabSelected="1" topLeftCell="A10" workbookViewId="0">
      <pane xSplit="6" ySplit="10" topLeftCell="AB20" activePane="bottomRight" state="frozen"/>
      <selection activeCell="A10" sqref="A10"/>
      <selection pane="topRight" activeCell="G10" sqref="G10"/>
      <selection pane="bottomLeft" activeCell="A20" sqref="A20"/>
      <selection pane="bottomRight" activeCell="AC24" sqref="AC24"/>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39" width="34" style="6" customWidth="1"/>
    <col min="40" max="16384" width="9" style="6"/>
  </cols>
  <sheetData>
    <row r="2" spans="2:6" x14ac:dyDescent="0.4">
      <c r="B2" s="6" t="s">
        <v>42</v>
      </c>
    </row>
    <row r="3" spans="2:6" ht="16.5" thickBot="1" x14ac:dyDescent="0.45"/>
    <row r="4" spans="2:6" s="1" customFormat="1" ht="18.75" x14ac:dyDescent="0.4">
      <c r="B4" s="9"/>
      <c r="C4" s="10"/>
      <c r="D4" s="222" t="s">
        <v>37</v>
      </c>
      <c r="E4" s="223"/>
      <c r="F4" s="224"/>
    </row>
    <row r="5" spans="2:6" s="1" customFormat="1" ht="16.5" thickBot="1" x14ac:dyDescent="0.45">
      <c r="B5" s="20"/>
      <c r="C5" s="21"/>
      <c r="D5" s="22" t="s">
        <v>4</v>
      </c>
      <c r="E5" s="23" t="s">
        <v>5</v>
      </c>
      <c r="F5" s="24" t="s">
        <v>6</v>
      </c>
    </row>
    <row r="6" spans="2:6" x14ac:dyDescent="0.4">
      <c r="B6" s="227" t="s">
        <v>16</v>
      </c>
      <c r="C6" s="228"/>
      <c r="D6" s="17"/>
      <c r="E6" s="11"/>
      <c r="F6" s="12"/>
    </row>
    <row r="7" spans="2:6" ht="78.75" x14ac:dyDescent="0.4">
      <c r="B7" s="229" t="s">
        <v>34</v>
      </c>
      <c r="C7" s="230"/>
      <c r="D7" s="166" t="s">
        <v>538</v>
      </c>
      <c r="E7" s="167" t="s">
        <v>539</v>
      </c>
      <c r="F7" s="168" t="s">
        <v>539</v>
      </c>
    </row>
    <row r="8" spans="2:6" x14ac:dyDescent="0.4">
      <c r="B8" s="231"/>
      <c r="C8" s="15" t="s">
        <v>33</v>
      </c>
      <c r="D8" s="239" t="s">
        <v>550</v>
      </c>
      <c r="E8" s="240" t="s">
        <v>550</v>
      </c>
      <c r="F8" s="168" t="s">
        <v>556</v>
      </c>
    </row>
    <row r="9" spans="2:6" x14ac:dyDescent="0.4">
      <c r="B9" s="231"/>
      <c r="C9" s="15" t="s">
        <v>35</v>
      </c>
      <c r="D9" s="18" t="s">
        <v>553</v>
      </c>
      <c r="E9" s="165" t="s">
        <v>553</v>
      </c>
      <c r="F9" s="164" t="s">
        <v>553</v>
      </c>
    </row>
    <row r="10" spans="2:6" x14ac:dyDescent="0.4">
      <c r="B10" s="231"/>
      <c r="C10" s="15" t="s">
        <v>536</v>
      </c>
      <c r="D10" s="17" t="s">
        <v>537</v>
      </c>
      <c r="E10" s="11" t="s">
        <v>537</v>
      </c>
      <c r="F10" s="72" t="s">
        <v>537</v>
      </c>
    </row>
    <row r="11" spans="2:6" x14ac:dyDescent="0.4">
      <c r="B11" s="231"/>
      <c r="C11" s="15" t="s">
        <v>540</v>
      </c>
      <c r="D11" s="17"/>
      <c r="E11" s="11" t="s">
        <v>541</v>
      </c>
      <c r="F11" s="72" t="s">
        <v>542</v>
      </c>
    </row>
    <row r="12" spans="2:6" x14ac:dyDescent="0.4">
      <c r="B12" s="232" t="s">
        <v>36</v>
      </c>
      <c r="C12" s="233"/>
      <c r="D12" s="17"/>
      <c r="E12" s="11"/>
      <c r="F12" s="12"/>
    </row>
    <row r="13" spans="2:6" x14ac:dyDescent="0.4">
      <c r="B13" s="231"/>
      <c r="C13" s="15" t="s">
        <v>130</v>
      </c>
      <c r="D13" s="17"/>
      <c r="E13" s="11"/>
      <c r="F13" s="12"/>
    </row>
    <row r="14" spans="2:6" x14ac:dyDescent="0.4">
      <c r="B14" s="231"/>
      <c r="C14" s="15" t="s">
        <v>130</v>
      </c>
      <c r="D14" s="17"/>
      <c r="E14" s="11"/>
      <c r="F14" s="12"/>
    </row>
    <row r="15" spans="2:6" x14ac:dyDescent="0.4">
      <c r="B15" s="231"/>
      <c r="C15" s="15" t="s">
        <v>130</v>
      </c>
      <c r="D15" s="17"/>
      <c r="E15" s="11"/>
      <c r="F15" s="12"/>
    </row>
    <row r="16" spans="2:6" x14ac:dyDescent="0.4">
      <c r="B16" s="231"/>
      <c r="C16" s="15" t="s">
        <v>130</v>
      </c>
      <c r="D16" s="17"/>
      <c r="E16" s="11"/>
      <c r="F16" s="12"/>
    </row>
    <row r="17" spans="2:39" ht="16.5" thickBot="1" x14ac:dyDescent="0.45">
      <c r="B17" s="234"/>
      <c r="C17" s="16" t="s">
        <v>130</v>
      </c>
      <c r="D17" s="19"/>
      <c r="E17" s="13"/>
      <c r="F17" s="14"/>
    </row>
    <row r="18" spans="2:39" x14ac:dyDescent="0.4">
      <c r="B18" s="7"/>
      <c r="C18" s="7"/>
      <c r="D18" s="7"/>
      <c r="E18" s="8"/>
      <c r="F18" s="8"/>
      <c r="G18" s="44" t="s">
        <v>0</v>
      </c>
      <c r="H18" s="44" t="s">
        <v>1</v>
      </c>
      <c r="I18" s="44" t="s">
        <v>2</v>
      </c>
      <c r="J18" s="44" t="s">
        <v>3</v>
      </c>
      <c r="K18" s="44" t="s">
        <v>60</v>
      </c>
      <c r="L18" s="44" t="s">
        <v>61</v>
      </c>
      <c r="M18" s="44" t="s">
        <v>62</v>
      </c>
      <c r="N18" s="44" t="s">
        <v>63</v>
      </c>
      <c r="O18" s="44" t="s">
        <v>64</v>
      </c>
      <c r="P18" s="44" t="s">
        <v>65</v>
      </c>
      <c r="Q18" s="44" t="s">
        <v>66</v>
      </c>
      <c r="R18" s="44" t="s">
        <v>67</v>
      </c>
      <c r="S18" s="44" t="s">
        <v>68</v>
      </c>
      <c r="T18" s="44" t="s">
        <v>69</v>
      </c>
      <c r="U18" s="44" t="s">
        <v>70</v>
      </c>
      <c r="V18" s="44" t="s">
        <v>71</v>
      </c>
      <c r="W18" s="44" t="s">
        <v>72</v>
      </c>
      <c r="X18" s="44" t="s">
        <v>73</v>
      </c>
      <c r="Y18" s="44" t="s">
        <v>74</v>
      </c>
      <c r="Z18" s="44" t="s">
        <v>75</v>
      </c>
      <c r="AA18" s="44" t="s">
        <v>76</v>
      </c>
      <c r="AB18" s="44" t="s">
        <v>77</v>
      </c>
      <c r="AC18" s="44" t="s">
        <v>78</v>
      </c>
      <c r="AD18" s="44" t="s">
        <v>79</v>
      </c>
      <c r="AE18" s="44" t="s">
        <v>80</v>
      </c>
      <c r="AF18" s="44" t="s">
        <v>81</v>
      </c>
      <c r="AG18" s="44" t="s">
        <v>82</v>
      </c>
      <c r="AH18" s="44" t="s">
        <v>83</v>
      </c>
      <c r="AI18" s="44" t="s">
        <v>84</v>
      </c>
      <c r="AJ18" s="44" t="s">
        <v>85</v>
      </c>
      <c r="AK18" s="44" t="s">
        <v>86</v>
      </c>
      <c r="AL18" s="44" t="s">
        <v>87</v>
      </c>
      <c r="AM18" s="45" t="s">
        <v>88</v>
      </c>
    </row>
    <row r="19" spans="2:39" x14ac:dyDescent="0.4">
      <c r="B19" s="7"/>
      <c r="C19" s="7"/>
      <c r="D19" s="7"/>
      <c r="E19" s="3"/>
      <c r="F19" s="3"/>
      <c r="G19" s="42" t="s">
        <v>7</v>
      </c>
      <c r="H19" s="42" t="s">
        <v>8</v>
      </c>
      <c r="I19" s="42" t="s">
        <v>9</v>
      </c>
      <c r="J19" s="42" t="s">
        <v>10</v>
      </c>
      <c r="K19" s="42" t="s">
        <v>11</v>
      </c>
      <c r="L19" s="42" t="s">
        <v>12</v>
      </c>
      <c r="M19" s="42" t="s">
        <v>13</v>
      </c>
      <c r="N19" s="42" t="s">
        <v>14</v>
      </c>
      <c r="O19" s="42" t="s">
        <v>15</v>
      </c>
      <c r="P19" s="42" t="s">
        <v>89</v>
      </c>
      <c r="Q19" s="42" t="s">
        <v>90</v>
      </c>
      <c r="R19" s="42" t="s">
        <v>91</v>
      </c>
      <c r="S19" s="42" t="s">
        <v>92</v>
      </c>
      <c r="T19" s="42" t="s">
        <v>93</v>
      </c>
      <c r="U19" s="42" t="s">
        <v>94</v>
      </c>
      <c r="V19" s="42" t="s">
        <v>95</v>
      </c>
      <c r="W19" s="42" t="s">
        <v>96</v>
      </c>
      <c r="X19" s="42" t="s">
        <v>97</v>
      </c>
      <c r="Y19" s="42" t="s">
        <v>98</v>
      </c>
      <c r="Z19" s="42" t="s">
        <v>99</v>
      </c>
      <c r="AA19" s="42" t="s">
        <v>100</v>
      </c>
      <c r="AB19" s="42" t="s">
        <v>101</v>
      </c>
      <c r="AC19" s="42" t="s">
        <v>102</v>
      </c>
      <c r="AD19" s="42" t="s">
        <v>103</v>
      </c>
      <c r="AE19" s="42" t="s">
        <v>104</v>
      </c>
      <c r="AF19" s="42" t="s">
        <v>105</v>
      </c>
      <c r="AG19" s="42" t="s">
        <v>106</v>
      </c>
      <c r="AH19" s="42" t="s">
        <v>107</v>
      </c>
      <c r="AI19" s="42" t="s">
        <v>108</v>
      </c>
      <c r="AJ19" s="42" t="s">
        <v>109</v>
      </c>
      <c r="AK19" s="42" t="s">
        <v>110</v>
      </c>
      <c r="AL19" s="42" t="s">
        <v>111</v>
      </c>
      <c r="AM19" s="46" t="s">
        <v>111</v>
      </c>
    </row>
    <row r="20" spans="2:39" ht="98.25" customHeight="1" x14ac:dyDescent="0.4">
      <c r="B20" s="7"/>
      <c r="C20" s="7"/>
      <c r="D20" s="7"/>
      <c r="E20" s="225"/>
      <c r="F20" s="226"/>
      <c r="G20" s="237" t="s">
        <v>43</v>
      </c>
      <c r="H20" s="238"/>
      <c r="I20" s="238"/>
      <c r="J20" s="238"/>
      <c r="K20" s="238"/>
      <c r="L20" s="238"/>
      <c r="M20" s="197"/>
      <c r="N20" s="197"/>
      <c r="O20" s="197"/>
      <c r="P20" s="197"/>
      <c r="Q20" s="218" t="s">
        <v>548</v>
      </c>
      <c r="R20" s="219"/>
      <c r="S20" s="219"/>
      <c r="T20" s="219"/>
      <c r="U20" s="219"/>
      <c r="V20" s="219"/>
      <c r="W20" s="220" t="s">
        <v>44</v>
      </c>
      <c r="X20" s="221"/>
      <c r="Y20" s="221"/>
      <c r="Z20" s="221"/>
      <c r="AA20" s="221"/>
      <c r="AB20" s="221"/>
      <c r="AC20" s="221"/>
      <c r="AD20" s="221"/>
      <c r="AE20" s="218" t="s">
        <v>45</v>
      </c>
      <c r="AF20" s="219"/>
      <c r="AG20" s="219"/>
      <c r="AH20" s="219"/>
      <c r="AI20" s="219"/>
      <c r="AJ20" s="219"/>
      <c r="AK20" s="25" t="s">
        <v>40</v>
      </c>
      <c r="AL20" s="216" t="s">
        <v>41</v>
      </c>
      <c r="AM20" s="217"/>
    </row>
    <row r="21" spans="2:39" x14ac:dyDescent="0.4">
      <c r="E21" s="215" t="s">
        <v>27</v>
      </c>
      <c r="F21" s="215"/>
    </row>
    <row r="22" spans="2:39" x14ac:dyDescent="0.4">
      <c r="E22" s="177"/>
      <c r="F22" s="2" t="s">
        <v>38</v>
      </c>
    </row>
    <row r="23" spans="2:39" x14ac:dyDescent="0.4">
      <c r="E23" s="177"/>
      <c r="F23" s="2" t="s">
        <v>557</v>
      </c>
      <c r="G23" s="241" t="s">
        <v>555</v>
      </c>
      <c r="K23" s="241" t="s">
        <v>554</v>
      </c>
      <c r="O23" s="241" t="s">
        <v>552</v>
      </c>
      <c r="S23" s="241" t="s">
        <v>570</v>
      </c>
      <c r="U23" s="241" t="s">
        <v>570</v>
      </c>
      <c r="W23" s="241" t="s">
        <v>570</v>
      </c>
      <c r="Y23" s="241" t="s">
        <v>570</v>
      </c>
      <c r="AA23" s="241" t="s">
        <v>570</v>
      </c>
      <c r="AC23" s="241" t="s">
        <v>571</v>
      </c>
    </row>
    <row r="24" spans="2:39" x14ac:dyDescent="0.4">
      <c r="E24" s="177"/>
      <c r="F24" s="175" t="s">
        <v>558</v>
      </c>
      <c r="G24" s="147"/>
      <c r="H24" s="241" t="s">
        <v>559</v>
      </c>
      <c r="K24" s="147"/>
      <c r="L24" s="147"/>
      <c r="M24" s="147"/>
      <c r="N24" s="147"/>
      <c r="O24" s="147"/>
    </row>
    <row r="25" spans="2:39" ht="31.5" x14ac:dyDescent="0.4">
      <c r="E25" s="177"/>
      <c r="F25" s="175" t="s">
        <v>140</v>
      </c>
      <c r="G25" s="147"/>
      <c r="H25" s="147"/>
      <c r="K25" s="147"/>
      <c r="L25" s="147"/>
      <c r="M25" s="241" t="s">
        <v>551</v>
      </c>
      <c r="N25" s="242" t="s">
        <v>560</v>
      </c>
      <c r="O25" s="241" t="s">
        <v>561</v>
      </c>
      <c r="Q25" s="241" t="s">
        <v>562</v>
      </c>
      <c r="S25" s="242" t="s">
        <v>563</v>
      </c>
      <c r="V25" s="241" t="s">
        <v>564</v>
      </c>
      <c r="W25" s="241" t="s">
        <v>565</v>
      </c>
      <c r="X25" s="242" t="s">
        <v>567</v>
      </c>
      <c r="Y25" s="242" t="s">
        <v>566</v>
      </c>
      <c r="Z25" s="241" t="s">
        <v>568</v>
      </c>
      <c r="AA25" s="242" t="s">
        <v>569</v>
      </c>
    </row>
    <row r="26" spans="2:39" x14ac:dyDescent="0.4">
      <c r="E26" s="177"/>
      <c r="F26" s="2" t="s">
        <v>30</v>
      </c>
    </row>
    <row r="27" spans="2:39" x14ac:dyDescent="0.4">
      <c r="E27" s="177"/>
      <c r="F27" s="2" t="s">
        <v>130</v>
      </c>
    </row>
    <row r="28" spans="2:39" x14ac:dyDescent="0.4">
      <c r="E28" s="177"/>
      <c r="F28" s="5" t="s">
        <v>130</v>
      </c>
    </row>
    <row r="29" spans="2:39" x14ac:dyDescent="0.4">
      <c r="E29" s="215" t="s">
        <v>19</v>
      </c>
      <c r="F29" s="215"/>
    </row>
    <row r="30" spans="2:39" x14ac:dyDescent="0.4">
      <c r="E30" s="177"/>
      <c r="F30" s="3" t="s">
        <v>18</v>
      </c>
    </row>
    <row r="31" spans="2:39" x14ac:dyDescent="0.4">
      <c r="E31" s="177"/>
      <c r="F31" s="4" t="s">
        <v>17</v>
      </c>
    </row>
    <row r="32" spans="2:39" x14ac:dyDescent="0.4">
      <c r="E32" s="177"/>
      <c r="F32" s="3" t="s">
        <v>20</v>
      </c>
    </row>
    <row r="33" spans="5:6" x14ac:dyDescent="0.4">
      <c r="E33" s="177"/>
      <c r="F33" s="3" t="s">
        <v>21</v>
      </c>
    </row>
    <row r="34" spans="5:6" x14ac:dyDescent="0.4">
      <c r="E34" s="215" t="s">
        <v>22</v>
      </c>
      <c r="F34" s="215"/>
    </row>
    <row r="35" spans="5:6" x14ac:dyDescent="0.4">
      <c r="E35" s="177"/>
      <c r="F35" s="3" t="s">
        <v>23</v>
      </c>
    </row>
    <row r="36" spans="5:6" x14ac:dyDescent="0.4">
      <c r="E36" s="177"/>
      <c r="F36" s="3" t="s">
        <v>24</v>
      </c>
    </row>
    <row r="37" spans="5:6" x14ac:dyDescent="0.4">
      <c r="E37" s="177"/>
      <c r="F37" s="3" t="s">
        <v>26</v>
      </c>
    </row>
    <row r="38" spans="5:6" x14ac:dyDescent="0.4">
      <c r="E38" s="177"/>
      <c r="F38" s="3" t="s">
        <v>25</v>
      </c>
    </row>
    <row r="39" spans="5:6" x14ac:dyDescent="0.4">
      <c r="E39" s="177"/>
      <c r="F39" s="3" t="s">
        <v>31</v>
      </c>
    </row>
    <row r="41" spans="5:6" x14ac:dyDescent="0.4">
      <c r="E41" s="215" t="s">
        <v>32</v>
      </c>
      <c r="F41" s="215"/>
    </row>
    <row r="42" spans="5:6" x14ac:dyDescent="0.4">
      <c r="E42" s="215" t="s">
        <v>28</v>
      </c>
      <c r="F42" s="215"/>
    </row>
    <row r="43" spans="5:6" x14ac:dyDescent="0.4">
      <c r="E43" s="215" t="s">
        <v>29</v>
      </c>
      <c r="F43" s="215"/>
    </row>
    <row r="44" spans="5:6" x14ac:dyDescent="0.4">
      <c r="E44" s="215" t="s">
        <v>39</v>
      </c>
      <c r="F44" s="215"/>
    </row>
  </sheetData>
  <mergeCells count="22">
    <mergeCell ref="D4:F4"/>
    <mergeCell ref="E20:F20"/>
    <mergeCell ref="B6:C6"/>
    <mergeCell ref="E30:E33"/>
    <mergeCell ref="B7:C7"/>
    <mergeCell ref="B8:B11"/>
    <mergeCell ref="B12:C12"/>
    <mergeCell ref="B13:B17"/>
    <mergeCell ref="G20:P20"/>
    <mergeCell ref="E44:F44"/>
    <mergeCell ref="E21:F21"/>
    <mergeCell ref="E22:E28"/>
    <mergeCell ref="E35:E39"/>
    <mergeCell ref="AL20:AM20"/>
    <mergeCell ref="Q20:V20"/>
    <mergeCell ref="AE20:AJ20"/>
    <mergeCell ref="E43:F43"/>
    <mergeCell ref="E29:F29"/>
    <mergeCell ref="E34:F34"/>
    <mergeCell ref="E42:F42"/>
    <mergeCell ref="E41:F41"/>
    <mergeCell ref="W20:AD20"/>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25"/>
  <sheetViews>
    <sheetView zoomScale="115" zoomScaleNormal="115" workbookViewId="0">
      <selection activeCell="F15" sqref="F15"/>
    </sheetView>
  </sheetViews>
  <sheetFormatPr defaultRowHeight="15.75" x14ac:dyDescent="0.4"/>
  <cols>
    <col min="1" max="1" width="2.875" style="26" customWidth="1"/>
    <col min="2" max="2" width="1.875" style="26" customWidth="1"/>
    <col min="3" max="3" width="22.375" style="26" customWidth="1"/>
    <col min="4" max="5" width="4.875" style="26" customWidth="1"/>
    <col min="6" max="6" width="21" style="26" customWidth="1"/>
    <col min="7" max="7" width="9" style="26"/>
    <col min="8" max="8" width="20.5" style="26" customWidth="1"/>
    <col min="9" max="9" width="4.875" style="26" customWidth="1"/>
    <col min="10" max="10" width="7.75" style="26" customWidth="1"/>
    <col min="11" max="16384" width="9" style="26"/>
  </cols>
  <sheetData>
    <row r="2" spans="2:9" x14ac:dyDescent="0.4">
      <c r="C2" s="26" t="s">
        <v>115</v>
      </c>
    </row>
    <row r="3" spans="2:9" ht="16.5" thickBot="1" x14ac:dyDescent="0.45"/>
    <row r="4" spans="2:9" x14ac:dyDescent="0.4">
      <c r="B4" s="30"/>
      <c r="C4" s="31"/>
      <c r="D4" s="31"/>
      <c r="E4" s="31"/>
      <c r="F4" s="31"/>
      <c r="G4" s="31"/>
      <c r="H4" s="31"/>
      <c r="I4" s="32"/>
    </row>
    <row r="5" spans="2:9" ht="16.5" thickBot="1" x14ac:dyDescent="0.45">
      <c r="B5" s="33"/>
      <c r="C5" s="34"/>
      <c r="D5" s="34"/>
      <c r="E5" s="34"/>
      <c r="F5" s="34"/>
      <c r="G5" s="34"/>
      <c r="H5" s="34"/>
      <c r="I5" s="35"/>
    </row>
    <row r="6" spans="2:9" x14ac:dyDescent="0.4">
      <c r="B6" s="33"/>
      <c r="C6" s="34"/>
      <c r="D6" s="34"/>
      <c r="E6" s="34"/>
      <c r="F6" s="34"/>
      <c r="G6" s="34"/>
      <c r="H6" s="27" t="s">
        <v>46</v>
      </c>
      <c r="I6" s="35"/>
    </row>
    <row r="7" spans="2:9" x14ac:dyDescent="0.4">
      <c r="B7" s="33"/>
      <c r="C7" s="34"/>
      <c r="D7" s="34"/>
      <c r="E7" s="34"/>
      <c r="F7" s="34"/>
      <c r="G7" s="34"/>
      <c r="H7" s="29" t="s">
        <v>50</v>
      </c>
      <c r="I7" s="35"/>
    </row>
    <row r="8" spans="2:9" ht="16.5" thickBot="1" x14ac:dyDescent="0.45">
      <c r="B8" s="33"/>
      <c r="C8" s="34"/>
      <c r="D8" s="34"/>
      <c r="E8" s="34"/>
      <c r="F8" s="34"/>
      <c r="G8" s="34"/>
      <c r="H8" s="28" t="s">
        <v>308</v>
      </c>
      <c r="I8" s="35"/>
    </row>
    <row r="9" spans="2:9" x14ac:dyDescent="0.4">
      <c r="B9" s="33"/>
      <c r="C9" s="34"/>
      <c r="D9" s="34"/>
      <c r="E9" s="34"/>
      <c r="F9" s="27" t="s">
        <v>58</v>
      </c>
      <c r="G9" s="34"/>
      <c r="H9" s="34"/>
      <c r="I9" s="35"/>
    </row>
    <row r="10" spans="2:9" ht="16.5" thickBot="1" x14ac:dyDescent="0.45">
      <c r="B10" s="33"/>
      <c r="C10" s="34"/>
      <c r="D10" s="34"/>
      <c r="E10" s="34"/>
      <c r="F10" s="29" t="s">
        <v>54</v>
      </c>
      <c r="G10" s="34"/>
      <c r="H10" s="34"/>
      <c r="I10" s="35"/>
    </row>
    <row r="11" spans="2:9" ht="16.5" thickBot="1" x14ac:dyDescent="0.45">
      <c r="B11" s="33"/>
      <c r="C11" s="34"/>
      <c r="D11" s="34"/>
      <c r="E11" s="34"/>
      <c r="F11" s="28" t="s">
        <v>47</v>
      </c>
      <c r="G11" s="34"/>
      <c r="H11" s="27" t="s">
        <v>48</v>
      </c>
      <c r="I11" s="35"/>
    </row>
    <row r="12" spans="2:9" ht="16.5" thickBot="1" x14ac:dyDescent="0.45">
      <c r="B12" s="33"/>
      <c r="C12" s="34"/>
      <c r="D12" s="34"/>
      <c r="E12" s="34"/>
      <c r="F12" s="34"/>
      <c r="G12" s="34"/>
      <c r="H12" s="29" t="s">
        <v>51</v>
      </c>
      <c r="I12" s="35"/>
    </row>
    <row r="13" spans="2:9" ht="16.5" thickBot="1" x14ac:dyDescent="0.45">
      <c r="B13" s="33"/>
      <c r="C13" s="27" t="s">
        <v>53</v>
      </c>
      <c r="D13" s="40"/>
      <c r="E13" s="34"/>
      <c r="F13" s="34"/>
      <c r="G13" s="34"/>
      <c r="H13" s="28" t="s">
        <v>47</v>
      </c>
      <c r="I13" s="35"/>
    </row>
    <row r="14" spans="2:9" x14ac:dyDescent="0.4">
      <c r="B14" s="33"/>
      <c r="C14" s="41" t="s">
        <v>56</v>
      </c>
      <c r="D14" s="40"/>
      <c r="E14" s="34"/>
      <c r="F14" s="34"/>
      <c r="G14" s="34"/>
      <c r="H14" s="34"/>
      <c r="I14" s="35"/>
    </row>
    <row r="15" spans="2:9" ht="16.5" thickBot="1" x14ac:dyDescent="0.45">
      <c r="B15" s="33"/>
      <c r="C15" s="28" t="s">
        <v>131</v>
      </c>
      <c r="D15" s="40"/>
      <c r="E15" s="34"/>
      <c r="F15" s="34"/>
      <c r="G15" s="34"/>
      <c r="H15" s="34"/>
      <c r="I15" s="35"/>
    </row>
    <row r="16" spans="2:9" x14ac:dyDescent="0.4">
      <c r="B16" s="33"/>
      <c r="C16" s="34"/>
      <c r="D16" s="34"/>
      <c r="E16" s="34"/>
      <c r="F16" s="34"/>
      <c r="G16" s="34"/>
      <c r="H16" s="27" t="s">
        <v>49</v>
      </c>
      <c r="I16" s="35"/>
    </row>
    <row r="17" spans="2:9" ht="16.5" thickBot="1" x14ac:dyDescent="0.45">
      <c r="B17" s="33"/>
      <c r="C17" s="34"/>
      <c r="D17" s="34"/>
      <c r="E17" s="34"/>
      <c r="F17" s="34"/>
      <c r="G17" s="34"/>
      <c r="H17" s="29" t="s">
        <v>306</v>
      </c>
      <c r="I17" s="35"/>
    </row>
    <row r="18" spans="2:9" ht="16.5" thickBot="1" x14ac:dyDescent="0.45">
      <c r="B18" s="33"/>
      <c r="C18" s="34"/>
      <c r="D18" s="34"/>
      <c r="E18" s="34"/>
      <c r="F18" s="27" t="s">
        <v>59</v>
      </c>
      <c r="G18" s="34"/>
      <c r="H18" s="28" t="s">
        <v>305</v>
      </c>
      <c r="I18" s="35"/>
    </row>
    <row r="19" spans="2:9" x14ac:dyDescent="0.4">
      <c r="B19" s="33"/>
      <c r="C19" s="34"/>
      <c r="D19" s="34"/>
      <c r="E19" s="34"/>
      <c r="F19" s="29" t="s">
        <v>57</v>
      </c>
      <c r="G19" s="34"/>
      <c r="H19" s="34"/>
      <c r="I19" s="35"/>
    </row>
    <row r="20" spans="2:9" ht="16.5" thickBot="1" x14ac:dyDescent="0.45">
      <c r="B20" s="33"/>
      <c r="C20" s="34"/>
      <c r="D20" s="34"/>
      <c r="E20" s="34"/>
      <c r="F20" s="28" t="s">
        <v>309</v>
      </c>
      <c r="G20" s="34"/>
      <c r="H20" s="34"/>
      <c r="I20" s="35"/>
    </row>
    <row r="21" spans="2:9" x14ac:dyDescent="0.4">
      <c r="B21" s="33"/>
      <c r="C21" s="34"/>
      <c r="D21" s="34"/>
      <c r="E21" s="34"/>
      <c r="F21" s="34"/>
      <c r="G21" s="34"/>
      <c r="H21" s="27" t="s">
        <v>52</v>
      </c>
      <c r="I21" s="35"/>
    </row>
    <row r="22" spans="2:9" x14ac:dyDescent="0.4">
      <c r="B22" s="33"/>
      <c r="C22" s="34"/>
      <c r="D22" s="34"/>
      <c r="E22" s="34"/>
      <c r="F22" s="34"/>
      <c r="G22" s="34"/>
      <c r="H22" s="39" t="s">
        <v>55</v>
      </c>
      <c r="I22" s="35"/>
    </row>
    <row r="23" spans="2:9" ht="16.5" thickBot="1" x14ac:dyDescent="0.45">
      <c r="B23" s="33"/>
      <c r="C23" s="34"/>
      <c r="D23" s="34"/>
      <c r="E23" s="34"/>
      <c r="F23" s="34"/>
      <c r="G23" s="34"/>
      <c r="H23" s="28" t="s">
        <v>47</v>
      </c>
      <c r="I23" s="35"/>
    </row>
    <row r="24" spans="2:9" x14ac:dyDescent="0.4">
      <c r="B24" s="33"/>
      <c r="C24" s="34"/>
      <c r="D24" s="34"/>
      <c r="E24" s="34"/>
      <c r="F24" s="34"/>
      <c r="G24" s="34"/>
      <c r="H24" s="34"/>
      <c r="I24" s="35"/>
    </row>
    <row r="25" spans="2:9" ht="16.5" thickBot="1" x14ac:dyDescent="0.45">
      <c r="B25" s="36"/>
      <c r="C25" s="37"/>
      <c r="D25" s="37"/>
      <c r="E25" s="37"/>
      <c r="F25" s="37"/>
      <c r="G25" s="37"/>
      <c r="H25" s="37"/>
      <c r="I25" s="38"/>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O118"/>
  <sheetViews>
    <sheetView workbookViewId="0">
      <pane xSplit="3" ySplit="5" topLeftCell="D6" activePane="bottomRight" state="frozen"/>
      <selection pane="topRight" activeCell="D1" sqref="D1"/>
      <selection pane="bottomLeft" activeCell="A6" sqref="A6"/>
      <selection pane="bottomRight" activeCell="F35" sqref="F35"/>
    </sheetView>
  </sheetViews>
  <sheetFormatPr defaultRowHeight="15.75" x14ac:dyDescent="0.4"/>
  <cols>
    <col min="1" max="1" width="2.875" style="6" customWidth="1"/>
    <col min="2" max="2" width="24" style="6" customWidth="1"/>
    <col min="3" max="3" width="8.875" style="1" customWidth="1"/>
    <col min="4" max="16384" width="9" style="6"/>
  </cols>
  <sheetData>
    <row r="2" spans="2:41" x14ac:dyDescent="0.4">
      <c r="B2" s="6" t="s">
        <v>112</v>
      </c>
      <c r="D2" s="6">
        <f>SUM(D6:F105)</f>
        <v>47</v>
      </c>
      <c r="G2" s="6">
        <f>D2*800000</f>
        <v>37600000</v>
      </c>
    </row>
    <row r="3" spans="2:41" ht="16.5" thickBot="1" x14ac:dyDescent="0.45"/>
    <row r="4" spans="2:41" x14ac:dyDescent="0.4">
      <c r="B4" s="56"/>
      <c r="C4" s="59"/>
      <c r="D4" s="183" t="s">
        <v>37</v>
      </c>
      <c r="E4" s="183"/>
      <c r="F4" s="184"/>
      <c r="G4" s="44" t="s">
        <v>0</v>
      </c>
      <c r="H4" s="44" t="s">
        <v>1</v>
      </c>
      <c r="I4" s="44" t="s">
        <v>2</v>
      </c>
      <c r="J4" s="44" t="s">
        <v>3</v>
      </c>
      <c r="K4" s="44" t="s">
        <v>60</v>
      </c>
      <c r="L4" s="44" t="s">
        <v>61</v>
      </c>
      <c r="M4" s="44" t="s">
        <v>62</v>
      </c>
      <c r="N4" s="44" t="s">
        <v>63</v>
      </c>
      <c r="O4" s="44" t="s">
        <v>64</v>
      </c>
      <c r="P4" s="44" t="s">
        <v>65</v>
      </c>
      <c r="Q4" s="44" t="s">
        <v>66</v>
      </c>
      <c r="R4" s="44" t="s">
        <v>67</v>
      </c>
      <c r="S4" s="44" t="s">
        <v>68</v>
      </c>
      <c r="T4" s="44" t="s">
        <v>69</v>
      </c>
      <c r="U4" s="44" t="s">
        <v>70</v>
      </c>
      <c r="V4" s="44" t="s">
        <v>71</v>
      </c>
      <c r="W4" s="44" t="s">
        <v>72</v>
      </c>
      <c r="X4" s="44" t="s">
        <v>73</v>
      </c>
      <c r="Y4" s="44" t="s">
        <v>74</v>
      </c>
      <c r="Z4" s="44" t="s">
        <v>75</v>
      </c>
      <c r="AA4" s="44" t="s">
        <v>76</v>
      </c>
      <c r="AB4" s="44" t="s">
        <v>77</v>
      </c>
      <c r="AC4" s="44" t="s">
        <v>78</v>
      </c>
      <c r="AD4" s="44" t="s">
        <v>79</v>
      </c>
      <c r="AE4" s="44" t="s">
        <v>80</v>
      </c>
      <c r="AF4" s="44" t="s">
        <v>81</v>
      </c>
      <c r="AG4" s="44" t="s">
        <v>82</v>
      </c>
      <c r="AH4" s="44" t="s">
        <v>83</v>
      </c>
      <c r="AI4" s="44" t="s">
        <v>84</v>
      </c>
      <c r="AJ4" s="44" t="s">
        <v>85</v>
      </c>
      <c r="AK4" s="44" t="s">
        <v>86</v>
      </c>
      <c r="AL4" s="44" t="s">
        <v>87</v>
      </c>
      <c r="AM4" s="45" t="s">
        <v>88</v>
      </c>
    </row>
    <row r="5" spans="2:41" ht="16.5" thickBot="1" x14ac:dyDescent="0.45">
      <c r="B5" s="57"/>
      <c r="C5" s="58" t="s">
        <v>113</v>
      </c>
      <c r="D5" s="54" t="s">
        <v>4</v>
      </c>
      <c r="E5" s="42" t="s">
        <v>5</v>
      </c>
      <c r="F5" s="42" t="s">
        <v>6</v>
      </c>
      <c r="G5" s="42" t="s">
        <v>7</v>
      </c>
      <c r="H5" s="42" t="s">
        <v>8</v>
      </c>
      <c r="I5" s="42" t="s">
        <v>9</v>
      </c>
      <c r="J5" s="42" t="s">
        <v>10</v>
      </c>
      <c r="K5" s="42" t="s">
        <v>11</v>
      </c>
      <c r="L5" s="42" t="s">
        <v>12</v>
      </c>
      <c r="M5" s="42" t="s">
        <v>13</v>
      </c>
      <c r="N5" s="42" t="s">
        <v>14</v>
      </c>
      <c r="O5" s="42" t="s">
        <v>15</v>
      </c>
      <c r="P5" s="42" t="s">
        <v>89</v>
      </c>
      <c r="Q5" s="42" t="s">
        <v>90</v>
      </c>
      <c r="R5" s="42" t="s">
        <v>91</v>
      </c>
      <c r="S5" s="42" t="s">
        <v>92</v>
      </c>
      <c r="T5" s="42" t="s">
        <v>93</v>
      </c>
      <c r="U5" s="42" t="s">
        <v>94</v>
      </c>
      <c r="V5" s="42" t="s">
        <v>95</v>
      </c>
      <c r="W5" s="42" t="s">
        <v>96</v>
      </c>
      <c r="X5" s="42" t="s">
        <v>97</v>
      </c>
      <c r="Y5" s="42" t="s">
        <v>98</v>
      </c>
      <c r="Z5" s="42" t="s">
        <v>99</v>
      </c>
      <c r="AA5" s="42" t="s">
        <v>100</v>
      </c>
      <c r="AB5" s="42" t="s">
        <v>101</v>
      </c>
      <c r="AC5" s="42" t="s">
        <v>102</v>
      </c>
      <c r="AD5" s="42" t="s">
        <v>103</v>
      </c>
      <c r="AE5" s="42" t="s">
        <v>104</v>
      </c>
      <c r="AF5" s="42" t="s">
        <v>105</v>
      </c>
      <c r="AG5" s="42" t="s">
        <v>106</v>
      </c>
      <c r="AH5" s="42" t="s">
        <v>107</v>
      </c>
      <c r="AI5" s="42" t="s">
        <v>108</v>
      </c>
      <c r="AJ5" s="42" t="s">
        <v>109</v>
      </c>
      <c r="AK5" s="42" t="s">
        <v>110</v>
      </c>
      <c r="AL5" s="42" t="s">
        <v>111</v>
      </c>
      <c r="AM5" s="46" t="s">
        <v>111</v>
      </c>
    </row>
    <row r="6" spans="2:41" x14ac:dyDescent="0.4">
      <c r="B6" s="55" t="s">
        <v>53</v>
      </c>
      <c r="C6" s="60">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8">
        <v>1</v>
      </c>
    </row>
    <row r="7" spans="2:41" x14ac:dyDescent="0.4">
      <c r="B7" s="47" t="s">
        <v>58</v>
      </c>
      <c r="C7" s="61">
        <f>SUM(D7:AM7)</f>
        <v>34</v>
      </c>
      <c r="D7" s="43"/>
      <c r="E7" s="43"/>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8">
        <v>1</v>
      </c>
    </row>
    <row r="8" spans="2:41" x14ac:dyDescent="0.4">
      <c r="B8" s="47" t="s">
        <v>59</v>
      </c>
      <c r="C8" s="61">
        <f>SUM(D8:AM8)</f>
        <v>33</v>
      </c>
      <c r="D8" s="43"/>
      <c r="E8" s="43"/>
      <c r="F8" s="43"/>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8">
        <v>1</v>
      </c>
    </row>
    <row r="9" spans="2:41" ht="5.25" customHeight="1" x14ac:dyDescent="0.4">
      <c r="B9" s="51"/>
      <c r="C9" s="6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3"/>
    </row>
    <row r="10" spans="2:41" x14ac:dyDescent="0.4">
      <c r="B10" s="47" t="s">
        <v>46</v>
      </c>
      <c r="C10" s="61">
        <f t="shared" ref="C10:C22"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8">
        <v>1</v>
      </c>
    </row>
    <row r="11" spans="2:41" x14ac:dyDescent="0.4">
      <c r="B11" s="47" t="s">
        <v>48</v>
      </c>
      <c r="C11" s="61">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8">
        <v>1</v>
      </c>
    </row>
    <row r="12" spans="2:41" x14ac:dyDescent="0.4">
      <c r="B12" s="47" t="s">
        <v>49</v>
      </c>
      <c r="C12" s="61">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8">
        <v>1</v>
      </c>
    </row>
    <row r="13" spans="2:41" x14ac:dyDescent="0.4">
      <c r="B13" s="47" t="s">
        <v>52</v>
      </c>
      <c r="C13" s="61">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8">
        <v>1</v>
      </c>
    </row>
    <row r="14" spans="2:41" x14ac:dyDescent="0.4">
      <c r="B14" s="47" t="s">
        <v>443</v>
      </c>
      <c r="C14" s="61">
        <f t="shared" si="0"/>
        <v>24</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c r="AC14" s="3"/>
      <c r="AD14" s="3"/>
      <c r="AE14" s="3"/>
      <c r="AF14" s="3"/>
      <c r="AG14" s="3"/>
      <c r="AH14" s="3"/>
      <c r="AI14" s="3"/>
      <c r="AJ14" s="3"/>
      <c r="AK14" s="3"/>
      <c r="AL14" s="3"/>
      <c r="AM14" s="48"/>
    </row>
    <row r="15" spans="2:41" x14ac:dyDescent="0.4">
      <c r="B15" s="47" t="s">
        <v>444</v>
      </c>
      <c r="C15" s="61">
        <f t="shared" si="0"/>
        <v>24</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c r="AC15" s="3"/>
      <c r="AD15" s="3"/>
      <c r="AE15" s="3"/>
      <c r="AF15" s="3"/>
      <c r="AG15" s="3"/>
      <c r="AH15" s="3"/>
      <c r="AI15" s="3"/>
      <c r="AJ15" s="3"/>
      <c r="AK15" s="3"/>
      <c r="AL15" s="3"/>
      <c r="AM15" s="48"/>
    </row>
    <row r="16" spans="2:41" x14ac:dyDescent="0.4">
      <c r="B16" s="47" t="s">
        <v>446</v>
      </c>
      <c r="C16" s="61">
        <f t="shared" si="0"/>
        <v>2</v>
      </c>
      <c r="D16" s="3"/>
      <c r="E16" s="3"/>
      <c r="F16" s="3"/>
      <c r="G16" s="3">
        <v>1</v>
      </c>
      <c r="H16" s="3">
        <v>1</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48"/>
      <c r="AO16" s="6">
        <f>C13+SUM(C27:C34)</f>
        <v>300</v>
      </c>
    </row>
    <row r="17" spans="2:39" x14ac:dyDescent="0.4">
      <c r="B17" s="47" t="s">
        <v>438</v>
      </c>
      <c r="C17" s="61">
        <f t="shared" si="0"/>
        <v>10</v>
      </c>
      <c r="D17" s="3"/>
      <c r="E17" s="3"/>
      <c r="F17" s="3"/>
      <c r="G17" s="3">
        <v>1</v>
      </c>
      <c r="H17" s="3">
        <v>1</v>
      </c>
      <c r="I17" s="3">
        <v>1</v>
      </c>
      <c r="J17" s="3">
        <v>1</v>
      </c>
      <c r="K17" s="3">
        <v>1</v>
      </c>
      <c r="L17" s="3">
        <v>1</v>
      </c>
      <c r="M17" s="3">
        <v>1</v>
      </c>
      <c r="N17" s="3">
        <v>1</v>
      </c>
      <c r="O17" s="3">
        <v>1</v>
      </c>
      <c r="P17" s="3">
        <v>1</v>
      </c>
      <c r="Q17" s="3"/>
      <c r="R17" s="3"/>
      <c r="S17" s="3"/>
      <c r="T17" s="3"/>
      <c r="U17" s="3"/>
      <c r="V17" s="3"/>
      <c r="W17" s="3"/>
      <c r="X17" s="3"/>
      <c r="Y17" s="3"/>
      <c r="Z17" s="3"/>
      <c r="AA17" s="3"/>
      <c r="AB17" s="3"/>
      <c r="AC17" s="3"/>
      <c r="AD17" s="3"/>
      <c r="AE17" s="3"/>
      <c r="AF17" s="3"/>
      <c r="AG17" s="3"/>
      <c r="AH17" s="3"/>
      <c r="AI17" s="3"/>
      <c r="AJ17" s="3"/>
      <c r="AK17" s="3"/>
      <c r="AL17" s="3"/>
      <c r="AM17" s="48"/>
    </row>
    <row r="18" spans="2:39" x14ac:dyDescent="0.4">
      <c r="B18" s="47" t="s">
        <v>439</v>
      </c>
      <c r="C18" s="61">
        <f t="shared" si="0"/>
        <v>10</v>
      </c>
      <c r="D18" s="3"/>
      <c r="E18" s="3"/>
      <c r="F18" s="3"/>
      <c r="G18" s="3">
        <v>1</v>
      </c>
      <c r="H18" s="3">
        <v>1</v>
      </c>
      <c r="I18" s="3">
        <v>1</v>
      </c>
      <c r="J18" s="3">
        <v>1</v>
      </c>
      <c r="K18" s="3">
        <v>1</v>
      </c>
      <c r="L18" s="3">
        <v>1</v>
      </c>
      <c r="M18" s="3">
        <v>1</v>
      </c>
      <c r="N18" s="3">
        <v>1</v>
      </c>
      <c r="O18" s="3">
        <v>1</v>
      </c>
      <c r="P18" s="3">
        <v>1</v>
      </c>
      <c r="Q18" s="3"/>
      <c r="R18" s="3"/>
      <c r="S18" s="3"/>
      <c r="T18" s="3"/>
      <c r="U18" s="3"/>
      <c r="V18" s="3"/>
      <c r="W18" s="3"/>
      <c r="X18" s="3"/>
      <c r="Y18" s="3"/>
      <c r="Z18" s="3"/>
      <c r="AA18" s="3"/>
      <c r="AB18" s="3"/>
      <c r="AC18" s="3"/>
      <c r="AD18" s="3"/>
      <c r="AE18" s="3"/>
      <c r="AF18" s="3"/>
      <c r="AG18" s="3"/>
      <c r="AH18" s="3"/>
      <c r="AI18" s="3"/>
      <c r="AJ18" s="3"/>
      <c r="AK18" s="3"/>
      <c r="AL18" s="3"/>
      <c r="AM18" s="48"/>
    </row>
    <row r="19" spans="2:39" x14ac:dyDescent="0.4">
      <c r="B19" s="47" t="s">
        <v>440</v>
      </c>
      <c r="C19" s="61">
        <f t="shared" si="0"/>
        <v>15</v>
      </c>
      <c r="D19" s="3"/>
      <c r="E19" s="3"/>
      <c r="F19" s="3"/>
      <c r="H19" s="3"/>
      <c r="I19" s="3"/>
      <c r="J19" s="3"/>
      <c r="K19" s="3"/>
      <c r="L19" s="3"/>
      <c r="M19" s="3"/>
      <c r="N19" s="3"/>
      <c r="O19" s="3"/>
      <c r="P19" s="3"/>
      <c r="Q19" s="3">
        <v>1</v>
      </c>
      <c r="R19" s="3">
        <v>1</v>
      </c>
      <c r="S19" s="3">
        <v>1</v>
      </c>
      <c r="T19" s="3">
        <v>1</v>
      </c>
      <c r="U19" s="3">
        <v>1</v>
      </c>
      <c r="V19" s="3">
        <v>1</v>
      </c>
      <c r="W19" s="3">
        <v>1</v>
      </c>
      <c r="X19" s="3">
        <v>1</v>
      </c>
      <c r="Y19" s="3">
        <v>1</v>
      </c>
      <c r="Z19" s="3">
        <v>1</v>
      </c>
      <c r="AA19" s="3">
        <v>1</v>
      </c>
      <c r="AB19" s="3">
        <v>1</v>
      </c>
      <c r="AC19" s="3">
        <v>1</v>
      </c>
      <c r="AD19" s="3">
        <v>1</v>
      </c>
      <c r="AE19" s="3">
        <v>1</v>
      </c>
      <c r="AF19" s="3"/>
      <c r="AG19" s="3"/>
      <c r="AH19" s="3"/>
      <c r="AI19" s="3"/>
      <c r="AJ19" s="3"/>
      <c r="AK19" s="3"/>
      <c r="AL19" s="3"/>
      <c r="AM19" s="48"/>
    </row>
    <row r="20" spans="2:39" x14ac:dyDescent="0.4">
      <c r="B20" s="47" t="s">
        <v>441</v>
      </c>
      <c r="C20" s="61">
        <f t="shared" si="0"/>
        <v>15</v>
      </c>
      <c r="D20" s="3"/>
      <c r="E20" s="3"/>
      <c r="F20" s="3"/>
      <c r="G20" s="142"/>
      <c r="H20" s="3"/>
      <c r="I20" s="3"/>
      <c r="J20" s="3"/>
      <c r="K20" s="3"/>
      <c r="L20" s="3"/>
      <c r="M20" s="3"/>
      <c r="N20" s="3"/>
      <c r="O20" s="3"/>
      <c r="P20" s="3"/>
      <c r="Q20" s="3">
        <v>1</v>
      </c>
      <c r="R20" s="3">
        <v>1</v>
      </c>
      <c r="S20" s="3">
        <v>1</v>
      </c>
      <c r="T20" s="3">
        <v>1</v>
      </c>
      <c r="U20" s="3">
        <v>1</v>
      </c>
      <c r="V20" s="3">
        <v>1</v>
      </c>
      <c r="W20" s="3">
        <v>1</v>
      </c>
      <c r="X20" s="3">
        <v>1</v>
      </c>
      <c r="Y20" s="3">
        <v>1</v>
      </c>
      <c r="Z20" s="3">
        <v>1</v>
      </c>
      <c r="AA20" s="3">
        <v>1</v>
      </c>
      <c r="AB20" s="3">
        <v>1</v>
      </c>
      <c r="AC20" s="3">
        <v>1</v>
      </c>
      <c r="AD20" s="3">
        <v>1</v>
      </c>
      <c r="AE20" s="3">
        <v>1</v>
      </c>
      <c r="AF20" s="3"/>
      <c r="AG20" s="3"/>
      <c r="AH20" s="3"/>
      <c r="AI20" s="3"/>
      <c r="AJ20" s="3"/>
      <c r="AK20" s="3"/>
      <c r="AL20" s="3"/>
      <c r="AM20" s="48"/>
    </row>
    <row r="21" spans="2:39" x14ac:dyDescent="0.4">
      <c r="B21" s="47" t="s">
        <v>442</v>
      </c>
      <c r="C21" s="61">
        <f t="shared" si="0"/>
        <v>10</v>
      </c>
      <c r="D21" s="3"/>
      <c r="E21" s="3"/>
      <c r="F21" s="3"/>
      <c r="G21" s="3"/>
      <c r="H21" s="3"/>
      <c r="I21" s="3"/>
      <c r="J21" s="3"/>
      <c r="K21" s="3"/>
      <c r="L21" s="3"/>
      <c r="M21" s="3"/>
      <c r="N21" s="3"/>
      <c r="O21" s="3"/>
      <c r="P21" s="3"/>
      <c r="Q21" s="3">
        <v>1</v>
      </c>
      <c r="R21" s="3">
        <v>1</v>
      </c>
      <c r="S21" s="3">
        <v>1</v>
      </c>
      <c r="T21" s="3">
        <v>1</v>
      </c>
      <c r="U21" s="3">
        <v>1</v>
      </c>
      <c r="V21" s="3">
        <v>1</v>
      </c>
      <c r="W21" s="3">
        <v>1</v>
      </c>
      <c r="X21" s="3">
        <v>1</v>
      </c>
      <c r="Y21" s="3">
        <v>1</v>
      </c>
      <c r="Z21" s="3">
        <v>1</v>
      </c>
      <c r="AA21" s="3"/>
      <c r="AB21" s="3"/>
      <c r="AC21" s="3"/>
      <c r="AD21" s="3"/>
      <c r="AE21" s="3"/>
      <c r="AF21" s="3"/>
      <c r="AG21" s="3"/>
      <c r="AH21" s="3"/>
      <c r="AI21" s="3"/>
      <c r="AJ21" s="3"/>
      <c r="AK21" s="3"/>
      <c r="AL21" s="3"/>
      <c r="AM21" s="48"/>
    </row>
    <row r="22" spans="2:39" x14ac:dyDescent="0.4">
      <c r="B22" s="47" t="s">
        <v>445</v>
      </c>
      <c r="C22" s="61">
        <f t="shared" si="0"/>
        <v>10</v>
      </c>
      <c r="D22" s="3"/>
      <c r="E22" s="3"/>
      <c r="F22" s="3"/>
      <c r="G22" s="3"/>
      <c r="H22" s="3"/>
      <c r="I22" s="3">
        <v>1</v>
      </c>
      <c r="J22" s="3">
        <v>1</v>
      </c>
      <c r="K22" s="3">
        <v>1</v>
      </c>
      <c r="L22" s="3">
        <v>1</v>
      </c>
      <c r="M22" s="3">
        <v>1</v>
      </c>
      <c r="N22" s="3">
        <v>1</v>
      </c>
      <c r="O22" s="3">
        <v>1</v>
      </c>
      <c r="P22" s="3">
        <v>1</v>
      </c>
      <c r="Q22" s="3">
        <v>1</v>
      </c>
      <c r="R22" s="3">
        <v>1</v>
      </c>
      <c r="S22" s="3"/>
      <c r="T22" s="3"/>
      <c r="U22" s="3"/>
      <c r="V22" s="3"/>
      <c r="W22" s="3"/>
      <c r="X22" s="3"/>
      <c r="Y22" s="3"/>
      <c r="Z22" s="3"/>
      <c r="AA22" s="3"/>
      <c r="AB22" s="3"/>
      <c r="AC22" s="3"/>
      <c r="AD22" s="3"/>
      <c r="AE22" s="3"/>
      <c r="AF22" s="3"/>
      <c r="AG22" s="3"/>
      <c r="AH22" s="3"/>
      <c r="AI22" s="3"/>
      <c r="AJ22" s="3"/>
      <c r="AK22" s="3"/>
      <c r="AL22" s="3"/>
      <c r="AM22" s="48"/>
    </row>
    <row r="23" spans="2:39" x14ac:dyDescent="0.4">
      <c r="B23" s="47" t="s">
        <v>447</v>
      </c>
      <c r="C23" s="61">
        <f t="shared" ref="C23:C86" si="1">SUM(D23:AM23)</f>
        <v>15</v>
      </c>
      <c r="D23" s="3"/>
      <c r="E23" s="3"/>
      <c r="F23" s="3"/>
      <c r="G23" s="3"/>
      <c r="H23" s="3"/>
      <c r="I23" s="3"/>
      <c r="J23" s="3"/>
      <c r="K23" s="3"/>
      <c r="L23" s="3"/>
      <c r="M23" s="3"/>
      <c r="N23" s="3"/>
      <c r="O23" s="3"/>
      <c r="P23" s="3"/>
      <c r="Q23" s="3">
        <v>1</v>
      </c>
      <c r="R23" s="3">
        <v>1</v>
      </c>
      <c r="S23" s="3">
        <v>1</v>
      </c>
      <c r="T23" s="3">
        <v>1</v>
      </c>
      <c r="U23" s="3">
        <v>1</v>
      </c>
      <c r="V23" s="3">
        <v>1</v>
      </c>
      <c r="W23" s="3">
        <v>1</v>
      </c>
      <c r="X23" s="3">
        <v>1</v>
      </c>
      <c r="Y23" s="3">
        <v>1</v>
      </c>
      <c r="Z23" s="3">
        <v>1</v>
      </c>
      <c r="AA23" s="3">
        <v>1</v>
      </c>
      <c r="AB23" s="3">
        <v>1</v>
      </c>
      <c r="AC23" s="3">
        <v>1</v>
      </c>
      <c r="AD23" s="3">
        <v>1</v>
      </c>
      <c r="AE23" s="3">
        <v>1</v>
      </c>
      <c r="AF23" s="3"/>
      <c r="AG23" s="3"/>
      <c r="AH23" s="3"/>
      <c r="AI23" s="3"/>
      <c r="AJ23" s="3"/>
      <c r="AK23" s="3"/>
      <c r="AL23" s="3"/>
      <c r="AM23" s="48"/>
    </row>
    <row r="24" spans="2:39" x14ac:dyDescent="0.4">
      <c r="B24" s="47" t="s">
        <v>448</v>
      </c>
      <c r="C24" s="61">
        <f t="shared" si="1"/>
        <v>15</v>
      </c>
      <c r="D24" s="3"/>
      <c r="E24" s="3"/>
      <c r="F24" s="3"/>
      <c r="G24" s="3"/>
      <c r="H24" s="3"/>
      <c r="I24" s="3"/>
      <c r="J24" s="3"/>
      <c r="K24" s="3"/>
      <c r="L24" s="3"/>
      <c r="M24" s="3"/>
      <c r="N24" s="3"/>
      <c r="O24" s="3"/>
      <c r="P24" s="3"/>
      <c r="Q24" s="3">
        <v>1</v>
      </c>
      <c r="R24" s="3">
        <v>1</v>
      </c>
      <c r="S24" s="3">
        <v>1</v>
      </c>
      <c r="T24" s="3">
        <v>1</v>
      </c>
      <c r="U24" s="3">
        <v>1</v>
      </c>
      <c r="V24" s="3">
        <v>1</v>
      </c>
      <c r="W24" s="3">
        <v>1</v>
      </c>
      <c r="X24" s="3">
        <v>1</v>
      </c>
      <c r="Y24" s="3">
        <v>1</v>
      </c>
      <c r="Z24" s="3">
        <v>1</v>
      </c>
      <c r="AA24" s="3">
        <v>1</v>
      </c>
      <c r="AB24" s="3">
        <v>1</v>
      </c>
      <c r="AC24" s="3">
        <v>1</v>
      </c>
      <c r="AD24" s="3">
        <v>1</v>
      </c>
      <c r="AE24" s="3">
        <v>1</v>
      </c>
      <c r="AF24" s="3"/>
      <c r="AG24" s="3"/>
      <c r="AH24" s="3"/>
      <c r="AI24" s="3"/>
      <c r="AJ24" s="3"/>
      <c r="AK24" s="3"/>
      <c r="AL24" s="3"/>
      <c r="AM24" s="48"/>
    </row>
    <row r="25" spans="2:39" x14ac:dyDescent="0.4">
      <c r="B25" s="47" t="s">
        <v>470</v>
      </c>
      <c r="C25" s="61">
        <f t="shared" si="1"/>
        <v>7</v>
      </c>
      <c r="D25" s="3"/>
      <c r="E25" s="3"/>
      <c r="F25" s="3"/>
      <c r="G25" s="3"/>
      <c r="H25" s="3"/>
      <c r="I25" s="3"/>
      <c r="J25" s="3"/>
      <c r="K25" s="3"/>
      <c r="L25" s="3"/>
      <c r="M25" s="3"/>
      <c r="N25" s="3"/>
      <c r="O25" s="3"/>
      <c r="P25" s="3"/>
      <c r="Q25" s="3"/>
      <c r="R25" s="3"/>
      <c r="S25" s="3"/>
      <c r="T25" s="3">
        <v>1</v>
      </c>
      <c r="U25" s="3">
        <v>1</v>
      </c>
      <c r="V25" s="3">
        <v>1</v>
      </c>
      <c r="W25" s="3">
        <v>1</v>
      </c>
      <c r="X25" s="3">
        <v>1</v>
      </c>
      <c r="Y25" s="3">
        <v>1</v>
      </c>
      <c r="Z25" s="3">
        <v>1</v>
      </c>
      <c r="AA25" s="3"/>
      <c r="AB25" s="3"/>
      <c r="AC25" s="3"/>
      <c r="AD25" s="3"/>
      <c r="AE25" s="3"/>
      <c r="AF25" s="3"/>
      <c r="AG25" s="3"/>
      <c r="AH25" s="3"/>
      <c r="AI25" s="3"/>
      <c r="AJ25" s="3"/>
      <c r="AK25" s="3"/>
      <c r="AL25" s="3"/>
      <c r="AM25" s="48"/>
    </row>
    <row r="26" spans="2:39" x14ac:dyDescent="0.4">
      <c r="B26" s="47" t="s">
        <v>470</v>
      </c>
      <c r="C26" s="61">
        <f t="shared" si="1"/>
        <v>7</v>
      </c>
      <c r="D26" s="3"/>
      <c r="E26" s="3"/>
      <c r="F26" s="3"/>
      <c r="G26" s="3"/>
      <c r="H26" s="3"/>
      <c r="I26" s="3"/>
      <c r="J26" s="3"/>
      <c r="K26" s="3"/>
      <c r="L26" s="3"/>
      <c r="M26" s="3"/>
      <c r="N26" s="3"/>
      <c r="O26" s="3"/>
      <c r="P26" s="3"/>
      <c r="Q26" s="3"/>
      <c r="R26" s="3"/>
      <c r="S26" s="3"/>
      <c r="T26" s="3">
        <v>1</v>
      </c>
      <c r="U26" s="3">
        <v>1</v>
      </c>
      <c r="V26" s="3">
        <v>1</v>
      </c>
      <c r="W26" s="3">
        <v>1</v>
      </c>
      <c r="X26" s="3">
        <v>1</v>
      </c>
      <c r="Y26" s="3">
        <v>1</v>
      </c>
      <c r="Z26" s="3">
        <v>1</v>
      </c>
      <c r="AA26" s="3"/>
      <c r="AB26" s="3"/>
      <c r="AC26" s="3"/>
      <c r="AD26" s="3"/>
      <c r="AE26" s="3"/>
      <c r="AF26" s="3"/>
      <c r="AG26" s="3"/>
      <c r="AH26" s="3"/>
      <c r="AI26" s="3"/>
      <c r="AJ26" s="3"/>
      <c r="AK26" s="3"/>
      <c r="AL26" s="3"/>
      <c r="AM26" s="48"/>
    </row>
    <row r="27" spans="2:39" x14ac:dyDescent="0.4">
      <c r="B27" s="47" t="s">
        <v>483</v>
      </c>
      <c r="C27" s="61">
        <f t="shared" si="1"/>
        <v>36</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c r="Y27" s="3">
        <v>1</v>
      </c>
      <c r="Z27" s="3">
        <v>1</v>
      </c>
      <c r="AA27" s="3">
        <v>1</v>
      </c>
      <c r="AB27" s="3">
        <v>1</v>
      </c>
      <c r="AC27" s="3">
        <v>1</v>
      </c>
      <c r="AD27" s="3">
        <v>1</v>
      </c>
      <c r="AE27" s="3">
        <v>1</v>
      </c>
      <c r="AF27" s="3">
        <v>1</v>
      </c>
      <c r="AG27" s="3">
        <v>1</v>
      </c>
      <c r="AH27" s="3">
        <v>1</v>
      </c>
      <c r="AI27" s="3">
        <v>1</v>
      </c>
      <c r="AJ27" s="3">
        <v>1</v>
      </c>
      <c r="AK27" s="3">
        <v>1</v>
      </c>
      <c r="AL27" s="3">
        <v>1</v>
      </c>
      <c r="AM27" s="48">
        <v>1</v>
      </c>
    </row>
    <row r="28" spans="2:39" x14ac:dyDescent="0.4">
      <c r="B28" s="141" t="s">
        <v>449</v>
      </c>
      <c r="C28" s="61">
        <f t="shared" si="1"/>
        <v>36</v>
      </c>
      <c r="D28" s="143">
        <v>1</v>
      </c>
      <c r="E28" s="143">
        <v>1</v>
      </c>
      <c r="F28" s="143">
        <v>1</v>
      </c>
      <c r="G28" s="143">
        <v>1</v>
      </c>
      <c r="H28" s="143">
        <v>1</v>
      </c>
      <c r="I28" s="143">
        <v>1</v>
      </c>
      <c r="J28" s="143">
        <v>1</v>
      </c>
      <c r="K28" s="143">
        <v>1</v>
      </c>
      <c r="L28" s="143">
        <v>1</v>
      </c>
      <c r="M28" s="143">
        <v>1</v>
      </c>
      <c r="N28" s="143">
        <v>1</v>
      </c>
      <c r="O28" s="143">
        <v>1</v>
      </c>
      <c r="P28" s="143">
        <v>1</v>
      </c>
      <c r="Q28" s="143">
        <v>1</v>
      </c>
      <c r="R28" s="143">
        <v>1</v>
      </c>
      <c r="S28" s="143">
        <v>1</v>
      </c>
      <c r="T28" s="143">
        <v>1</v>
      </c>
      <c r="U28" s="143">
        <v>1</v>
      </c>
      <c r="V28" s="143">
        <v>1</v>
      </c>
      <c r="W28" s="143">
        <v>1</v>
      </c>
      <c r="X28" s="143">
        <v>1</v>
      </c>
      <c r="Y28" s="143">
        <v>1</v>
      </c>
      <c r="Z28" s="143">
        <v>1</v>
      </c>
      <c r="AA28" s="143">
        <v>1</v>
      </c>
      <c r="AB28" s="143">
        <v>1</v>
      </c>
      <c r="AC28" s="143">
        <v>1</v>
      </c>
      <c r="AD28" s="143">
        <v>1</v>
      </c>
      <c r="AE28" s="143">
        <v>1</v>
      </c>
      <c r="AF28" s="143">
        <v>1</v>
      </c>
      <c r="AG28" s="143">
        <v>1</v>
      </c>
      <c r="AH28" s="143">
        <v>1</v>
      </c>
      <c r="AI28" s="143">
        <v>1</v>
      </c>
      <c r="AJ28" s="143">
        <v>1</v>
      </c>
      <c r="AK28" s="143">
        <v>1</v>
      </c>
      <c r="AL28" s="143">
        <v>1</v>
      </c>
      <c r="AM28" s="144">
        <v>1</v>
      </c>
    </row>
    <row r="29" spans="2:39" x14ac:dyDescent="0.4">
      <c r="B29" s="47" t="s">
        <v>450</v>
      </c>
      <c r="C29" s="61">
        <f t="shared" si="1"/>
        <v>36</v>
      </c>
      <c r="D29" s="143">
        <v>1</v>
      </c>
      <c r="E29" s="143">
        <v>1</v>
      </c>
      <c r="F29" s="143">
        <v>1</v>
      </c>
      <c r="G29" s="143">
        <v>1</v>
      </c>
      <c r="H29" s="143">
        <v>1</v>
      </c>
      <c r="I29" s="143">
        <v>1</v>
      </c>
      <c r="J29" s="143">
        <v>1</v>
      </c>
      <c r="K29" s="143">
        <v>1</v>
      </c>
      <c r="L29" s="143">
        <v>1</v>
      </c>
      <c r="M29" s="143">
        <v>1</v>
      </c>
      <c r="N29" s="143">
        <v>1</v>
      </c>
      <c r="O29" s="143">
        <v>1</v>
      </c>
      <c r="P29" s="143">
        <v>1</v>
      </c>
      <c r="Q29" s="143">
        <v>1</v>
      </c>
      <c r="R29" s="143">
        <v>1</v>
      </c>
      <c r="S29" s="143">
        <v>1</v>
      </c>
      <c r="T29" s="143">
        <v>1</v>
      </c>
      <c r="U29" s="143">
        <v>1</v>
      </c>
      <c r="V29" s="143">
        <v>1</v>
      </c>
      <c r="W29" s="143">
        <v>1</v>
      </c>
      <c r="X29" s="143">
        <v>1</v>
      </c>
      <c r="Y29" s="143">
        <v>1</v>
      </c>
      <c r="Z29" s="143">
        <v>1</v>
      </c>
      <c r="AA29" s="143">
        <v>1</v>
      </c>
      <c r="AB29" s="143">
        <v>1</v>
      </c>
      <c r="AC29" s="143">
        <v>1</v>
      </c>
      <c r="AD29" s="143">
        <v>1</v>
      </c>
      <c r="AE29" s="143">
        <v>1</v>
      </c>
      <c r="AF29" s="143">
        <v>1</v>
      </c>
      <c r="AG29" s="143">
        <v>1</v>
      </c>
      <c r="AH29" s="143">
        <v>1</v>
      </c>
      <c r="AI29" s="143">
        <v>1</v>
      </c>
      <c r="AJ29" s="143">
        <v>1</v>
      </c>
      <c r="AK29" s="143">
        <v>1</v>
      </c>
      <c r="AL29" s="143">
        <v>1</v>
      </c>
      <c r="AM29" s="144">
        <v>1</v>
      </c>
    </row>
    <row r="30" spans="2:39" x14ac:dyDescent="0.4">
      <c r="B30" s="47" t="s">
        <v>451</v>
      </c>
      <c r="C30" s="61">
        <f t="shared" si="1"/>
        <v>36</v>
      </c>
      <c r="D30" s="143">
        <v>1</v>
      </c>
      <c r="E30" s="143">
        <v>1</v>
      </c>
      <c r="F30" s="143">
        <v>1</v>
      </c>
      <c r="G30" s="143">
        <v>1</v>
      </c>
      <c r="H30" s="143">
        <v>1</v>
      </c>
      <c r="I30" s="143">
        <v>1</v>
      </c>
      <c r="J30" s="143">
        <v>1</v>
      </c>
      <c r="K30" s="143">
        <v>1</v>
      </c>
      <c r="L30" s="143">
        <v>1</v>
      </c>
      <c r="M30" s="143">
        <v>1</v>
      </c>
      <c r="N30" s="143">
        <v>1</v>
      </c>
      <c r="O30" s="143">
        <v>1</v>
      </c>
      <c r="P30" s="143">
        <v>1</v>
      </c>
      <c r="Q30" s="143">
        <v>1</v>
      </c>
      <c r="R30" s="143">
        <v>1</v>
      </c>
      <c r="S30" s="143">
        <v>1</v>
      </c>
      <c r="T30" s="143">
        <v>1</v>
      </c>
      <c r="U30" s="143">
        <v>1</v>
      </c>
      <c r="V30" s="143">
        <v>1</v>
      </c>
      <c r="W30" s="143">
        <v>1</v>
      </c>
      <c r="X30" s="143">
        <v>1</v>
      </c>
      <c r="Y30" s="143">
        <v>1</v>
      </c>
      <c r="Z30" s="147">
        <v>1</v>
      </c>
      <c r="AA30" s="143">
        <v>1</v>
      </c>
      <c r="AB30" s="143">
        <v>1</v>
      </c>
      <c r="AC30" s="143">
        <v>1</v>
      </c>
      <c r="AD30" s="143">
        <v>1</v>
      </c>
      <c r="AE30" s="143">
        <v>1</v>
      </c>
      <c r="AF30" s="143">
        <v>1</v>
      </c>
      <c r="AG30" s="143">
        <v>1</v>
      </c>
      <c r="AH30" s="143">
        <v>1</v>
      </c>
      <c r="AI30" s="143">
        <v>1</v>
      </c>
      <c r="AJ30" s="143">
        <v>1</v>
      </c>
      <c r="AK30" s="143">
        <v>1</v>
      </c>
      <c r="AL30" s="143">
        <v>1</v>
      </c>
      <c r="AM30" s="144">
        <v>1</v>
      </c>
    </row>
    <row r="31" spans="2:39" x14ac:dyDescent="0.4">
      <c r="B31" s="47" t="s">
        <v>452</v>
      </c>
      <c r="C31" s="61">
        <f t="shared" si="1"/>
        <v>33</v>
      </c>
      <c r="D31" s="3"/>
      <c r="E31" s="3"/>
      <c r="F31" s="3"/>
      <c r="G31" s="3">
        <v>1</v>
      </c>
      <c r="H31" s="3">
        <v>1</v>
      </c>
      <c r="I31" s="3">
        <v>1</v>
      </c>
      <c r="J31" s="3">
        <v>1</v>
      </c>
      <c r="K31" s="3">
        <v>1</v>
      </c>
      <c r="L31" s="3">
        <v>1</v>
      </c>
      <c r="M31" s="143">
        <v>1</v>
      </c>
      <c r="N31" s="143">
        <v>1</v>
      </c>
      <c r="O31" s="143">
        <v>1</v>
      </c>
      <c r="P31" s="143">
        <v>1</v>
      </c>
      <c r="Q31" s="143">
        <v>1</v>
      </c>
      <c r="R31" s="143">
        <v>1</v>
      </c>
      <c r="S31" s="147">
        <v>1</v>
      </c>
      <c r="T31" s="143">
        <v>1</v>
      </c>
      <c r="U31" s="143">
        <v>1</v>
      </c>
      <c r="V31" s="143">
        <v>1</v>
      </c>
      <c r="W31" s="143">
        <v>1</v>
      </c>
      <c r="X31" s="143">
        <v>1</v>
      </c>
      <c r="Y31" s="143">
        <v>1</v>
      </c>
      <c r="Z31" s="143">
        <v>1</v>
      </c>
      <c r="AA31" s="143">
        <v>1</v>
      </c>
      <c r="AB31" s="143">
        <v>1</v>
      </c>
      <c r="AC31" s="143">
        <v>1</v>
      </c>
      <c r="AD31" s="143">
        <v>1</v>
      </c>
      <c r="AE31" s="143">
        <v>1</v>
      </c>
      <c r="AF31" s="143">
        <v>1</v>
      </c>
      <c r="AG31" s="143">
        <v>1</v>
      </c>
      <c r="AH31" s="143">
        <v>1</v>
      </c>
      <c r="AI31" s="143">
        <v>1</v>
      </c>
      <c r="AJ31" s="143">
        <v>1</v>
      </c>
      <c r="AK31" s="143">
        <v>1</v>
      </c>
      <c r="AL31" s="143">
        <v>1</v>
      </c>
      <c r="AM31" s="144">
        <v>1</v>
      </c>
    </row>
    <row r="32" spans="2:39" x14ac:dyDescent="0.4">
      <c r="B32" s="47" t="s">
        <v>453</v>
      </c>
      <c r="C32" s="61">
        <f t="shared" si="1"/>
        <v>33</v>
      </c>
      <c r="D32" s="3"/>
      <c r="E32" s="3"/>
      <c r="F32" s="3"/>
      <c r="G32" s="143">
        <v>1</v>
      </c>
      <c r="H32" s="143">
        <v>1</v>
      </c>
      <c r="I32" s="143">
        <v>1</v>
      </c>
      <c r="J32" s="143">
        <v>1</v>
      </c>
      <c r="K32" s="143">
        <v>1</v>
      </c>
      <c r="L32" s="143">
        <v>1</v>
      </c>
      <c r="M32" s="143">
        <v>1</v>
      </c>
      <c r="N32" s="143">
        <v>1</v>
      </c>
      <c r="O32" s="143">
        <v>1</v>
      </c>
      <c r="P32" s="143">
        <v>1</v>
      </c>
      <c r="Q32" s="143">
        <v>1</v>
      </c>
      <c r="R32" s="143">
        <v>1</v>
      </c>
      <c r="S32" s="143">
        <v>1</v>
      </c>
      <c r="T32" s="143">
        <v>1</v>
      </c>
      <c r="U32" s="143">
        <v>1</v>
      </c>
      <c r="V32" s="143">
        <v>1</v>
      </c>
      <c r="W32" s="143">
        <v>1</v>
      </c>
      <c r="X32" s="143">
        <v>1</v>
      </c>
      <c r="Y32" s="143">
        <v>1</v>
      </c>
      <c r="Z32" s="143">
        <v>1</v>
      </c>
      <c r="AA32" s="143">
        <v>1</v>
      </c>
      <c r="AB32" s="143">
        <v>1</v>
      </c>
      <c r="AC32" s="143">
        <v>1</v>
      </c>
      <c r="AD32" s="143">
        <v>1</v>
      </c>
      <c r="AE32" s="143">
        <v>1</v>
      </c>
      <c r="AF32" s="143">
        <v>1</v>
      </c>
      <c r="AG32" s="143">
        <v>1</v>
      </c>
      <c r="AH32" s="143">
        <v>1</v>
      </c>
      <c r="AI32" s="143">
        <v>1</v>
      </c>
      <c r="AJ32" s="143">
        <v>1</v>
      </c>
      <c r="AK32" s="143">
        <v>1</v>
      </c>
      <c r="AL32" s="143">
        <v>1</v>
      </c>
      <c r="AM32" s="144">
        <v>1</v>
      </c>
    </row>
    <row r="33" spans="2:39" x14ac:dyDescent="0.4">
      <c r="B33" s="47" t="s">
        <v>464</v>
      </c>
      <c r="C33" s="61">
        <f t="shared" si="1"/>
        <v>27</v>
      </c>
      <c r="D33" s="3"/>
      <c r="E33" s="3"/>
      <c r="F33" s="3"/>
      <c r="G33" s="143"/>
      <c r="H33" s="143"/>
      <c r="I33" s="143"/>
      <c r="J33" s="143"/>
      <c r="K33" s="143"/>
      <c r="L33" s="143"/>
      <c r="M33" s="143">
        <v>1</v>
      </c>
      <c r="N33" s="143">
        <v>1</v>
      </c>
      <c r="O33" s="143">
        <v>1</v>
      </c>
      <c r="P33" s="143">
        <v>1</v>
      </c>
      <c r="Q33" s="143">
        <v>1</v>
      </c>
      <c r="R33" s="143">
        <v>1</v>
      </c>
      <c r="S33" s="143">
        <v>1</v>
      </c>
      <c r="T33" s="143">
        <v>1</v>
      </c>
      <c r="U33" s="143">
        <v>1</v>
      </c>
      <c r="V33" s="143">
        <v>1</v>
      </c>
      <c r="W33" s="143">
        <v>1</v>
      </c>
      <c r="X33" s="143">
        <v>1</v>
      </c>
      <c r="Y33" s="143">
        <v>1</v>
      </c>
      <c r="Z33" s="143">
        <v>1</v>
      </c>
      <c r="AA33" s="143">
        <v>1</v>
      </c>
      <c r="AB33" s="143">
        <v>1</v>
      </c>
      <c r="AC33" s="143">
        <v>1</v>
      </c>
      <c r="AD33" s="143">
        <v>1</v>
      </c>
      <c r="AE33" s="143">
        <v>1</v>
      </c>
      <c r="AF33" s="143">
        <v>1</v>
      </c>
      <c r="AG33" s="143">
        <v>1</v>
      </c>
      <c r="AH33" s="143">
        <v>1</v>
      </c>
      <c r="AI33" s="143">
        <v>1</v>
      </c>
      <c r="AJ33" s="143">
        <v>1</v>
      </c>
      <c r="AK33" s="143">
        <v>1</v>
      </c>
      <c r="AL33" s="143">
        <v>1</v>
      </c>
      <c r="AM33" s="144">
        <v>1</v>
      </c>
    </row>
    <row r="34" spans="2:39" x14ac:dyDescent="0.4">
      <c r="B34" s="47" t="s">
        <v>466</v>
      </c>
      <c r="C34" s="61">
        <f t="shared" si="1"/>
        <v>27</v>
      </c>
      <c r="D34" s="143"/>
      <c r="E34" s="143"/>
      <c r="F34" s="143"/>
      <c r="G34" s="143"/>
      <c r="H34" s="143"/>
      <c r="I34" s="143"/>
      <c r="J34" s="143"/>
      <c r="K34" s="143"/>
      <c r="L34" s="143"/>
      <c r="M34" s="143">
        <v>1</v>
      </c>
      <c r="N34" s="143">
        <v>1</v>
      </c>
      <c r="O34" s="143">
        <v>1</v>
      </c>
      <c r="P34" s="143">
        <v>1</v>
      </c>
      <c r="Q34" s="143">
        <v>1</v>
      </c>
      <c r="R34" s="143">
        <v>1</v>
      </c>
      <c r="S34" s="143">
        <v>1</v>
      </c>
      <c r="T34" s="143">
        <v>1</v>
      </c>
      <c r="U34" s="143">
        <v>1</v>
      </c>
      <c r="V34" s="143">
        <v>1</v>
      </c>
      <c r="W34" s="143">
        <v>1</v>
      </c>
      <c r="X34" s="143">
        <v>1</v>
      </c>
      <c r="Y34" s="143">
        <v>1</v>
      </c>
      <c r="Z34" s="143">
        <v>1</v>
      </c>
      <c r="AA34" s="143">
        <v>1</v>
      </c>
      <c r="AB34" s="143">
        <v>1</v>
      </c>
      <c r="AC34" s="143">
        <v>1</v>
      </c>
      <c r="AD34" s="143">
        <v>1</v>
      </c>
      <c r="AE34" s="143">
        <v>1</v>
      </c>
      <c r="AF34" s="143">
        <v>1</v>
      </c>
      <c r="AG34" s="143">
        <v>1</v>
      </c>
      <c r="AH34" s="143">
        <v>1</v>
      </c>
      <c r="AI34" s="143">
        <v>1</v>
      </c>
      <c r="AJ34" s="143">
        <v>1</v>
      </c>
      <c r="AK34" s="143">
        <v>1</v>
      </c>
      <c r="AL34" s="143">
        <v>1</v>
      </c>
      <c r="AM34" s="144">
        <v>1</v>
      </c>
    </row>
    <row r="35" spans="2:39" x14ac:dyDescent="0.4">
      <c r="B35" s="47" t="s">
        <v>460</v>
      </c>
      <c r="C35" s="61">
        <f t="shared" si="1"/>
        <v>33</v>
      </c>
      <c r="D35" s="3"/>
      <c r="E35" s="3"/>
      <c r="F35" s="3"/>
      <c r="G35" s="3">
        <v>1</v>
      </c>
      <c r="H35" s="3">
        <v>1</v>
      </c>
      <c r="I35" s="3">
        <v>1</v>
      </c>
      <c r="J35" s="3">
        <v>1</v>
      </c>
      <c r="K35" s="3">
        <v>1</v>
      </c>
      <c r="L35" s="3">
        <v>1</v>
      </c>
      <c r="M35" s="3">
        <v>1</v>
      </c>
      <c r="N35" s="3">
        <v>1</v>
      </c>
      <c r="O35" s="3">
        <v>1</v>
      </c>
      <c r="P35" s="3">
        <v>1</v>
      </c>
      <c r="Q35" s="3">
        <v>1</v>
      </c>
      <c r="R35" s="3">
        <v>1</v>
      </c>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48">
        <v>1</v>
      </c>
    </row>
    <row r="36" spans="2:39" x14ac:dyDescent="0.4">
      <c r="B36" s="47" t="s">
        <v>459</v>
      </c>
      <c r="C36" s="61">
        <f t="shared" si="1"/>
        <v>21</v>
      </c>
      <c r="D36" s="3"/>
      <c r="E36" s="3"/>
      <c r="F36" s="3"/>
      <c r="G36" s="3"/>
      <c r="H36" s="3"/>
      <c r="I36" s="3"/>
      <c r="J36" s="3"/>
      <c r="K36" s="3"/>
      <c r="L36" s="3"/>
      <c r="M36" s="3"/>
      <c r="N36" s="3"/>
      <c r="O36" s="3"/>
      <c r="P36" s="3"/>
      <c r="Q36" s="3"/>
      <c r="R36" s="3"/>
      <c r="S36" s="3">
        <v>1</v>
      </c>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48">
        <v>1</v>
      </c>
    </row>
    <row r="37" spans="2:39" x14ac:dyDescent="0.4">
      <c r="B37" s="47" t="s">
        <v>461</v>
      </c>
      <c r="C37" s="61">
        <f t="shared" si="1"/>
        <v>21</v>
      </c>
      <c r="D37" s="3"/>
      <c r="E37" s="3"/>
      <c r="F37" s="3"/>
      <c r="G37" s="3"/>
      <c r="H37" s="3"/>
      <c r="I37" s="3"/>
      <c r="J37" s="3"/>
      <c r="K37" s="3"/>
      <c r="L37" s="3"/>
      <c r="M37" s="3"/>
      <c r="N37" s="3"/>
      <c r="O37" s="3"/>
      <c r="P37" s="3"/>
      <c r="Q37" s="3"/>
      <c r="R37" s="3"/>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48">
        <v>1</v>
      </c>
    </row>
    <row r="38" spans="2:39" x14ac:dyDescent="0.4">
      <c r="B38" s="47" t="s">
        <v>480</v>
      </c>
      <c r="C38" s="61">
        <f t="shared" si="1"/>
        <v>21</v>
      </c>
      <c r="D38" s="3"/>
      <c r="E38" s="3"/>
      <c r="F38" s="3"/>
      <c r="G38" s="3"/>
      <c r="H38" s="3"/>
      <c r="I38" s="3"/>
      <c r="J38" s="3"/>
      <c r="K38" s="3"/>
      <c r="L38" s="3"/>
      <c r="M38" s="3"/>
      <c r="N38" s="3"/>
      <c r="O38" s="3"/>
      <c r="P38" s="3"/>
      <c r="Q38" s="3"/>
      <c r="R38" s="3"/>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48">
        <v>1</v>
      </c>
    </row>
    <row r="39" spans="2:39" x14ac:dyDescent="0.4">
      <c r="B39" s="47" t="s">
        <v>482</v>
      </c>
      <c r="C39" s="61">
        <f t="shared" si="1"/>
        <v>35</v>
      </c>
      <c r="D39" s="3"/>
      <c r="E39" s="3">
        <v>1</v>
      </c>
      <c r="F39" s="3">
        <v>1</v>
      </c>
      <c r="G39" s="3">
        <v>1</v>
      </c>
      <c r="H39" s="3">
        <v>1</v>
      </c>
      <c r="I39" s="3">
        <v>1</v>
      </c>
      <c r="J39" s="3">
        <v>1</v>
      </c>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48">
        <v>1</v>
      </c>
    </row>
    <row r="40" spans="2:39" x14ac:dyDescent="0.4">
      <c r="B40" s="47" t="s">
        <v>472</v>
      </c>
      <c r="C40" s="61">
        <f t="shared" si="1"/>
        <v>30</v>
      </c>
      <c r="D40" s="3"/>
      <c r="E40" s="3"/>
      <c r="F40" s="3"/>
      <c r="G40" s="3"/>
      <c r="H40" s="3"/>
      <c r="I40" s="3"/>
      <c r="J40" s="3">
        <v>1</v>
      </c>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48">
        <v>1</v>
      </c>
    </row>
    <row r="41" spans="2:39" x14ac:dyDescent="0.4">
      <c r="B41" s="47" t="s">
        <v>473</v>
      </c>
      <c r="C41" s="61">
        <f t="shared" si="1"/>
        <v>30</v>
      </c>
      <c r="D41" s="3"/>
      <c r="E41" s="3"/>
      <c r="F41" s="3"/>
      <c r="G41" s="3"/>
      <c r="H41" s="3"/>
      <c r="I41" s="3"/>
      <c r="J41" s="3">
        <v>1</v>
      </c>
      <c r="K41" s="3">
        <v>1</v>
      </c>
      <c r="L41" s="3">
        <v>1</v>
      </c>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48">
        <v>1</v>
      </c>
    </row>
    <row r="42" spans="2:39" x14ac:dyDescent="0.4">
      <c r="B42" s="47" t="s">
        <v>474</v>
      </c>
      <c r="C42" s="61">
        <f t="shared" si="1"/>
        <v>30</v>
      </c>
      <c r="D42" s="3"/>
      <c r="E42" s="3"/>
      <c r="F42" s="3"/>
      <c r="G42" s="3"/>
      <c r="H42" s="3"/>
      <c r="I42" s="3"/>
      <c r="J42" s="3">
        <v>1</v>
      </c>
      <c r="K42" s="3">
        <v>1</v>
      </c>
      <c r="L42" s="3">
        <v>1</v>
      </c>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v>1</v>
      </c>
      <c r="AG42" s="3">
        <v>1</v>
      </c>
      <c r="AH42" s="3">
        <v>1</v>
      </c>
      <c r="AI42" s="3">
        <v>1</v>
      </c>
      <c r="AJ42" s="3">
        <v>1</v>
      </c>
      <c r="AK42" s="3">
        <v>1</v>
      </c>
      <c r="AL42" s="3">
        <v>1</v>
      </c>
      <c r="AM42" s="48">
        <v>1</v>
      </c>
    </row>
    <row r="43" spans="2:39" x14ac:dyDescent="0.4">
      <c r="B43" s="47" t="s">
        <v>475</v>
      </c>
      <c r="C43" s="61">
        <f t="shared" si="1"/>
        <v>27</v>
      </c>
      <c r="D43" s="3"/>
      <c r="E43" s="3"/>
      <c r="F43" s="3"/>
      <c r="G43" s="3"/>
      <c r="H43" s="3"/>
      <c r="I43" s="3"/>
      <c r="J43" s="3"/>
      <c r="K43" s="3"/>
      <c r="L43" s="3"/>
      <c r="M43" s="3">
        <v>1</v>
      </c>
      <c r="N43" s="3">
        <v>1</v>
      </c>
      <c r="O43" s="3">
        <v>1</v>
      </c>
      <c r="P43" s="3">
        <v>1</v>
      </c>
      <c r="Q43" s="3">
        <v>1</v>
      </c>
      <c r="R43" s="3">
        <v>1</v>
      </c>
      <c r="S43" s="3">
        <v>1</v>
      </c>
      <c r="T43" s="3">
        <v>1</v>
      </c>
      <c r="U43" s="3">
        <v>1</v>
      </c>
      <c r="V43" s="3">
        <v>1</v>
      </c>
      <c r="W43" s="3">
        <v>1</v>
      </c>
      <c r="X43" s="3">
        <v>1</v>
      </c>
      <c r="Y43" s="3">
        <v>1</v>
      </c>
      <c r="Z43" s="3">
        <v>1</v>
      </c>
      <c r="AA43" s="3">
        <v>1</v>
      </c>
      <c r="AB43" s="3">
        <v>1</v>
      </c>
      <c r="AC43" s="3">
        <v>1</v>
      </c>
      <c r="AD43" s="3">
        <v>1</v>
      </c>
      <c r="AE43" s="3">
        <v>1</v>
      </c>
      <c r="AF43" s="3">
        <v>1</v>
      </c>
      <c r="AG43" s="3">
        <v>1</v>
      </c>
      <c r="AH43" s="3">
        <v>1</v>
      </c>
      <c r="AI43" s="3">
        <v>1</v>
      </c>
      <c r="AJ43" s="3">
        <v>1</v>
      </c>
      <c r="AK43" s="3">
        <v>1</v>
      </c>
      <c r="AL43" s="3">
        <v>1</v>
      </c>
      <c r="AM43" s="48">
        <v>1</v>
      </c>
    </row>
    <row r="44" spans="2:39" x14ac:dyDescent="0.4">
      <c r="B44" s="47" t="s">
        <v>476</v>
      </c>
      <c r="C44" s="61">
        <f t="shared" si="1"/>
        <v>27</v>
      </c>
      <c r="D44" s="3"/>
      <c r="E44" s="3"/>
      <c r="F44" s="3"/>
      <c r="G44" s="3"/>
      <c r="H44" s="3"/>
      <c r="I44" s="3"/>
      <c r="J44" s="3"/>
      <c r="K44" s="3"/>
      <c r="L44" s="3"/>
      <c r="M44" s="3">
        <v>1</v>
      </c>
      <c r="N44" s="3">
        <v>1</v>
      </c>
      <c r="O44" s="3">
        <v>1</v>
      </c>
      <c r="P44" s="3">
        <v>1</v>
      </c>
      <c r="Q44" s="3">
        <v>1</v>
      </c>
      <c r="R44" s="3">
        <v>1</v>
      </c>
      <c r="S44" s="3">
        <v>1</v>
      </c>
      <c r="T44" s="3">
        <v>1</v>
      </c>
      <c r="U44" s="3">
        <v>1</v>
      </c>
      <c r="V44" s="3">
        <v>1</v>
      </c>
      <c r="W44" s="3">
        <v>1</v>
      </c>
      <c r="X44" s="3">
        <v>1</v>
      </c>
      <c r="Y44" s="3">
        <v>1</v>
      </c>
      <c r="Z44" s="3">
        <v>1</v>
      </c>
      <c r="AA44" s="3">
        <v>1</v>
      </c>
      <c r="AB44" s="3">
        <v>1</v>
      </c>
      <c r="AC44" s="3">
        <v>1</v>
      </c>
      <c r="AD44" s="3">
        <v>1</v>
      </c>
      <c r="AE44" s="3">
        <v>1</v>
      </c>
      <c r="AF44" s="3">
        <v>1</v>
      </c>
      <c r="AG44" s="3">
        <v>1</v>
      </c>
      <c r="AH44" s="3">
        <v>1</v>
      </c>
      <c r="AI44" s="3">
        <v>1</v>
      </c>
      <c r="AJ44" s="3">
        <v>1</v>
      </c>
      <c r="AK44" s="3">
        <v>1</v>
      </c>
      <c r="AL44" s="3">
        <v>1</v>
      </c>
      <c r="AM44" s="48">
        <v>1</v>
      </c>
    </row>
    <row r="45" spans="2:39" x14ac:dyDescent="0.4">
      <c r="B45" s="47" t="s">
        <v>477</v>
      </c>
      <c r="C45" s="61">
        <f t="shared" si="1"/>
        <v>27</v>
      </c>
      <c r="D45" s="3"/>
      <c r="E45" s="3"/>
      <c r="F45" s="3"/>
      <c r="G45" s="3"/>
      <c r="H45" s="3"/>
      <c r="I45" s="3"/>
      <c r="J45" s="3"/>
      <c r="K45" s="3"/>
      <c r="L45" s="3"/>
      <c r="M45" s="3">
        <v>1</v>
      </c>
      <c r="N45" s="3">
        <v>1</v>
      </c>
      <c r="O45" s="3">
        <v>1</v>
      </c>
      <c r="P45" s="3">
        <v>1</v>
      </c>
      <c r="Q45" s="3">
        <v>1</v>
      </c>
      <c r="R45" s="3">
        <v>1</v>
      </c>
      <c r="S45" s="3">
        <v>1</v>
      </c>
      <c r="T45" s="3">
        <v>1</v>
      </c>
      <c r="U45" s="3">
        <v>1</v>
      </c>
      <c r="V45" s="3">
        <v>1</v>
      </c>
      <c r="W45" s="3">
        <v>1</v>
      </c>
      <c r="X45" s="3">
        <v>1</v>
      </c>
      <c r="Y45" s="3">
        <v>1</v>
      </c>
      <c r="Z45" s="3">
        <v>1</v>
      </c>
      <c r="AA45" s="3">
        <v>1</v>
      </c>
      <c r="AB45" s="3">
        <v>1</v>
      </c>
      <c r="AC45" s="3">
        <v>1</v>
      </c>
      <c r="AD45" s="3">
        <v>1</v>
      </c>
      <c r="AE45" s="3">
        <v>1</v>
      </c>
      <c r="AF45" s="3">
        <v>1</v>
      </c>
      <c r="AG45" s="3">
        <v>1</v>
      </c>
      <c r="AH45" s="3">
        <v>1</v>
      </c>
      <c r="AI45" s="3">
        <v>1</v>
      </c>
      <c r="AJ45" s="3">
        <v>1</v>
      </c>
      <c r="AK45" s="3">
        <v>1</v>
      </c>
      <c r="AL45" s="3">
        <v>1</v>
      </c>
      <c r="AM45" s="48">
        <v>1</v>
      </c>
    </row>
    <row r="46" spans="2:39" x14ac:dyDescent="0.4">
      <c r="B46" s="47" t="s">
        <v>478</v>
      </c>
      <c r="C46" s="61">
        <f t="shared" si="1"/>
        <v>27</v>
      </c>
      <c r="D46" s="3"/>
      <c r="E46" s="3"/>
      <c r="F46" s="3"/>
      <c r="G46" s="3"/>
      <c r="H46" s="3"/>
      <c r="I46" s="3"/>
      <c r="J46" s="3"/>
      <c r="K46" s="3"/>
      <c r="L46" s="3"/>
      <c r="M46" s="3">
        <v>1</v>
      </c>
      <c r="N46" s="3">
        <v>1</v>
      </c>
      <c r="O46" s="3">
        <v>1</v>
      </c>
      <c r="P46" s="3">
        <v>1</v>
      </c>
      <c r="Q46" s="3">
        <v>1</v>
      </c>
      <c r="R46" s="3">
        <v>1</v>
      </c>
      <c r="S46" s="3">
        <v>1</v>
      </c>
      <c r="T46" s="3">
        <v>1</v>
      </c>
      <c r="U46" s="3">
        <v>1</v>
      </c>
      <c r="V46" s="3">
        <v>1</v>
      </c>
      <c r="W46" s="3">
        <v>1</v>
      </c>
      <c r="X46" s="3">
        <v>1</v>
      </c>
      <c r="Y46" s="3">
        <v>1</v>
      </c>
      <c r="Z46" s="3">
        <v>1</v>
      </c>
      <c r="AA46" s="3">
        <v>1</v>
      </c>
      <c r="AB46" s="3">
        <v>1</v>
      </c>
      <c r="AC46" s="3">
        <v>1</v>
      </c>
      <c r="AD46" s="3">
        <v>1</v>
      </c>
      <c r="AE46" s="3">
        <v>1</v>
      </c>
      <c r="AF46" s="3">
        <v>1</v>
      </c>
      <c r="AG46" s="3">
        <v>1</v>
      </c>
      <c r="AH46" s="3">
        <v>1</v>
      </c>
      <c r="AI46" s="3">
        <v>1</v>
      </c>
      <c r="AJ46" s="3">
        <v>1</v>
      </c>
      <c r="AK46" s="3">
        <v>1</v>
      </c>
      <c r="AL46" s="3">
        <v>1</v>
      </c>
      <c r="AM46" s="48">
        <v>1</v>
      </c>
    </row>
    <row r="47" spans="2:39" x14ac:dyDescent="0.4">
      <c r="B47" s="47" t="s">
        <v>479</v>
      </c>
      <c r="C47" s="61">
        <f t="shared" si="1"/>
        <v>17</v>
      </c>
      <c r="D47" s="3"/>
      <c r="E47" s="3"/>
      <c r="F47" s="3"/>
      <c r="G47" s="3"/>
      <c r="H47" s="3"/>
      <c r="I47" s="3"/>
      <c r="J47" s="3"/>
      <c r="K47" s="3"/>
      <c r="L47" s="3"/>
      <c r="M47" s="3"/>
      <c r="N47" s="3"/>
      <c r="O47" s="3"/>
      <c r="P47" s="3"/>
      <c r="Q47" s="3"/>
      <c r="R47" s="3"/>
      <c r="S47" s="3"/>
      <c r="T47" s="3"/>
      <c r="U47" s="3"/>
      <c r="V47" s="3"/>
      <c r="W47" s="3">
        <v>1</v>
      </c>
      <c r="X47" s="3">
        <v>1</v>
      </c>
      <c r="Y47" s="3">
        <v>1</v>
      </c>
      <c r="Z47" s="3">
        <v>1</v>
      </c>
      <c r="AA47" s="3">
        <v>1</v>
      </c>
      <c r="AB47" s="3">
        <v>1</v>
      </c>
      <c r="AC47" s="3">
        <v>1</v>
      </c>
      <c r="AD47" s="3">
        <v>1</v>
      </c>
      <c r="AE47" s="3">
        <v>1</v>
      </c>
      <c r="AF47" s="3">
        <v>1</v>
      </c>
      <c r="AG47" s="3">
        <v>1</v>
      </c>
      <c r="AH47" s="3">
        <v>1</v>
      </c>
      <c r="AI47" s="3">
        <v>1</v>
      </c>
      <c r="AJ47" s="3">
        <v>1</v>
      </c>
      <c r="AK47" s="3">
        <v>1</v>
      </c>
      <c r="AL47" s="3">
        <v>1</v>
      </c>
      <c r="AM47" s="48">
        <v>1</v>
      </c>
    </row>
    <row r="48" spans="2:39" x14ac:dyDescent="0.4">
      <c r="B48" s="63" t="s">
        <v>481</v>
      </c>
      <c r="C48" s="61">
        <f t="shared" si="1"/>
        <v>35</v>
      </c>
      <c r="D48" s="71"/>
      <c r="E48" s="71">
        <v>1</v>
      </c>
      <c r="F48" s="71">
        <v>1</v>
      </c>
      <c r="G48" s="71">
        <v>1</v>
      </c>
      <c r="H48" s="71">
        <v>1</v>
      </c>
      <c r="I48" s="71">
        <v>1</v>
      </c>
      <c r="J48" s="71">
        <v>1</v>
      </c>
      <c r="K48" s="71">
        <v>1</v>
      </c>
      <c r="L48" s="71">
        <v>1</v>
      </c>
      <c r="M48" s="71">
        <v>1</v>
      </c>
      <c r="N48" s="71">
        <v>1</v>
      </c>
      <c r="O48" s="71">
        <v>1</v>
      </c>
      <c r="P48" s="71">
        <v>1</v>
      </c>
      <c r="Q48" s="71">
        <v>1</v>
      </c>
      <c r="R48" s="71">
        <v>1</v>
      </c>
      <c r="S48" s="71">
        <v>1</v>
      </c>
      <c r="T48" s="71">
        <v>1</v>
      </c>
      <c r="U48" s="71">
        <v>1</v>
      </c>
      <c r="V48" s="71">
        <v>1</v>
      </c>
      <c r="W48" s="71">
        <v>1</v>
      </c>
      <c r="X48" s="71">
        <v>1</v>
      </c>
      <c r="Y48" s="71">
        <v>1</v>
      </c>
      <c r="Z48" s="71">
        <v>1</v>
      </c>
      <c r="AA48" s="71">
        <v>1</v>
      </c>
      <c r="AB48" s="71">
        <v>1</v>
      </c>
      <c r="AC48" s="71">
        <v>1</v>
      </c>
      <c r="AD48" s="71">
        <v>1</v>
      </c>
      <c r="AE48" s="71">
        <v>1</v>
      </c>
      <c r="AF48" s="71">
        <v>1</v>
      </c>
      <c r="AG48" s="71">
        <v>1</v>
      </c>
      <c r="AH48" s="71">
        <v>1</v>
      </c>
      <c r="AI48" s="71">
        <v>1</v>
      </c>
      <c r="AJ48" s="71">
        <v>1</v>
      </c>
      <c r="AK48" s="71">
        <v>1</v>
      </c>
      <c r="AL48" s="71">
        <v>1</v>
      </c>
      <c r="AM48" s="149">
        <v>1</v>
      </c>
    </row>
    <row r="49" spans="2:39" x14ac:dyDescent="0.4">
      <c r="B49" s="63" t="s">
        <v>484</v>
      </c>
      <c r="C49" s="61">
        <f t="shared" si="1"/>
        <v>33</v>
      </c>
      <c r="D49" s="71"/>
      <c r="E49" s="71"/>
      <c r="F49" s="71"/>
      <c r="G49" s="71">
        <v>1</v>
      </c>
      <c r="H49" s="71">
        <v>1</v>
      </c>
      <c r="I49" s="71">
        <v>1</v>
      </c>
      <c r="J49" s="71">
        <v>1</v>
      </c>
      <c r="K49" s="71">
        <v>1</v>
      </c>
      <c r="L49" s="71">
        <v>1</v>
      </c>
      <c r="M49" s="71">
        <v>1</v>
      </c>
      <c r="N49" s="71">
        <v>1</v>
      </c>
      <c r="O49" s="71">
        <v>1</v>
      </c>
      <c r="P49" s="71">
        <v>1</v>
      </c>
      <c r="Q49" s="71">
        <v>1</v>
      </c>
      <c r="R49" s="71">
        <v>1</v>
      </c>
      <c r="S49" s="71">
        <v>1</v>
      </c>
      <c r="T49" s="71">
        <v>1</v>
      </c>
      <c r="U49" s="71">
        <v>1</v>
      </c>
      <c r="V49" s="71">
        <v>1</v>
      </c>
      <c r="W49" s="71">
        <v>1</v>
      </c>
      <c r="X49" s="71">
        <v>1</v>
      </c>
      <c r="Y49" s="71">
        <v>1</v>
      </c>
      <c r="Z49" s="71">
        <v>1</v>
      </c>
      <c r="AA49" s="71">
        <v>1</v>
      </c>
      <c r="AB49" s="71">
        <v>1</v>
      </c>
      <c r="AC49" s="71">
        <v>1</v>
      </c>
      <c r="AD49" s="71">
        <v>1</v>
      </c>
      <c r="AE49" s="71">
        <v>1</v>
      </c>
      <c r="AF49" s="71">
        <v>1</v>
      </c>
      <c r="AG49" s="71">
        <v>1</v>
      </c>
      <c r="AH49" s="71">
        <v>1</v>
      </c>
      <c r="AI49" s="71">
        <v>1</v>
      </c>
      <c r="AJ49" s="71">
        <v>1</v>
      </c>
      <c r="AK49" s="71">
        <v>1</v>
      </c>
      <c r="AL49" s="71">
        <v>1</v>
      </c>
      <c r="AM49" s="149">
        <v>1</v>
      </c>
    </row>
    <row r="50" spans="2:39" x14ac:dyDescent="0.4">
      <c r="B50" s="63" t="s">
        <v>485</v>
      </c>
      <c r="C50" s="61">
        <f t="shared" si="1"/>
        <v>33</v>
      </c>
      <c r="D50" s="71"/>
      <c r="E50" s="71"/>
      <c r="F50" s="71"/>
      <c r="G50" s="71">
        <v>1</v>
      </c>
      <c r="H50" s="71">
        <v>1</v>
      </c>
      <c r="I50" s="71">
        <v>1</v>
      </c>
      <c r="J50" s="71">
        <v>1</v>
      </c>
      <c r="K50" s="71">
        <v>1</v>
      </c>
      <c r="L50" s="71">
        <v>1</v>
      </c>
      <c r="M50" s="71">
        <v>1</v>
      </c>
      <c r="N50" s="71">
        <v>1</v>
      </c>
      <c r="O50" s="71">
        <v>1</v>
      </c>
      <c r="P50" s="71">
        <v>1</v>
      </c>
      <c r="Q50" s="71">
        <v>1</v>
      </c>
      <c r="R50" s="71">
        <v>1</v>
      </c>
      <c r="S50" s="71">
        <v>1</v>
      </c>
      <c r="T50" s="71">
        <v>1</v>
      </c>
      <c r="U50" s="71">
        <v>1</v>
      </c>
      <c r="V50" s="71">
        <v>1</v>
      </c>
      <c r="W50" s="71">
        <v>1</v>
      </c>
      <c r="X50" s="71">
        <v>1</v>
      </c>
      <c r="Y50" s="71">
        <v>1</v>
      </c>
      <c r="Z50" s="71">
        <v>1</v>
      </c>
      <c r="AA50" s="71">
        <v>1</v>
      </c>
      <c r="AB50" s="71">
        <v>1</v>
      </c>
      <c r="AC50" s="71">
        <v>1</v>
      </c>
      <c r="AD50" s="71">
        <v>1</v>
      </c>
      <c r="AE50" s="71">
        <v>1</v>
      </c>
      <c r="AF50" s="71">
        <v>1</v>
      </c>
      <c r="AG50" s="71">
        <v>1</v>
      </c>
      <c r="AH50" s="71">
        <v>1</v>
      </c>
      <c r="AI50" s="71">
        <v>1</v>
      </c>
      <c r="AJ50" s="71">
        <v>1</v>
      </c>
      <c r="AK50" s="71">
        <v>1</v>
      </c>
      <c r="AL50" s="71">
        <v>1</v>
      </c>
      <c r="AM50" s="149">
        <v>1</v>
      </c>
    </row>
    <row r="51" spans="2:39" x14ac:dyDescent="0.4">
      <c r="B51" s="63" t="s">
        <v>486</v>
      </c>
      <c r="C51" s="61">
        <f t="shared" si="1"/>
        <v>33</v>
      </c>
      <c r="D51" s="71"/>
      <c r="E51" s="71"/>
      <c r="F51" s="71"/>
      <c r="G51" s="71">
        <v>1</v>
      </c>
      <c r="H51" s="71">
        <v>1</v>
      </c>
      <c r="I51" s="71">
        <v>1</v>
      </c>
      <c r="J51" s="71">
        <v>1</v>
      </c>
      <c r="K51" s="71">
        <v>1</v>
      </c>
      <c r="L51" s="71">
        <v>1</v>
      </c>
      <c r="M51" s="71">
        <v>1</v>
      </c>
      <c r="N51" s="71">
        <v>1</v>
      </c>
      <c r="O51" s="71">
        <v>1</v>
      </c>
      <c r="P51" s="71">
        <v>1</v>
      </c>
      <c r="Q51" s="71">
        <v>1</v>
      </c>
      <c r="R51" s="71">
        <v>1</v>
      </c>
      <c r="S51" s="71">
        <v>1</v>
      </c>
      <c r="T51" s="71">
        <v>1</v>
      </c>
      <c r="U51" s="71">
        <v>1</v>
      </c>
      <c r="V51" s="71">
        <v>1</v>
      </c>
      <c r="W51" s="71">
        <v>1</v>
      </c>
      <c r="X51" s="71">
        <v>1</v>
      </c>
      <c r="Y51" s="71">
        <v>1</v>
      </c>
      <c r="Z51" s="71">
        <v>1</v>
      </c>
      <c r="AA51" s="71">
        <v>1</v>
      </c>
      <c r="AB51" s="71">
        <v>1</v>
      </c>
      <c r="AC51" s="71">
        <v>1</v>
      </c>
      <c r="AD51" s="71">
        <v>1</v>
      </c>
      <c r="AE51" s="71">
        <v>1</v>
      </c>
      <c r="AF51" s="71">
        <v>1</v>
      </c>
      <c r="AG51" s="71">
        <v>1</v>
      </c>
      <c r="AH51" s="71">
        <v>1</v>
      </c>
      <c r="AI51" s="71">
        <v>1</v>
      </c>
      <c r="AJ51" s="71">
        <v>1</v>
      </c>
      <c r="AK51" s="71">
        <v>1</v>
      </c>
      <c r="AL51" s="71">
        <v>1</v>
      </c>
      <c r="AM51" s="149">
        <v>1</v>
      </c>
    </row>
    <row r="52" spans="2:39" x14ac:dyDescent="0.4">
      <c r="B52" s="63" t="s">
        <v>487</v>
      </c>
      <c r="C52" s="61">
        <f t="shared" si="1"/>
        <v>33</v>
      </c>
      <c r="D52" s="71"/>
      <c r="E52" s="71"/>
      <c r="F52" s="71"/>
      <c r="G52" s="71">
        <v>1</v>
      </c>
      <c r="H52" s="71">
        <v>1</v>
      </c>
      <c r="I52" s="71">
        <v>1</v>
      </c>
      <c r="J52" s="71">
        <v>1</v>
      </c>
      <c r="K52" s="71">
        <v>1</v>
      </c>
      <c r="L52" s="71">
        <v>1</v>
      </c>
      <c r="M52" s="71">
        <v>1</v>
      </c>
      <c r="N52" s="71">
        <v>1</v>
      </c>
      <c r="O52" s="71">
        <v>1</v>
      </c>
      <c r="P52" s="71">
        <v>1</v>
      </c>
      <c r="Q52" s="71">
        <v>1</v>
      </c>
      <c r="R52" s="71">
        <v>1</v>
      </c>
      <c r="S52" s="71">
        <v>1</v>
      </c>
      <c r="T52" s="71">
        <v>1</v>
      </c>
      <c r="U52" s="71">
        <v>1</v>
      </c>
      <c r="V52" s="71">
        <v>1</v>
      </c>
      <c r="W52" s="71">
        <v>1</v>
      </c>
      <c r="X52" s="71">
        <v>1</v>
      </c>
      <c r="Y52" s="71">
        <v>1</v>
      </c>
      <c r="Z52" s="71">
        <v>1</v>
      </c>
      <c r="AA52" s="71">
        <v>1</v>
      </c>
      <c r="AB52" s="71">
        <v>1</v>
      </c>
      <c r="AC52" s="71">
        <v>1</v>
      </c>
      <c r="AD52" s="71">
        <v>1</v>
      </c>
      <c r="AE52" s="71">
        <v>1</v>
      </c>
      <c r="AF52" s="71">
        <v>1</v>
      </c>
      <c r="AG52" s="71">
        <v>1</v>
      </c>
      <c r="AH52" s="71">
        <v>1</v>
      </c>
      <c r="AI52" s="71">
        <v>1</v>
      </c>
      <c r="AJ52" s="71">
        <v>1</v>
      </c>
      <c r="AK52" s="71">
        <v>1</v>
      </c>
      <c r="AL52" s="71">
        <v>1</v>
      </c>
      <c r="AM52" s="149">
        <v>1</v>
      </c>
    </row>
    <row r="53" spans="2:39" x14ac:dyDescent="0.4">
      <c r="B53" s="63" t="s">
        <v>488</v>
      </c>
      <c r="C53" s="61">
        <f t="shared" si="1"/>
        <v>27</v>
      </c>
      <c r="D53" s="71"/>
      <c r="E53" s="71"/>
      <c r="F53" s="71"/>
      <c r="G53" s="71"/>
      <c r="H53" s="71"/>
      <c r="I53" s="71"/>
      <c r="J53" s="71"/>
      <c r="K53" s="71"/>
      <c r="L53" s="71"/>
      <c r="M53" s="71">
        <v>1</v>
      </c>
      <c r="N53" s="71">
        <v>1</v>
      </c>
      <c r="O53" s="71">
        <v>1</v>
      </c>
      <c r="P53" s="71">
        <v>1</v>
      </c>
      <c r="Q53" s="71">
        <v>1</v>
      </c>
      <c r="R53" s="71">
        <v>1</v>
      </c>
      <c r="S53" s="71">
        <v>1</v>
      </c>
      <c r="T53" s="71">
        <v>1</v>
      </c>
      <c r="U53" s="71">
        <v>1</v>
      </c>
      <c r="V53" s="71">
        <v>1</v>
      </c>
      <c r="W53" s="71">
        <v>1</v>
      </c>
      <c r="X53" s="71">
        <v>1</v>
      </c>
      <c r="Y53" s="71">
        <v>1</v>
      </c>
      <c r="Z53" s="71">
        <v>1</v>
      </c>
      <c r="AA53" s="71">
        <v>1</v>
      </c>
      <c r="AB53" s="71">
        <v>1</v>
      </c>
      <c r="AC53" s="71">
        <v>1</v>
      </c>
      <c r="AD53" s="71">
        <v>1</v>
      </c>
      <c r="AE53" s="71">
        <v>1</v>
      </c>
      <c r="AF53" s="71">
        <v>1</v>
      </c>
      <c r="AG53" s="71">
        <v>1</v>
      </c>
      <c r="AH53" s="71">
        <v>1</v>
      </c>
      <c r="AI53" s="71">
        <v>1</v>
      </c>
      <c r="AJ53" s="71">
        <v>1</v>
      </c>
      <c r="AK53" s="71">
        <v>1</v>
      </c>
      <c r="AL53" s="71">
        <v>1</v>
      </c>
      <c r="AM53" s="149">
        <v>1</v>
      </c>
    </row>
    <row r="54" spans="2:39" x14ac:dyDescent="0.4">
      <c r="B54" s="63" t="s">
        <v>489</v>
      </c>
      <c r="C54" s="61">
        <f t="shared" si="1"/>
        <v>27</v>
      </c>
      <c r="D54" s="71"/>
      <c r="E54" s="71"/>
      <c r="F54" s="71"/>
      <c r="G54" s="71"/>
      <c r="H54" s="71"/>
      <c r="I54" s="71"/>
      <c r="J54" s="71"/>
      <c r="K54" s="71"/>
      <c r="L54" s="71"/>
      <c r="M54" s="71">
        <v>1</v>
      </c>
      <c r="N54" s="71">
        <v>1</v>
      </c>
      <c r="O54" s="71">
        <v>1</v>
      </c>
      <c r="P54" s="71">
        <v>1</v>
      </c>
      <c r="Q54" s="71">
        <v>1</v>
      </c>
      <c r="R54" s="71">
        <v>1</v>
      </c>
      <c r="S54" s="71">
        <v>1</v>
      </c>
      <c r="T54" s="71">
        <v>1</v>
      </c>
      <c r="U54" s="71">
        <v>1</v>
      </c>
      <c r="V54" s="71">
        <v>1</v>
      </c>
      <c r="W54" s="71">
        <v>1</v>
      </c>
      <c r="X54" s="71">
        <v>1</v>
      </c>
      <c r="Y54" s="71">
        <v>1</v>
      </c>
      <c r="Z54" s="71">
        <v>1</v>
      </c>
      <c r="AA54" s="71">
        <v>1</v>
      </c>
      <c r="AB54" s="71">
        <v>1</v>
      </c>
      <c r="AC54" s="71">
        <v>1</v>
      </c>
      <c r="AD54" s="71">
        <v>1</v>
      </c>
      <c r="AE54" s="71">
        <v>1</v>
      </c>
      <c r="AF54" s="71">
        <v>1</v>
      </c>
      <c r="AG54" s="71">
        <v>1</v>
      </c>
      <c r="AH54" s="71">
        <v>1</v>
      </c>
      <c r="AI54" s="71">
        <v>1</v>
      </c>
      <c r="AJ54" s="71">
        <v>1</v>
      </c>
      <c r="AK54" s="71">
        <v>1</v>
      </c>
      <c r="AL54" s="71">
        <v>1</v>
      </c>
      <c r="AM54" s="149">
        <v>1</v>
      </c>
    </row>
    <row r="55" spans="2:39" x14ac:dyDescent="0.4">
      <c r="B55" s="63" t="s">
        <v>490</v>
      </c>
      <c r="C55" s="61">
        <f t="shared" si="1"/>
        <v>27</v>
      </c>
      <c r="D55" s="71"/>
      <c r="E55" s="71"/>
      <c r="F55" s="71"/>
      <c r="G55" s="71"/>
      <c r="H55" s="71"/>
      <c r="I55" s="71"/>
      <c r="J55" s="71"/>
      <c r="K55" s="71"/>
      <c r="L55" s="71"/>
      <c r="M55" s="71">
        <v>1</v>
      </c>
      <c r="N55" s="71">
        <v>1</v>
      </c>
      <c r="O55" s="71">
        <v>1</v>
      </c>
      <c r="P55" s="71">
        <v>1</v>
      </c>
      <c r="Q55" s="71">
        <v>1</v>
      </c>
      <c r="R55" s="71">
        <v>1</v>
      </c>
      <c r="S55" s="71">
        <v>1</v>
      </c>
      <c r="T55" s="71">
        <v>1</v>
      </c>
      <c r="U55" s="71">
        <v>1</v>
      </c>
      <c r="V55" s="71">
        <v>1</v>
      </c>
      <c r="W55" s="71">
        <v>1</v>
      </c>
      <c r="X55" s="71">
        <v>1</v>
      </c>
      <c r="Y55" s="71">
        <v>1</v>
      </c>
      <c r="Z55" s="71">
        <v>1</v>
      </c>
      <c r="AA55" s="71">
        <v>1</v>
      </c>
      <c r="AB55" s="71">
        <v>1</v>
      </c>
      <c r="AC55" s="71">
        <v>1</v>
      </c>
      <c r="AD55" s="71">
        <v>1</v>
      </c>
      <c r="AE55" s="71">
        <v>1</v>
      </c>
      <c r="AF55" s="71">
        <v>1</v>
      </c>
      <c r="AG55" s="71">
        <v>1</v>
      </c>
      <c r="AH55" s="71">
        <v>1</v>
      </c>
      <c r="AI55" s="71">
        <v>1</v>
      </c>
      <c r="AJ55" s="71">
        <v>1</v>
      </c>
      <c r="AK55" s="71">
        <v>1</v>
      </c>
      <c r="AL55" s="71">
        <v>1</v>
      </c>
      <c r="AM55" s="149">
        <v>1</v>
      </c>
    </row>
    <row r="56" spans="2:39" x14ac:dyDescent="0.4">
      <c r="B56" s="63" t="s">
        <v>491</v>
      </c>
      <c r="C56" s="61">
        <f t="shared" si="1"/>
        <v>27</v>
      </c>
      <c r="D56" s="71"/>
      <c r="E56" s="71"/>
      <c r="F56" s="71"/>
      <c r="G56" s="71"/>
      <c r="H56" s="71"/>
      <c r="I56" s="71"/>
      <c r="J56" s="71"/>
      <c r="K56" s="71"/>
      <c r="L56" s="71"/>
      <c r="M56" s="71">
        <v>1</v>
      </c>
      <c r="N56" s="71">
        <v>1</v>
      </c>
      <c r="O56" s="71">
        <v>1</v>
      </c>
      <c r="P56" s="71">
        <v>1</v>
      </c>
      <c r="Q56" s="71">
        <v>1</v>
      </c>
      <c r="R56" s="71">
        <v>1</v>
      </c>
      <c r="S56" s="71">
        <v>1</v>
      </c>
      <c r="T56" s="71">
        <v>1</v>
      </c>
      <c r="U56" s="71">
        <v>1</v>
      </c>
      <c r="V56" s="71">
        <v>1</v>
      </c>
      <c r="W56" s="71">
        <v>1</v>
      </c>
      <c r="X56" s="71">
        <v>1</v>
      </c>
      <c r="Y56" s="71">
        <v>1</v>
      </c>
      <c r="Z56" s="71">
        <v>1</v>
      </c>
      <c r="AA56" s="71">
        <v>1</v>
      </c>
      <c r="AB56" s="71">
        <v>1</v>
      </c>
      <c r="AC56" s="71">
        <v>1</v>
      </c>
      <c r="AD56" s="71">
        <v>1</v>
      </c>
      <c r="AE56" s="71">
        <v>1</v>
      </c>
      <c r="AF56" s="71">
        <v>1</v>
      </c>
      <c r="AG56" s="71">
        <v>1</v>
      </c>
      <c r="AH56" s="71">
        <v>1</v>
      </c>
      <c r="AI56" s="71">
        <v>1</v>
      </c>
      <c r="AJ56" s="71">
        <v>1</v>
      </c>
      <c r="AK56" s="71">
        <v>1</v>
      </c>
      <c r="AL56" s="71">
        <v>1</v>
      </c>
      <c r="AM56" s="149">
        <v>1</v>
      </c>
    </row>
    <row r="57" spans="2:39" x14ac:dyDescent="0.4">
      <c r="B57" s="63" t="s">
        <v>492</v>
      </c>
      <c r="C57" s="61">
        <f t="shared" si="1"/>
        <v>27</v>
      </c>
      <c r="D57" s="71"/>
      <c r="E57" s="71"/>
      <c r="F57" s="71"/>
      <c r="G57" s="71"/>
      <c r="H57" s="71"/>
      <c r="I57" s="71"/>
      <c r="J57" s="71"/>
      <c r="K57" s="71"/>
      <c r="L57" s="71"/>
      <c r="M57" s="71">
        <v>1</v>
      </c>
      <c r="N57" s="71">
        <v>1</v>
      </c>
      <c r="O57" s="71">
        <v>1</v>
      </c>
      <c r="P57" s="71">
        <v>1</v>
      </c>
      <c r="Q57" s="71">
        <v>1</v>
      </c>
      <c r="R57" s="71">
        <v>1</v>
      </c>
      <c r="S57" s="71">
        <v>1</v>
      </c>
      <c r="T57" s="71">
        <v>1</v>
      </c>
      <c r="U57" s="71">
        <v>1</v>
      </c>
      <c r="V57" s="71">
        <v>1</v>
      </c>
      <c r="W57" s="71">
        <v>1</v>
      </c>
      <c r="X57" s="71">
        <v>1</v>
      </c>
      <c r="Y57" s="71">
        <v>1</v>
      </c>
      <c r="Z57" s="71">
        <v>1</v>
      </c>
      <c r="AA57" s="71">
        <v>1</v>
      </c>
      <c r="AB57" s="71">
        <v>1</v>
      </c>
      <c r="AC57" s="71">
        <v>1</v>
      </c>
      <c r="AD57" s="71">
        <v>1</v>
      </c>
      <c r="AE57" s="71">
        <v>1</v>
      </c>
      <c r="AF57" s="71">
        <v>1</v>
      </c>
      <c r="AG57" s="71">
        <v>1</v>
      </c>
      <c r="AH57" s="71">
        <v>1</v>
      </c>
      <c r="AI57" s="71">
        <v>1</v>
      </c>
      <c r="AJ57" s="71">
        <v>1</v>
      </c>
      <c r="AK57" s="71">
        <v>1</v>
      </c>
      <c r="AL57" s="71">
        <v>1</v>
      </c>
      <c r="AM57" s="149">
        <v>1</v>
      </c>
    </row>
    <row r="58" spans="2:39" x14ac:dyDescent="0.4">
      <c r="B58" s="63" t="s">
        <v>493</v>
      </c>
      <c r="C58" s="61">
        <f t="shared" si="1"/>
        <v>24</v>
      </c>
      <c r="D58" s="71"/>
      <c r="E58" s="71"/>
      <c r="F58" s="71"/>
      <c r="G58" s="71"/>
      <c r="H58" s="71"/>
      <c r="I58" s="71"/>
      <c r="J58" s="71"/>
      <c r="K58" s="71"/>
      <c r="L58" s="71"/>
      <c r="M58" s="71"/>
      <c r="N58" s="71"/>
      <c r="O58" s="71"/>
      <c r="P58" s="71">
        <v>1</v>
      </c>
      <c r="Q58" s="71">
        <v>1</v>
      </c>
      <c r="R58" s="71">
        <v>1</v>
      </c>
      <c r="S58" s="71">
        <v>1</v>
      </c>
      <c r="T58" s="71">
        <v>1</v>
      </c>
      <c r="U58" s="71">
        <v>1</v>
      </c>
      <c r="V58" s="71">
        <v>1</v>
      </c>
      <c r="W58" s="71">
        <v>1</v>
      </c>
      <c r="X58" s="71">
        <v>1</v>
      </c>
      <c r="Y58" s="71">
        <v>1</v>
      </c>
      <c r="Z58" s="71">
        <v>1</v>
      </c>
      <c r="AA58" s="71">
        <v>1</v>
      </c>
      <c r="AB58" s="71">
        <v>1</v>
      </c>
      <c r="AC58" s="71">
        <v>1</v>
      </c>
      <c r="AD58" s="71">
        <v>1</v>
      </c>
      <c r="AE58" s="71">
        <v>1</v>
      </c>
      <c r="AF58" s="71">
        <v>1</v>
      </c>
      <c r="AG58" s="71">
        <v>1</v>
      </c>
      <c r="AH58" s="71">
        <v>1</v>
      </c>
      <c r="AI58" s="71">
        <v>1</v>
      </c>
      <c r="AJ58" s="71">
        <v>1</v>
      </c>
      <c r="AK58" s="71">
        <v>1</v>
      </c>
      <c r="AL58" s="71">
        <v>1</v>
      </c>
      <c r="AM58" s="149">
        <v>1</v>
      </c>
    </row>
    <row r="59" spans="2:39" x14ac:dyDescent="0.4">
      <c r="B59" s="63" t="s">
        <v>494</v>
      </c>
      <c r="C59" s="61">
        <f t="shared" si="1"/>
        <v>24</v>
      </c>
      <c r="D59" s="71"/>
      <c r="E59" s="71"/>
      <c r="F59" s="71"/>
      <c r="G59" s="71"/>
      <c r="H59" s="71"/>
      <c r="I59" s="71"/>
      <c r="J59" s="71"/>
      <c r="K59" s="71"/>
      <c r="L59" s="71"/>
      <c r="M59" s="71"/>
      <c r="N59" s="71"/>
      <c r="O59" s="71"/>
      <c r="P59" s="71">
        <v>1</v>
      </c>
      <c r="Q59" s="71">
        <v>1</v>
      </c>
      <c r="R59" s="71">
        <v>1</v>
      </c>
      <c r="S59" s="71">
        <v>1</v>
      </c>
      <c r="T59" s="71">
        <v>1</v>
      </c>
      <c r="U59" s="71">
        <v>1</v>
      </c>
      <c r="V59" s="71">
        <v>1</v>
      </c>
      <c r="W59" s="71">
        <v>1</v>
      </c>
      <c r="X59" s="71">
        <v>1</v>
      </c>
      <c r="Y59" s="71">
        <v>1</v>
      </c>
      <c r="Z59" s="71">
        <v>1</v>
      </c>
      <c r="AA59" s="71">
        <v>1</v>
      </c>
      <c r="AB59" s="71">
        <v>1</v>
      </c>
      <c r="AC59" s="71">
        <v>1</v>
      </c>
      <c r="AD59" s="71">
        <v>1</v>
      </c>
      <c r="AE59" s="71">
        <v>1</v>
      </c>
      <c r="AF59" s="71">
        <v>1</v>
      </c>
      <c r="AG59" s="71">
        <v>1</v>
      </c>
      <c r="AH59" s="71">
        <v>1</v>
      </c>
      <c r="AI59" s="71">
        <v>1</v>
      </c>
      <c r="AJ59" s="71">
        <v>1</v>
      </c>
      <c r="AK59" s="71">
        <v>1</v>
      </c>
      <c r="AL59" s="71">
        <v>1</v>
      </c>
      <c r="AM59" s="149">
        <v>1</v>
      </c>
    </row>
    <row r="60" spans="2:39" x14ac:dyDescent="0.4">
      <c r="B60" s="63" t="s">
        <v>495</v>
      </c>
      <c r="C60" s="61">
        <f t="shared" si="1"/>
        <v>24</v>
      </c>
      <c r="D60" s="71"/>
      <c r="E60" s="71"/>
      <c r="F60" s="71"/>
      <c r="G60" s="71"/>
      <c r="H60" s="71"/>
      <c r="I60" s="71"/>
      <c r="J60" s="71"/>
      <c r="K60" s="71"/>
      <c r="L60" s="71"/>
      <c r="M60" s="71"/>
      <c r="N60" s="71"/>
      <c r="O60" s="71"/>
      <c r="P60" s="71">
        <v>1</v>
      </c>
      <c r="Q60" s="71">
        <v>1</v>
      </c>
      <c r="R60" s="71">
        <v>1</v>
      </c>
      <c r="S60" s="71">
        <v>1</v>
      </c>
      <c r="T60" s="71">
        <v>1</v>
      </c>
      <c r="U60" s="71">
        <v>1</v>
      </c>
      <c r="V60" s="71">
        <v>1</v>
      </c>
      <c r="W60" s="71">
        <v>1</v>
      </c>
      <c r="X60" s="71">
        <v>1</v>
      </c>
      <c r="Y60" s="71">
        <v>1</v>
      </c>
      <c r="Z60" s="71">
        <v>1</v>
      </c>
      <c r="AA60" s="71">
        <v>1</v>
      </c>
      <c r="AB60" s="71">
        <v>1</v>
      </c>
      <c r="AC60" s="71">
        <v>1</v>
      </c>
      <c r="AD60" s="71">
        <v>1</v>
      </c>
      <c r="AE60" s="71">
        <v>1</v>
      </c>
      <c r="AF60" s="71">
        <v>1</v>
      </c>
      <c r="AG60" s="71">
        <v>1</v>
      </c>
      <c r="AH60" s="71">
        <v>1</v>
      </c>
      <c r="AI60" s="71">
        <v>1</v>
      </c>
      <c r="AJ60" s="71">
        <v>1</v>
      </c>
      <c r="AK60" s="71">
        <v>1</v>
      </c>
      <c r="AL60" s="71">
        <v>1</v>
      </c>
      <c r="AM60" s="149">
        <v>1</v>
      </c>
    </row>
    <row r="61" spans="2:39" x14ac:dyDescent="0.4">
      <c r="B61" s="63" t="s">
        <v>496</v>
      </c>
      <c r="C61" s="61">
        <f t="shared" si="1"/>
        <v>24</v>
      </c>
      <c r="D61" s="71"/>
      <c r="E61" s="71"/>
      <c r="F61" s="71"/>
      <c r="G61" s="71"/>
      <c r="H61" s="71"/>
      <c r="I61" s="71"/>
      <c r="J61" s="71"/>
      <c r="K61" s="71"/>
      <c r="L61" s="71"/>
      <c r="M61" s="71"/>
      <c r="N61" s="71"/>
      <c r="O61" s="71"/>
      <c r="P61" s="71">
        <v>1</v>
      </c>
      <c r="Q61" s="71">
        <v>1</v>
      </c>
      <c r="R61" s="71">
        <v>1</v>
      </c>
      <c r="S61" s="71">
        <v>1</v>
      </c>
      <c r="T61" s="71">
        <v>1</v>
      </c>
      <c r="U61" s="71">
        <v>1</v>
      </c>
      <c r="V61" s="71">
        <v>1</v>
      </c>
      <c r="W61" s="71">
        <v>1</v>
      </c>
      <c r="X61" s="71">
        <v>1</v>
      </c>
      <c r="Y61" s="71">
        <v>1</v>
      </c>
      <c r="Z61" s="71">
        <v>1</v>
      </c>
      <c r="AA61" s="71">
        <v>1</v>
      </c>
      <c r="AB61" s="71">
        <v>1</v>
      </c>
      <c r="AC61" s="71">
        <v>1</v>
      </c>
      <c r="AD61" s="71">
        <v>1</v>
      </c>
      <c r="AE61" s="71">
        <v>1</v>
      </c>
      <c r="AF61" s="71">
        <v>1</v>
      </c>
      <c r="AG61" s="71">
        <v>1</v>
      </c>
      <c r="AH61" s="71">
        <v>1</v>
      </c>
      <c r="AI61" s="71">
        <v>1</v>
      </c>
      <c r="AJ61" s="71">
        <v>1</v>
      </c>
      <c r="AK61" s="71">
        <v>1</v>
      </c>
      <c r="AL61" s="71">
        <v>1</v>
      </c>
      <c r="AM61" s="149">
        <v>1</v>
      </c>
    </row>
    <row r="62" spans="2:39" x14ac:dyDescent="0.4">
      <c r="B62" s="63" t="s">
        <v>497</v>
      </c>
      <c r="C62" s="61">
        <f t="shared" si="1"/>
        <v>24</v>
      </c>
      <c r="D62" s="71"/>
      <c r="E62" s="71"/>
      <c r="F62" s="71"/>
      <c r="G62" s="71"/>
      <c r="H62" s="71"/>
      <c r="I62" s="71"/>
      <c r="J62" s="71"/>
      <c r="K62" s="71"/>
      <c r="L62" s="71"/>
      <c r="M62" s="71"/>
      <c r="N62" s="71"/>
      <c r="O62" s="71"/>
      <c r="P62" s="71">
        <v>1</v>
      </c>
      <c r="Q62" s="71">
        <v>1</v>
      </c>
      <c r="R62" s="71">
        <v>1</v>
      </c>
      <c r="S62" s="71">
        <v>1</v>
      </c>
      <c r="T62" s="71">
        <v>1</v>
      </c>
      <c r="U62" s="71">
        <v>1</v>
      </c>
      <c r="V62" s="71">
        <v>1</v>
      </c>
      <c r="W62" s="71">
        <v>1</v>
      </c>
      <c r="X62" s="71">
        <v>1</v>
      </c>
      <c r="Y62" s="71">
        <v>1</v>
      </c>
      <c r="Z62" s="71">
        <v>1</v>
      </c>
      <c r="AA62" s="71">
        <v>1</v>
      </c>
      <c r="AB62" s="71">
        <v>1</v>
      </c>
      <c r="AC62" s="71">
        <v>1</v>
      </c>
      <c r="AD62" s="71">
        <v>1</v>
      </c>
      <c r="AE62" s="71">
        <v>1</v>
      </c>
      <c r="AF62" s="71">
        <v>1</v>
      </c>
      <c r="AG62" s="71">
        <v>1</v>
      </c>
      <c r="AH62" s="71">
        <v>1</v>
      </c>
      <c r="AI62" s="71">
        <v>1</v>
      </c>
      <c r="AJ62" s="71">
        <v>1</v>
      </c>
      <c r="AK62" s="71">
        <v>1</v>
      </c>
      <c r="AL62" s="71">
        <v>1</v>
      </c>
      <c r="AM62" s="149">
        <v>1</v>
      </c>
    </row>
    <row r="63" spans="2:39" x14ac:dyDescent="0.4">
      <c r="B63" s="63" t="s">
        <v>498</v>
      </c>
      <c r="C63" s="61">
        <f t="shared" si="1"/>
        <v>24</v>
      </c>
      <c r="D63" s="71"/>
      <c r="E63" s="71"/>
      <c r="F63" s="71"/>
      <c r="G63" s="71"/>
      <c r="H63" s="71"/>
      <c r="I63" s="71"/>
      <c r="J63" s="71"/>
      <c r="K63" s="71"/>
      <c r="L63" s="71"/>
      <c r="M63" s="71"/>
      <c r="N63" s="71"/>
      <c r="O63" s="71"/>
      <c r="P63" s="71">
        <v>1</v>
      </c>
      <c r="Q63" s="71">
        <v>1</v>
      </c>
      <c r="R63" s="71">
        <v>1</v>
      </c>
      <c r="S63" s="71">
        <v>1</v>
      </c>
      <c r="T63" s="71">
        <v>1</v>
      </c>
      <c r="U63" s="71">
        <v>1</v>
      </c>
      <c r="V63" s="71">
        <v>1</v>
      </c>
      <c r="W63" s="71">
        <v>1</v>
      </c>
      <c r="X63" s="71">
        <v>1</v>
      </c>
      <c r="Y63" s="71">
        <v>1</v>
      </c>
      <c r="Z63" s="71">
        <v>1</v>
      </c>
      <c r="AA63" s="71">
        <v>1</v>
      </c>
      <c r="AB63" s="71">
        <v>1</v>
      </c>
      <c r="AC63" s="71">
        <v>1</v>
      </c>
      <c r="AD63" s="71">
        <v>1</v>
      </c>
      <c r="AE63" s="71">
        <v>1</v>
      </c>
      <c r="AF63" s="71">
        <v>1</v>
      </c>
      <c r="AG63" s="71">
        <v>1</v>
      </c>
      <c r="AH63" s="71">
        <v>1</v>
      </c>
      <c r="AI63" s="71">
        <v>1</v>
      </c>
      <c r="AJ63" s="71">
        <v>1</v>
      </c>
      <c r="AK63" s="71">
        <v>1</v>
      </c>
      <c r="AL63" s="71">
        <v>1</v>
      </c>
      <c r="AM63" s="149">
        <v>1</v>
      </c>
    </row>
    <row r="64" spans="2:39" x14ac:dyDescent="0.4">
      <c r="B64" s="63" t="s">
        <v>499</v>
      </c>
      <c r="C64" s="61">
        <f t="shared" si="1"/>
        <v>24</v>
      </c>
      <c r="D64" s="71"/>
      <c r="E64" s="71"/>
      <c r="F64" s="71"/>
      <c r="G64" s="71"/>
      <c r="H64" s="71"/>
      <c r="I64" s="71"/>
      <c r="J64" s="71"/>
      <c r="K64" s="71"/>
      <c r="L64" s="71"/>
      <c r="M64" s="71"/>
      <c r="N64" s="71"/>
      <c r="O64" s="71"/>
      <c r="P64" s="71">
        <v>1</v>
      </c>
      <c r="Q64" s="71">
        <v>1</v>
      </c>
      <c r="R64" s="71">
        <v>1</v>
      </c>
      <c r="S64" s="71">
        <v>1</v>
      </c>
      <c r="T64" s="71">
        <v>1</v>
      </c>
      <c r="U64" s="71">
        <v>1</v>
      </c>
      <c r="V64" s="71">
        <v>1</v>
      </c>
      <c r="W64" s="71">
        <v>1</v>
      </c>
      <c r="X64" s="71">
        <v>1</v>
      </c>
      <c r="Y64" s="71">
        <v>1</v>
      </c>
      <c r="Z64" s="71">
        <v>1</v>
      </c>
      <c r="AA64" s="71">
        <v>1</v>
      </c>
      <c r="AB64" s="71">
        <v>1</v>
      </c>
      <c r="AC64" s="71">
        <v>1</v>
      </c>
      <c r="AD64" s="71">
        <v>1</v>
      </c>
      <c r="AE64" s="71">
        <v>1</v>
      </c>
      <c r="AF64" s="71">
        <v>1</v>
      </c>
      <c r="AG64" s="71">
        <v>1</v>
      </c>
      <c r="AH64" s="71">
        <v>1</v>
      </c>
      <c r="AI64" s="71">
        <v>1</v>
      </c>
      <c r="AJ64" s="71">
        <v>1</v>
      </c>
      <c r="AK64" s="71">
        <v>1</v>
      </c>
      <c r="AL64" s="71">
        <v>1</v>
      </c>
      <c r="AM64" s="149">
        <v>1</v>
      </c>
    </row>
    <row r="65" spans="2:39" x14ac:dyDescent="0.4">
      <c r="B65" s="63" t="s">
        <v>500</v>
      </c>
      <c r="C65" s="61">
        <f t="shared" si="1"/>
        <v>36</v>
      </c>
      <c r="D65" s="71">
        <v>1</v>
      </c>
      <c r="E65" s="71">
        <v>1</v>
      </c>
      <c r="F65" s="71">
        <v>1</v>
      </c>
      <c r="G65" s="71">
        <v>1</v>
      </c>
      <c r="H65" s="71">
        <v>1</v>
      </c>
      <c r="I65" s="71">
        <v>1</v>
      </c>
      <c r="J65" s="71">
        <v>1</v>
      </c>
      <c r="K65" s="71">
        <v>1</v>
      </c>
      <c r="L65" s="71">
        <v>1</v>
      </c>
      <c r="M65" s="71">
        <v>1</v>
      </c>
      <c r="N65" s="71">
        <v>1</v>
      </c>
      <c r="O65" s="71">
        <v>1</v>
      </c>
      <c r="P65" s="71">
        <v>1</v>
      </c>
      <c r="Q65" s="71">
        <v>1</v>
      </c>
      <c r="R65" s="71">
        <v>1</v>
      </c>
      <c r="S65" s="71">
        <v>1</v>
      </c>
      <c r="T65" s="71">
        <v>1</v>
      </c>
      <c r="U65" s="71">
        <v>1</v>
      </c>
      <c r="V65" s="71">
        <v>1</v>
      </c>
      <c r="W65" s="71">
        <v>1</v>
      </c>
      <c r="X65" s="71">
        <v>1</v>
      </c>
      <c r="Y65" s="71">
        <v>1</v>
      </c>
      <c r="Z65" s="71">
        <v>1</v>
      </c>
      <c r="AA65" s="71">
        <v>1</v>
      </c>
      <c r="AB65" s="71">
        <v>1</v>
      </c>
      <c r="AC65" s="71">
        <v>1</v>
      </c>
      <c r="AD65" s="71">
        <v>1</v>
      </c>
      <c r="AE65" s="71">
        <v>1</v>
      </c>
      <c r="AF65" s="71">
        <v>1</v>
      </c>
      <c r="AG65" s="71">
        <v>1</v>
      </c>
      <c r="AH65" s="71">
        <v>1</v>
      </c>
      <c r="AI65" s="71">
        <v>1</v>
      </c>
      <c r="AJ65" s="71">
        <v>1</v>
      </c>
      <c r="AK65" s="71">
        <v>1</v>
      </c>
      <c r="AL65" s="71">
        <v>1</v>
      </c>
      <c r="AM65" s="149">
        <v>1</v>
      </c>
    </row>
    <row r="66" spans="2:39" x14ac:dyDescent="0.4">
      <c r="B66" s="63" t="s">
        <v>501</v>
      </c>
      <c r="C66" s="61">
        <f t="shared" si="1"/>
        <v>36</v>
      </c>
      <c r="D66" s="71">
        <v>1</v>
      </c>
      <c r="E66" s="71">
        <v>1</v>
      </c>
      <c r="F66" s="71">
        <v>1</v>
      </c>
      <c r="G66" s="71">
        <v>1</v>
      </c>
      <c r="H66" s="71">
        <v>1</v>
      </c>
      <c r="I66" s="71">
        <v>1</v>
      </c>
      <c r="J66" s="71">
        <v>1</v>
      </c>
      <c r="K66" s="71">
        <v>1</v>
      </c>
      <c r="L66" s="71">
        <v>1</v>
      </c>
      <c r="M66" s="71">
        <v>1</v>
      </c>
      <c r="N66" s="71">
        <v>1</v>
      </c>
      <c r="O66" s="71">
        <v>1</v>
      </c>
      <c r="P66" s="71">
        <v>1</v>
      </c>
      <c r="Q66" s="71">
        <v>1</v>
      </c>
      <c r="R66" s="71">
        <v>1</v>
      </c>
      <c r="S66" s="71">
        <v>1</v>
      </c>
      <c r="T66" s="71">
        <v>1</v>
      </c>
      <c r="U66" s="71">
        <v>1</v>
      </c>
      <c r="V66" s="71">
        <v>1</v>
      </c>
      <c r="W66" s="71">
        <v>1</v>
      </c>
      <c r="X66" s="71">
        <v>1</v>
      </c>
      <c r="Y66" s="71">
        <v>1</v>
      </c>
      <c r="Z66" s="71">
        <v>1</v>
      </c>
      <c r="AA66" s="71">
        <v>1</v>
      </c>
      <c r="AB66" s="71">
        <v>1</v>
      </c>
      <c r="AC66" s="71">
        <v>1</v>
      </c>
      <c r="AD66" s="71">
        <v>1</v>
      </c>
      <c r="AE66" s="71">
        <v>1</v>
      </c>
      <c r="AF66" s="71">
        <v>1</v>
      </c>
      <c r="AG66" s="71">
        <v>1</v>
      </c>
      <c r="AH66" s="71">
        <v>1</v>
      </c>
      <c r="AI66" s="71">
        <v>1</v>
      </c>
      <c r="AJ66" s="71">
        <v>1</v>
      </c>
      <c r="AK66" s="71">
        <v>1</v>
      </c>
      <c r="AL66" s="71">
        <v>1</v>
      </c>
      <c r="AM66" s="149">
        <v>1</v>
      </c>
    </row>
    <row r="67" spans="2:39" x14ac:dyDescent="0.4">
      <c r="B67" s="63" t="s">
        <v>502</v>
      </c>
      <c r="C67" s="61">
        <f t="shared" si="1"/>
        <v>36</v>
      </c>
      <c r="D67" s="71">
        <v>1</v>
      </c>
      <c r="E67" s="71">
        <v>1</v>
      </c>
      <c r="F67" s="71">
        <v>1</v>
      </c>
      <c r="G67" s="71">
        <v>1</v>
      </c>
      <c r="H67" s="71">
        <v>1</v>
      </c>
      <c r="I67" s="71">
        <v>1</v>
      </c>
      <c r="J67" s="71">
        <v>1</v>
      </c>
      <c r="K67" s="71">
        <v>1</v>
      </c>
      <c r="L67" s="71">
        <v>1</v>
      </c>
      <c r="M67" s="71">
        <v>1</v>
      </c>
      <c r="N67" s="71">
        <v>1</v>
      </c>
      <c r="O67" s="71">
        <v>1</v>
      </c>
      <c r="P67" s="71">
        <v>1</v>
      </c>
      <c r="Q67" s="71">
        <v>1</v>
      </c>
      <c r="R67" s="71">
        <v>1</v>
      </c>
      <c r="S67" s="71">
        <v>1</v>
      </c>
      <c r="T67" s="71">
        <v>1</v>
      </c>
      <c r="U67" s="71">
        <v>1</v>
      </c>
      <c r="V67" s="71">
        <v>1</v>
      </c>
      <c r="W67" s="71">
        <v>1</v>
      </c>
      <c r="X67" s="71">
        <v>1</v>
      </c>
      <c r="Y67" s="71">
        <v>1</v>
      </c>
      <c r="Z67" s="71">
        <v>1</v>
      </c>
      <c r="AA67" s="71">
        <v>1</v>
      </c>
      <c r="AB67" s="71">
        <v>1</v>
      </c>
      <c r="AC67" s="71">
        <v>1</v>
      </c>
      <c r="AD67" s="71">
        <v>1</v>
      </c>
      <c r="AE67" s="71">
        <v>1</v>
      </c>
      <c r="AF67" s="71">
        <v>1</v>
      </c>
      <c r="AG67" s="71">
        <v>1</v>
      </c>
      <c r="AH67" s="71">
        <v>1</v>
      </c>
      <c r="AI67" s="71">
        <v>1</v>
      </c>
      <c r="AJ67" s="71">
        <v>1</v>
      </c>
      <c r="AK67" s="71">
        <v>1</v>
      </c>
      <c r="AL67" s="71">
        <v>1</v>
      </c>
      <c r="AM67" s="149">
        <v>1</v>
      </c>
    </row>
    <row r="68" spans="2:39" x14ac:dyDescent="0.4">
      <c r="B68" s="63" t="s">
        <v>503</v>
      </c>
      <c r="C68" s="61">
        <f t="shared" si="1"/>
        <v>33</v>
      </c>
      <c r="D68" s="71"/>
      <c r="E68" s="71"/>
      <c r="F68" s="71"/>
      <c r="G68" s="71">
        <v>1</v>
      </c>
      <c r="H68" s="71">
        <v>1</v>
      </c>
      <c r="I68" s="71">
        <v>1</v>
      </c>
      <c r="J68" s="71">
        <v>1</v>
      </c>
      <c r="K68" s="71">
        <v>1</v>
      </c>
      <c r="L68" s="71">
        <v>1</v>
      </c>
      <c r="M68" s="71">
        <v>1</v>
      </c>
      <c r="N68" s="71">
        <v>1</v>
      </c>
      <c r="O68" s="71">
        <v>1</v>
      </c>
      <c r="P68" s="71">
        <v>1</v>
      </c>
      <c r="Q68" s="71">
        <v>1</v>
      </c>
      <c r="R68" s="71">
        <v>1</v>
      </c>
      <c r="S68" s="71">
        <v>1</v>
      </c>
      <c r="T68" s="71">
        <v>1</v>
      </c>
      <c r="U68" s="71">
        <v>1</v>
      </c>
      <c r="V68" s="71">
        <v>1</v>
      </c>
      <c r="W68" s="71">
        <v>1</v>
      </c>
      <c r="X68" s="71">
        <v>1</v>
      </c>
      <c r="Y68" s="71">
        <v>1</v>
      </c>
      <c r="Z68" s="71">
        <v>1</v>
      </c>
      <c r="AA68" s="71">
        <v>1</v>
      </c>
      <c r="AB68" s="71">
        <v>1</v>
      </c>
      <c r="AC68" s="71">
        <v>1</v>
      </c>
      <c r="AD68" s="71">
        <v>1</v>
      </c>
      <c r="AE68" s="71">
        <v>1</v>
      </c>
      <c r="AF68" s="71">
        <v>1</v>
      </c>
      <c r="AG68" s="71">
        <v>1</v>
      </c>
      <c r="AH68" s="71">
        <v>1</v>
      </c>
      <c r="AI68" s="71">
        <v>1</v>
      </c>
      <c r="AJ68" s="71">
        <v>1</v>
      </c>
      <c r="AK68" s="71">
        <v>1</v>
      </c>
      <c r="AL68" s="71">
        <v>1</v>
      </c>
      <c r="AM68" s="149">
        <v>1</v>
      </c>
    </row>
    <row r="69" spans="2:39" x14ac:dyDescent="0.4">
      <c r="B69" s="63" t="s">
        <v>504</v>
      </c>
      <c r="C69" s="61">
        <f t="shared" si="1"/>
        <v>33</v>
      </c>
      <c r="D69" s="71"/>
      <c r="E69" s="71"/>
      <c r="F69" s="71"/>
      <c r="G69" s="71">
        <v>1</v>
      </c>
      <c r="H69" s="71">
        <v>1</v>
      </c>
      <c r="I69" s="71">
        <v>1</v>
      </c>
      <c r="J69" s="71">
        <v>1</v>
      </c>
      <c r="K69" s="71">
        <v>1</v>
      </c>
      <c r="L69" s="71">
        <v>1</v>
      </c>
      <c r="M69" s="71">
        <v>1</v>
      </c>
      <c r="N69" s="71">
        <v>1</v>
      </c>
      <c r="O69" s="71">
        <v>1</v>
      </c>
      <c r="P69" s="71">
        <v>1</v>
      </c>
      <c r="Q69" s="71">
        <v>1</v>
      </c>
      <c r="R69" s="71">
        <v>1</v>
      </c>
      <c r="S69" s="71">
        <v>1</v>
      </c>
      <c r="T69" s="71">
        <v>1</v>
      </c>
      <c r="U69" s="71">
        <v>1</v>
      </c>
      <c r="V69" s="71">
        <v>1</v>
      </c>
      <c r="W69" s="71">
        <v>1</v>
      </c>
      <c r="X69" s="71">
        <v>1</v>
      </c>
      <c r="Y69" s="71">
        <v>1</v>
      </c>
      <c r="Z69" s="71">
        <v>1</v>
      </c>
      <c r="AA69" s="71">
        <v>1</v>
      </c>
      <c r="AB69" s="71">
        <v>1</v>
      </c>
      <c r="AC69" s="71">
        <v>1</v>
      </c>
      <c r="AD69" s="71">
        <v>1</v>
      </c>
      <c r="AE69" s="71">
        <v>1</v>
      </c>
      <c r="AF69" s="71">
        <v>1</v>
      </c>
      <c r="AG69" s="71">
        <v>1</v>
      </c>
      <c r="AH69" s="71">
        <v>1</v>
      </c>
      <c r="AI69" s="71">
        <v>1</v>
      </c>
      <c r="AJ69" s="71">
        <v>1</v>
      </c>
      <c r="AK69" s="71">
        <v>1</v>
      </c>
      <c r="AL69" s="71">
        <v>1</v>
      </c>
      <c r="AM69" s="149">
        <v>1</v>
      </c>
    </row>
    <row r="70" spans="2:39" x14ac:dyDescent="0.4">
      <c r="B70" s="63" t="s">
        <v>505</v>
      </c>
      <c r="C70" s="61">
        <f t="shared" si="1"/>
        <v>33</v>
      </c>
      <c r="D70" s="71"/>
      <c r="E70" s="71"/>
      <c r="F70" s="71"/>
      <c r="G70" s="71">
        <v>1</v>
      </c>
      <c r="H70" s="71">
        <v>1</v>
      </c>
      <c r="I70" s="71">
        <v>1</v>
      </c>
      <c r="J70" s="71">
        <v>1</v>
      </c>
      <c r="K70" s="71">
        <v>1</v>
      </c>
      <c r="L70" s="71">
        <v>1</v>
      </c>
      <c r="M70" s="71">
        <v>1</v>
      </c>
      <c r="N70" s="71">
        <v>1</v>
      </c>
      <c r="O70" s="71">
        <v>1</v>
      </c>
      <c r="P70" s="71">
        <v>1</v>
      </c>
      <c r="Q70" s="71">
        <v>1</v>
      </c>
      <c r="R70" s="71">
        <v>1</v>
      </c>
      <c r="S70" s="71">
        <v>1</v>
      </c>
      <c r="T70" s="71">
        <v>1</v>
      </c>
      <c r="U70" s="71">
        <v>1</v>
      </c>
      <c r="V70" s="71">
        <v>1</v>
      </c>
      <c r="W70" s="71">
        <v>1</v>
      </c>
      <c r="X70" s="71">
        <v>1</v>
      </c>
      <c r="Y70" s="71">
        <v>1</v>
      </c>
      <c r="Z70" s="71">
        <v>1</v>
      </c>
      <c r="AA70" s="71">
        <v>1</v>
      </c>
      <c r="AB70" s="71">
        <v>1</v>
      </c>
      <c r="AC70" s="71">
        <v>1</v>
      </c>
      <c r="AD70" s="71">
        <v>1</v>
      </c>
      <c r="AE70" s="71">
        <v>1</v>
      </c>
      <c r="AF70" s="71">
        <v>1</v>
      </c>
      <c r="AG70" s="71">
        <v>1</v>
      </c>
      <c r="AH70" s="71">
        <v>1</v>
      </c>
      <c r="AI70" s="71">
        <v>1</v>
      </c>
      <c r="AJ70" s="71">
        <v>1</v>
      </c>
      <c r="AK70" s="71">
        <v>1</v>
      </c>
      <c r="AL70" s="71">
        <v>1</v>
      </c>
      <c r="AM70" s="149">
        <v>1</v>
      </c>
    </row>
    <row r="71" spans="2:39" x14ac:dyDescent="0.4">
      <c r="B71" s="63" t="s">
        <v>506</v>
      </c>
      <c r="C71" s="61">
        <f t="shared" si="1"/>
        <v>30</v>
      </c>
      <c r="D71" s="71"/>
      <c r="E71" s="71"/>
      <c r="F71" s="71"/>
      <c r="G71" s="71"/>
      <c r="H71" s="71"/>
      <c r="I71" s="71"/>
      <c r="J71" s="71">
        <v>1</v>
      </c>
      <c r="K71" s="71">
        <v>1</v>
      </c>
      <c r="L71" s="71">
        <v>1</v>
      </c>
      <c r="M71" s="71">
        <v>1</v>
      </c>
      <c r="N71" s="71">
        <v>1</v>
      </c>
      <c r="O71" s="71">
        <v>1</v>
      </c>
      <c r="P71" s="71">
        <v>1</v>
      </c>
      <c r="Q71" s="71">
        <v>1</v>
      </c>
      <c r="R71" s="71">
        <v>1</v>
      </c>
      <c r="S71" s="71">
        <v>1</v>
      </c>
      <c r="T71" s="71">
        <v>1</v>
      </c>
      <c r="U71" s="71">
        <v>1</v>
      </c>
      <c r="V71" s="71">
        <v>1</v>
      </c>
      <c r="W71" s="71">
        <v>1</v>
      </c>
      <c r="X71" s="71">
        <v>1</v>
      </c>
      <c r="Y71" s="71">
        <v>1</v>
      </c>
      <c r="Z71" s="71">
        <v>1</v>
      </c>
      <c r="AA71" s="71">
        <v>1</v>
      </c>
      <c r="AB71" s="71">
        <v>1</v>
      </c>
      <c r="AC71" s="71">
        <v>1</v>
      </c>
      <c r="AD71" s="71">
        <v>1</v>
      </c>
      <c r="AE71" s="71">
        <v>1</v>
      </c>
      <c r="AF71" s="71">
        <v>1</v>
      </c>
      <c r="AG71" s="71">
        <v>1</v>
      </c>
      <c r="AH71" s="71">
        <v>1</v>
      </c>
      <c r="AI71" s="71">
        <v>1</v>
      </c>
      <c r="AJ71" s="71">
        <v>1</v>
      </c>
      <c r="AK71" s="71">
        <v>1</v>
      </c>
      <c r="AL71" s="71">
        <v>1</v>
      </c>
      <c r="AM71" s="149">
        <v>1</v>
      </c>
    </row>
    <row r="72" spans="2:39" x14ac:dyDescent="0.4">
      <c r="B72" s="63" t="s">
        <v>507</v>
      </c>
      <c r="C72" s="61">
        <f t="shared" si="1"/>
        <v>30</v>
      </c>
      <c r="D72" s="71"/>
      <c r="E72" s="71"/>
      <c r="F72" s="71"/>
      <c r="G72" s="71"/>
      <c r="H72" s="71"/>
      <c r="I72" s="71"/>
      <c r="J72" s="71">
        <v>1</v>
      </c>
      <c r="K72" s="71">
        <v>1</v>
      </c>
      <c r="L72" s="71">
        <v>1</v>
      </c>
      <c r="M72" s="71">
        <v>1</v>
      </c>
      <c r="N72" s="71">
        <v>1</v>
      </c>
      <c r="O72" s="71">
        <v>1</v>
      </c>
      <c r="P72" s="71">
        <v>1</v>
      </c>
      <c r="Q72" s="71">
        <v>1</v>
      </c>
      <c r="R72" s="71">
        <v>1</v>
      </c>
      <c r="S72" s="71">
        <v>1</v>
      </c>
      <c r="T72" s="71">
        <v>1</v>
      </c>
      <c r="U72" s="71">
        <v>1</v>
      </c>
      <c r="V72" s="71">
        <v>1</v>
      </c>
      <c r="W72" s="71">
        <v>1</v>
      </c>
      <c r="X72" s="71">
        <v>1</v>
      </c>
      <c r="Y72" s="71">
        <v>1</v>
      </c>
      <c r="Z72" s="71">
        <v>1</v>
      </c>
      <c r="AA72" s="71">
        <v>1</v>
      </c>
      <c r="AB72" s="71">
        <v>1</v>
      </c>
      <c r="AC72" s="71">
        <v>1</v>
      </c>
      <c r="AD72" s="71">
        <v>1</v>
      </c>
      <c r="AE72" s="71">
        <v>1</v>
      </c>
      <c r="AF72" s="71">
        <v>1</v>
      </c>
      <c r="AG72" s="71">
        <v>1</v>
      </c>
      <c r="AH72" s="71">
        <v>1</v>
      </c>
      <c r="AI72" s="71">
        <v>1</v>
      </c>
      <c r="AJ72" s="71">
        <v>1</v>
      </c>
      <c r="AK72" s="71">
        <v>1</v>
      </c>
      <c r="AL72" s="71">
        <v>1</v>
      </c>
      <c r="AM72" s="149">
        <v>1</v>
      </c>
    </row>
    <row r="73" spans="2:39" x14ac:dyDescent="0.4">
      <c r="B73" s="63" t="s">
        <v>508</v>
      </c>
      <c r="C73" s="61">
        <f t="shared" si="1"/>
        <v>30</v>
      </c>
      <c r="D73" s="71"/>
      <c r="E73" s="71"/>
      <c r="F73" s="71"/>
      <c r="G73" s="71"/>
      <c r="H73" s="71"/>
      <c r="I73" s="71"/>
      <c r="J73" s="71">
        <v>1</v>
      </c>
      <c r="K73" s="71">
        <v>1</v>
      </c>
      <c r="L73" s="71">
        <v>1</v>
      </c>
      <c r="M73" s="71">
        <v>1</v>
      </c>
      <c r="N73" s="71">
        <v>1</v>
      </c>
      <c r="O73" s="71">
        <v>1</v>
      </c>
      <c r="P73" s="71">
        <v>1</v>
      </c>
      <c r="Q73" s="71">
        <v>1</v>
      </c>
      <c r="R73" s="71">
        <v>1</v>
      </c>
      <c r="S73" s="71">
        <v>1</v>
      </c>
      <c r="T73" s="71">
        <v>1</v>
      </c>
      <c r="U73" s="71">
        <v>1</v>
      </c>
      <c r="V73" s="71">
        <v>1</v>
      </c>
      <c r="W73" s="71">
        <v>1</v>
      </c>
      <c r="X73" s="71">
        <v>1</v>
      </c>
      <c r="Y73" s="71">
        <v>1</v>
      </c>
      <c r="Z73" s="71">
        <v>1</v>
      </c>
      <c r="AA73" s="71">
        <v>1</v>
      </c>
      <c r="AB73" s="71">
        <v>1</v>
      </c>
      <c r="AC73" s="71">
        <v>1</v>
      </c>
      <c r="AD73" s="71">
        <v>1</v>
      </c>
      <c r="AE73" s="71">
        <v>1</v>
      </c>
      <c r="AF73" s="71">
        <v>1</v>
      </c>
      <c r="AG73" s="71">
        <v>1</v>
      </c>
      <c r="AH73" s="71">
        <v>1</v>
      </c>
      <c r="AI73" s="71">
        <v>1</v>
      </c>
      <c r="AJ73" s="71">
        <v>1</v>
      </c>
      <c r="AK73" s="71">
        <v>1</v>
      </c>
      <c r="AL73" s="71">
        <v>1</v>
      </c>
      <c r="AM73" s="149">
        <v>1</v>
      </c>
    </row>
    <row r="74" spans="2:39" x14ac:dyDescent="0.4">
      <c r="B74" s="63" t="s">
        <v>509</v>
      </c>
      <c r="C74" s="61">
        <f t="shared" si="1"/>
        <v>27</v>
      </c>
      <c r="D74" s="71"/>
      <c r="E74" s="71"/>
      <c r="F74" s="71"/>
      <c r="G74" s="71"/>
      <c r="H74" s="71"/>
      <c r="I74" s="71"/>
      <c r="J74" s="71"/>
      <c r="K74" s="71"/>
      <c r="L74" s="71"/>
      <c r="M74" s="71">
        <v>1</v>
      </c>
      <c r="N74" s="71">
        <v>1</v>
      </c>
      <c r="O74" s="71">
        <v>1</v>
      </c>
      <c r="P74" s="71">
        <v>1</v>
      </c>
      <c r="Q74" s="71">
        <v>1</v>
      </c>
      <c r="R74" s="71">
        <v>1</v>
      </c>
      <c r="S74" s="71">
        <v>1</v>
      </c>
      <c r="T74" s="71">
        <v>1</v>
      </c>
      <c r="U74" s="71">
        <v>1</v>
      </c>
      <c r="V74" s="71">
        <v>1</v>
      </c>
      <c r="W74" s="71">
        <v>1</v>
      </c>
      <c r="X74" s="71">
        <v>1</v>
      </c>
      <c r="Y74" s="71">
        <v>1</v>
      </c>
      <c r="Z74" s="71">
        <v>1</v>
      </c>
      <c r="AA74" s="71">
        <v>1</v>
      </c>
      <c r="AB74" s="71">
        <v>1</v>
      </c>
      <c r="AC74" s="71">
        <v>1</v>
      </c>
      <c r="AD74" s="71">
        <v>1</v>
      </c>
      <c r="AE74" s="71">
        <v>1</v>
      </c>
      <c r="AF74" s="71">
        <v>1</v>
      </c>
      <c r="AG74" s="71">
        <v>1</v>
      </c>
      <c r="AH74" s="71">
        <v>1</v>
      </c>
      <c r="AI74" s="71">
        <v>1</v>
      </c>
      <c r="AJ74" s="71">
        <v>1</v>
      </c>
      <c r="AK74" s="71">
        <v>1</v>
      </c>
      <c r="AL74" s="71">
        <v>1</v>
      </c>
      <c r="AM74" s="149">
        <v>1</v>
      </c>
    </row>
    <row r="75" spans="2:39" x14ac:dyDescent="0.4">
      <c r="B75" s="63" t="s">
        <v>510</v>
      </c>
      <c r="C75" s="61">
        <f t="shared" si="1"/>
        <v>27</v>
      </c>
      <c r="D75" s="71"/>
      <c r="E75" s="71"/>
      <c r="F75" s="71"/>
      <c r="G75" s="71"/>
      <c r="H75" s="71"/>
      <c r="I75" s="71"/>
      <c r="J75" s="71"/>
      <c r="K75" s="71"/>
      <c r="L75" s="71"/>
      <c r="M75" s="71">
        <v>1</v>
      </c>
      <c r="N75" s="71">
        <v>1</v>
      </c>
      <c r="O75" s="71">
        <v>1</v>
      </c>
      <c r="P75" s="71">
        <v>1</v>
      </c>
      <c r="Q75" s="71">
        <v>1</v>
      </c>
      <c r="R75" s="71">
        <v>1</v>
      </c>
      <c r="S75" s="71">
        <v>1</v>
      </c>
      <c r="T75" s="71">
        <v>1</v>
      </c>
      <c r="U75" s="71">
        <v>1</v>
      </c>
      <c r="V75" s="71">
        <v>1</v>
      </c>
      <c r="W75" s="71">
        <v>1</v>
      </c>
      <c r="X75" s="71">
        <v>1</v>
      </c>
      <c r="Y75" s="71">
        <v>1</v>
      </c>
      <c r="Z75" s="71">
        <v>1</v>
      </c>
      <c r="AA75" s="71">
        <v>1</v>
      </c>
      <c r="AB75" s="71">
        <v>1</v>
      </c>
      <c r="AC75" s="71">
        <v>1</v>
      </c>
      <c r="AD75" s="71">
        <v>1</v>
      </c>
      <c r="AE75" s="71">
        <v>1</v>
      </c>
      <c r="AF75" s="71">
        <v>1</v>
      </c>
      <c r="AG75" s="71">
        <v>1</v>
      </c>
      <c r="AH75" s="71">
        <v>1</v>
      </c>
      <c r="AI75" s="71">
        <v>1</v>
      </c>
      <c r="AJ75" s="71">
        <v>1</v>
      </c>
      <c r="AK75" s="71">
        <v>1</v>
      </c>
      <c r="AL75" s="71">
        <v>1</v>
      </c>
      <c r="AM75" s="149">
        <v>1</v>
      </c>
    </row>
    <row r="76" spans="2:39" x14ac:dyDescent="0.4">
      <c r="B76" s="63" t="s">
        <v>511</v>
      </c>
      <c r="C76" s="61">
        <f t="shared" si="1"/>
        <v>27</v>
      </c>
      <c r="D76" s="71"/>
      <c r="E76" s="71"/>
      <c r="F76" s="71"/>
      <c r="G76" s="71"/>
      <c r="H76" s="71"/>
      <c r="I76" s="71"/>
      <c r="J76" s="71"/>
      <c r="K76" s="71"/>
      <c r="L76" s="71"/>
      <c r="M76" s="71">
        <v>1</v>
      </c>
      <c r="N76" s="71">
        <v>1</v>
      </c>
      <c r="O76" s="71">
        <v>1</v>
      </c>
      <c r="P76" s="71">
        <v>1</v>
      </c>
      <c r="Q76" s="71">
        <v>1</v>
      </c>
      <c r="R76" s="71">
        <v>1</v>
      </c>
      <c r="S76" s="71">
        <v>1</v>
      </c>
      <c r="T76" s="71">
        <v>1</v>
      </c>
      <c r="U76" s="71">
        <v>1</v>
      </c>
      <c r="V76" s="71">
        <v>1</v>
      </c>
      <c r="W76" s="71">
        <v>1</v>
      </c>
      <c r="X76" s="71">
        <v>1</v>
      </c>
      <c r="Y76" s="71">
        <v>1</v>
      </c>
      <c r="Z76" s="71">
        <v>1</v>
      </c>
      <c r="AA76" s="71">
        <v>1</v>
      </c>
      <c r="AB76" s="71">
        <v>1</v>
      </c>
      <c r="AC76" s="71">
        <v>1</v>
      </c>
      <c r="AD76" s="71">
        <v>1</v>
      </c>
      <c r="AE76" s="71">
        <v>1</v>
      </c>
      <c r="AF76" s="71">
        <v>1</v>
      </c>
      <c r="AG76" s="71">
        <v>1</v>
      </c>
      <c r="AH76" s="71">
        <v>1</v>
      </c>
      <c r="AI76" s="71">
        <v>1</v>
      </c>
      <c r="AJ76" s="71">
        <v>1</v>
      </c>
      <c r="AK76" s="71">
        <v>1</v>
      </c>
      <c r="AL76" s="71">
        <v>1</v>
      </c>
      <c r="AM76" s="149">
        <v>1</v>
      </c>
    </row>
    <row r="77" spans="2:39" x14ac:dyDescent="0.4">
      <c r="B77" s="63" t="s">
        <v>512</v>
      </c>
      <c r="C77" s="61">
        <f t="shared" si="1"/>
        <v>27</v>
      </c>
      <c r="D77" s="71"/>
      <c r="E77" s="71"/>
      <c r="F77" s="71"/>
      <c r="G77" s="71"/>
      <c r="H77" s="71"/>
      <c r="I77" s="71"/>
      <c r="J77" s="71"/>
      <c r="K77" s="71"/>
      <c r="L77" s="71"/>
      <c r="M77" s="71">
        <v>1</v>
      </c>
      <c r="N77" s="71">
        <v>1</v>
      </c>
      <c r="O77" s="71">
        <v>1</v>
      </c>
      <c r="P77" s="71">
        <v>1</v>
      </c>
      <c r="Q77" s="71">
        <v>1</v>
      </c>
      <c r="R77" s="71">
        <v>1</v>
      </c>
      <c r="S77" s="71">
        <v>1</v>
      </c>
      <c r="T77" s="71">
        <v>1</v>
      </c>
      <c r="U77" s="71">
        <v>1</v>
      </c>
      <c r="V77" s="71">
        <v>1</v>
      </c>
      <c r="W77" s="71">
        <v>1</v>
      </c>
      <c r="X77" s="71">
        <v>1</v>
      </c>
      <c r="Y77" s="71">
        <v>1</v>
      </c>
      <c r="Z77" s="71">
        <v>1</v>
      </c>
      <c r="AA77" s="71">
        <v>1</v>
      </c>
      <c r="AB77" s="71">
        <v>1</v>
      </c>
      <c r="AC77" s="71">
        <v>1</v>
      </c>
      <c r="AD77" s="71">
        <v>1</v>
      </c>
      <c r="AE77" s="71">
        <v>1</v>
      </c>
      <c r="AF77" s="71">
        <v>1</v>
      </c>
      <c r="AG77" s="71">
        <v>1</v>
      </c>
      <c r="AH77" s="71">
        <v>1</v>
      </c>
      <c r="AI77" s="71">
        <v>1</v>
      </c>
      <c r="AJ77" s="71">
        <v>1</v>
      </c>
      <c r="AK77" s="71">
        <v>1</v>
      </c>
      <c r="AL77" s="71">
        <v>1</v>
      </c>
      <c r="AM77" s="149">
        <v>1</v>
      </c>
    </row>
    <row r="78" spans="2:39" x14ac:dyDescent="0.4">
      <c r="B78" s="63" t="s">
        <v>513</v>
      </c>
      <c r="C78" s="61">
        <f t="shared" si="1"/>
        <v>33</v>
      </c>
      <c r="D78" s="71"/>
      <c r="E78" s="71"/>
      <c r="F78" s="71"/>
      <c r="G78" s="71">
        <v>1</v>
      </c>
      <c r="H78" s="71">
        <v>1</v>
      </c>
      <c r="I78" s="71">
        <v>1</v>
      </c>
      <c r="J78" s="71">
        <v>1</v>
      </c>
      <c r="K78" s="71">
        <v>1</v>
      </c>
      <c r="L78" s="71">
        <v>1</v>
      </c>
      <c r="M78" s="71">
        <v>1</v>
      </c>
      <c r="N78" s="71">
        <v>1</v>
      </c>
      <c r="O78" s="71">
        <v>1</v>
      </c>
      <c r="P78" s="71">
        <v>1</v>
      </c>
      <c r="Q78" s="71">
        <v>1</v>
      </c>
      <c r="R78" s="71">
        <v>1</v>
      </c>
      <c r="S78" s="71">
        <v>1</v>
      </c>
      <c r="T78" s="71">
        <v>1</v>
      </c>
      <c r="U78" s="71">
        <v>1</v>
      </c>
      <c r="V78" s="71">
        <v>1</v>
      </c>
      <c r="W78" s="71">
        <v>1</v>
      </c>
      <c r="X78" s="71">
        <v>1</v>
      </c>
      <c r="Y78" s="71">
        <v>1</v>
      </c>
      <c r="Z78" s="71">
        <v>1</v>
      </c>
      <c r="AA78" s="71">
        <v>1</v>
      </c>
      <c r="AB78" s="71">
        <v>1</v>
      </c>
      <c r="AC78" s="71">
        <v>1</v>
      </c>
      <c r="AD78" s="71">
        <v>1</v>
      </c>
      <c r="AE78" s="71">
        <v>1</v>
      </c>
      <c r="AF78" s="71">
        <v>1</v>
      </c>
      <c r="AG78" s="71">
        <v>1</v>
      </c>
      <c r="AH78" s="71">
        <v>1</v>
      </c>
      <c r="AI78" s="71">
        <v>1</v>
      </c>
      <c r="AJ78" s="71">
        <v>1</v>
      </c>
      <c r="AK78" s="71">
        <v>1</v>
      </c>
      <c r="AL78" s="71">
        <v>1</v>
      </c>
      <c r="AM78" s="149">
        <v>1</v>
      </c>
    </row>
    <row r="79" spans="2:39" x14ac:dyDescent="0.4">
      <c r="B79" s="63" t="s">
        <v>514</v>
      </c>
      <c r="C79" s="61">
        <f t="shared" si="1"/>
        <v>33</v>
      </c>
      <c r="D79" s="71"/>
      <c r="E79" s="71"/>
      <c r="F79" s="71"/>
      <c r="G79" s="71">
        <v>1</v>
      </c>
      <c r="H79" s="71">
        <v>1</v>
      </c>
      <c r="I79" s="71">
        <v>1</v>
      </c>
      <c r="J79" s="71">
        <v>1</v>
      </c>
      <c r="K79" s="71">
        <v>1</v>
      </c>
      <c r="L79" s="71">
        <v>1</v>
      </c>
      <c r="M79" s="71">
        <v>1</v>
      </c>
      <c r="N79" s="71">
        <v>1</v>
      </c>
      <c r="O79" s="71">
        <v>1</v>
      </c>
      <c r="P79" s="71">
        <v>1</v>
      </c>
      <c r="Q79" s="71">
        <v>1</v>
      </c>
      <c r="R79" s="71">
        <v>1</v>
      </c>
      <c r="S79" s="71">
        <v>1</v>
      </c>
      <c r="T79" s="71">
        <v>1</v>
      </c>
      <c r="U79" s="71">
        <v>1</v>
      </c>
      <c r="V79" s="71">
        <v>1</v>
      </c>
      <c r="W79" s="71">
        <v>1</v>
      </c>
      <c r="X79" s="71">
        <v>1</v>
      </c>
      <c r="Y79" s="71">
        <v>1</v>
      </c>
      <c r="Z79" s="71">
        <v>1</v>
      </c>
      <c r="AA79" s="71">
        <v>1</v>
      </c>
      <c r="AB79" s="71">
        <v>1</v>
      </c>
      <c r="AC79" s="71">
        <v>1</v>
      </c>
      <c r="AD79" s="71">
        <v>1</v>
      </c>
      <c r="AE79" s="71">
        <v>1</v>
      </c>
      <c r="AF79" s="71">
        <v>1</v>
      </c>
      <c r="AG79" s="71">
        <v>1</v>
      </c>
      <c r="AH79" s="71">
        <v>1</v>
      </c>
      <c r="AI79" s="71">
        <v>1</v>
      </c>
      <c r="AJ79" s="71">
        <v>1</v>
      </c>
      <c r="AK79" s="71">
        <v>1</v>
      </c>
      <c r="AL79" s="71">
        <v>1</v>
      </c>
      <c r="AM79" s="149">
        <v>1</v>
      </c>
    </row>
    <row r="80" spans="2:39" x14ac:dyDescent="0.4">
      <c r="B80" s="63" t="s">
        <v>515</v>
      </c>
      <c r="C80" s="61">
        <f t="shared" si="1"/>
        <v>33</v>
      </c>
      <c r="D80" s="71"/>
      <c r="E80" s="71"/>
      <c r="F80" s="71"/>
      <c r="G80" s="71">
        <v>1</v>
      </c>
      <c r="H80" s="71">
        <v>1</v>
      </c>
      <c r="I80" s="71">
        <v>1</v>
      </c>
      <c r="J80" s="71">
        <v>1</v>
      </c>
      <c r="K80" s="71">
        <v>1</v>
      </c>
      <c r="L80" s="71">
        <v>1</v>
      </c>
      <c r="M80" s="71">
        <v>1</v>
      </c>
      <c r="N80" s="71">
        <v>1</v>
      </c>
      <c r="O80" s="71">
        <v>1</v>
      </c>
      <c r="P80" s="71">
        <v>1</v>
      </c>
      <c r="Q80" s="71">
        <v>1</v>
      </c>
      <c r="R80" s="71">
        <v>1</v>
      </c>
      <c r="S80" s="71">
        <v>1</v>
      </c>
      <c r="T80" s="71">
        <v>1</v>
      </c>
      <c r="U80" s="71">
        <v>1</v>
      </c>
      <c r="V80" s="71">
        <v>1</v>
      </c>
      <c r="W80" s="71">
        <v>1</v>
      </c>
      <c r="X80" s="71">
        <v>1</v>
      </c>
      <c r="Y80" s="71">
        <v>1</v>
      </c>
      <c r="Z80" s="71">
        <v>1</v>
      </c>
      <c r="AA80" s="71">
        <v>1</v>
      </c>
      <c r="AB80" s="71">
        <v>1</v>
      </c>
      <c r="AC80" s="71">
        <v>1</v>
      </c>
      <c r="AD80" s="71">
        <v>1</v>
      </c>
      <c r="AE80" s="71">
        <v>1</v>
      </c>
      <c r="AF80" s="71">
        <v>1</v>
      </c>
      <c r="AG80" s="71">
        <v>1</v>
      </c>
      <c r="AH80" s="71">
        <v>1</v>
      </c>
      <c r="AI80" s="71">
        <v>1</v>
      </c>
      <c r="AJ80" s="71">
        <v>1</v>
      </c>
      <c r="AK80" s="71">
        <v>1</v>
      </c>
      <c r="AL80" s="71">
        <v>1</v>
      </c>
      <c r="AM80" s="149">
        <v>1</v>
      </c>
    </row>
    <row r="81" spans="2:39" x14ac:dyDescent="0.4">
      <c r="B81" s="63" t="s">
        <v>516</v>
      </c>
      <c r="C81" s="61">
        <f t="shared" si="1"/>
        <v>30</v>
      </c>
      <c r="D81" s="71"/>
      <c r="E81" s="71"/>
      <c r="F81" s="71"/>
      <c r="G81" s="71"/>
      <c r="H81" s="71"/>
      <c r="I81" s="71"/>
      <c r="J81" s="71">
        <v>1</v>
      </c>
      <c r="K81" s="71">
        <v>1</v>
      </c>
      <c r="L81" s="71">
        <v>1</v>
      </c>
      <c r="M81" s="71">
        <v>1</v>
      </c>
      <c r="N81" s="71">
        <v>1</v>
      </c>
      <c r="O81" s="71">
        <v>1</v>
      </c>
      <c r="P81" s="71">
        <v>1</v>
      </c>
      <c r="Q81" s="71">
        <v>1</v>
      </c>
      <c r="R81" s="71">
        <v>1</v>
      </c>
      <c r="S81" s="71">
        <v>1</v>
      </c>
      <c r="T81" s="71">
        <v>1</v>
      </c>
      <c r="U81" s="71">
        <v>1</v>
      </c>
      <c r="V81" s="71">
        <v>1</v>
      </c>
      <c r="W81" s="71">
        <v>1</v>
      </c>
      <c r="X81" s="71">
        <v>1</v>
      </c>
      <c r="Y81" s="71">
        <v>1</v>
      </c>
      <c r="Z81" s="71">
        <v>1</v>
      </c>
      <c r="AA81" s="71">
        <v>1</v>
      </c>
      <c r="AB81" s="71">
        <v>1</v>
      </c>
      <c r="AC81" s="71">
        <v>1</v>
      </c>
      <c r="AD81" s="71">
        <v>1</v>
      </c>
      <c r="AE81" s="71">
        <v>1</v>
      </c>
      <c r="AF81" s="71">
        <v>1</v>
      </c>
      <c r="AG81" s="71">
        <v>1</v>
      </c>
      <c r="AH81" s="71">
        <v>1</v>
      </c>
      <c r="AI81" s="71">
        <v>1</v>
      </c>
      <c r="AJ81" s="71">
        <v>1</v>
      </c>
      <c r="AK81" s="71">
        <v>1</v>
      </c>
      <c r="AL81" s="71">
        <v>1</v>
      </c>
      <c r="AM81" s="149">
        <v>1</v>
      </c>
    </row>
    <row r="82" spans="2:39" x14ac:dyDescent="0.4">
      <c r="B82" s="63" t="s">
        <v>517</v>
      </c>
      <c r="C82" s="61">
        <f t="shared" si="1"/>
        <v>30</v>
      </c>
      <c r="D82" s="71"/>
      <c r="E82" s="71"/>
      <c r="F82" s="71"/>
      <c r="G82" s="71"/>
      <c r="H82" s="71"/>
      <c r="I82" s="71"/>
      <c r="J82" s="71">
        <v>1</v>
      </c>
      <c r="K82" s="71">
        <v>1</v>
      </c>
      <c r="L82" s="71">
        <v>1</v>
      </c>
      <c r="M82" s="71">
        <v>1</v>
      </c>
      <c r="N82" s="71">
        <v>1</v>
      </c>
      <c r="O82" s="71">
        <v>1</v>
      </c>
      <c r="P82" s="71">
        <v>1</v>
      </c>
      <c r="Q82" s="71">
        <v>1</v>
      </c>
      <c r="R82" s="71">
        <v>1</v>
      </c>
      <c r="S82" s="71">
        <v>1</v>
      </c>
      <c r="T82" s="71">
        <v>1</v>
      </c>
      <c r="U82" s="71">
        <v>1</v>
      </c>
      <c r="V82" s="71">
        <v>1</v>
      </c>
      <c r="W82" s="71">
        <v>1</v>
      </c>
      <c r="X82" s="71">
        <v>1</v>
      </c>
      <c r="Y82" s="71">
        <v>1</v>
      </c>
      <c r="Z82" s="71">
        <v>1</v>
      </c>
      <c r="AA82" s="71">
        <v>1</v>
      </c>
      <c r="AB82" s="71">
        <v>1</v>
      </c>
      <c r="AC82" s="71">
        <v>1</v>
      </c>
      <c r="AD82" s="71">
        <v>1</v>
      </c>
      <c r="AE82" s="71">
        <v>1</v>
      </c>
      <c r="AF82" s="71">
        <v>1</v>
      </c>
      <c r="AG82" s="71">
        <v>1</v>
      </c>
      <c r="AH82" s="71">
        <v>1</v>
      </c>
      <c r="AI82" s="71">
        <v>1</v>
      </c>
      <c r="AJ82" s="71">
        <v>1</v>
      </c>
      <c r="AK82" s="71">
        <v>1</v>
      </c>
      <c r="AL82" s="71">
        <v>1</v>
      </c>
      <c r="AM82" s="149">
        <v>1</v>
      </c>
    </row>
    <row r="83" spans="2:39" x14ac:dyDescent="0.4">
      <c r="B83" s="63" t="s">
        <v>518</v>
      </c>
      <c r="C83" s="61">
        <f t="shared" si="1"/>
        <v>30</v>
      </c>
      <c r="D83" s="71"/>
      <c r="E83" s="71"/>
      <c r="F83" s="71"/>
      <c r="G83" s="71"/>
      <c r="H83" s="71"/>
      <c r="I83" s="71"/>
      <c r="J83" s="71">
        <v>1</v>
      </c>
      <c r="K83" s="71">
        <v>1</v>
      </c>
      <c r="L83" s="71">
        <v>1</v>
      </c>
      <c r="M83" s="71">
        <v>1</v>
      </c>
      <c r="N83" s="71">
        <v>1</v>
      </c>
      <c r="O83" s="71">
        <v>1</v>
      </c>
      <c r="P83" s="71">
        <v>1</v>
      </c>
      <c r="Q83" s="71">
        <v>1</v>
      </c>
      <c r="R83" s="71">
        <v>1</v>
      </c>
      <c r="S83" s="71">
        <v>1</v>
      </c>
      <c r="T83" s="71">
        <v>1</v>
      </c>
      <c r="U83" s="71">
        <v>1</v>
      </c>
      <c r="V83" s="71">
        <v>1</v>
      </c>
      <c r="W83" s="71">
        <v>1</v>
      </c>
      <c r="X83" s="71">
        <v>1</v>
      </c>
      <c r="Y83" s="71">
        <v>1</v>
      </c>
      <c r="Z83" s="71">
        <v>1</v>
      </c>
      <c r="AA83" s="71">
        <v>1</v>
      </c>
      <c r="AB83" s="71">
        <v>1</v>
      </c>
      <c r="AC83" s="71">
        <v>1</v>
      </c>
      <c r="AD83" s="71">
        <v>1</v>
      </c>
      <c r="AE83" s="71">
        <v>1</v>
      </c>
      <c r="AF83" s="71">
        <v>1</v>
      </c>
      <c r="AG83" s="71">
        <v>1</v>
      </c>
      <c r="AH83" s="71">
        <v>1</v>
      </c>
      <c r="AI83" s="71">
        <v>1</v>
      </c>
      <c r="AJ83" s="71">
        <v>1</v>
      </c>
      <c r="AK83" s="71">
        <v>1</v>
      </c>
      <c r="AL83" s="71">
        <v>1</v>
      </c>
      <c r="AM83" s="149">
        <v>1</v>
      </c>
    </row>
    <row r="84" spans="2:39" x14ac:dyDescent="0.4">
      <c r="B84" s="63" t="s">
        <v>519</v>
      </c>
      <c r="C84" s="61">
        <f t="shared" si="1"/>
        <v>25</v>
      </c>
      <c r="D84" s="71"/>
      <c r="E84" s="71"/>
      <c r="F84" s="71"/>
      <c r="G84" s="71"/>
      <c r="H84" s="71"/>
      <c r="I84" s="71"/>
      <c r="J84" s="71"/>
      <c r="K84" s="71"/>
      <c r="L84" s="71"/>
      <c r="M84" s="71"/>
      <c r="N84" s="71"/>
      <c r="O84" s="71">
        <v>1</v>
      </c>
      <c r="P84" s="71">
        <v>1</v>
      </c>
      <c r="Q84" s="71">
        <v>1</v>
      </c>
      <c r="R84" s="71">
        <v>1</v>
      </c>
      <c r="S84" s="71">
        <v>1</v>
      </c>
      <c r="T84" s="71">
        <v>1</v>
      </c>
      <c r="U84" s="71">
        <v>1</v>
      </c>
      <c r="V84" s="71">
        <v>1</v>
      </c>
      <c r="W84" s="71">
        <v>1</v>
      </c>
      <c r="X84" s="71">
        <v>1</v>
      </c>
      <c r="Y84" s="71">
        <v>1</v>
      </c>
      <c r="Z84" s="71">
        <v>1</v>
      </c>
      <c r="AA84" s="71">
        <v>1</v>
      </c>
      <c r="AB84" s="71">
        <v>1</v>
      </c>
      <c r="AC84" s="71">
        <v>1</v>
      </c>
      <c r="AD84" s="71">
        <v>1</v>
      </c>
      <c r="AE84" s="71">
        <v>1</v>
      </c>
      <c r="AF84" s="71">
        <v>1</v>
      </c>
      <c r="AG84" s="71">
        <v>1</v>
      </c>
      <c r="AH84" s="71">
        <v>1</v>
      </c>
      <c r="AI84" s="71">
        <v>1</v>
      </c>
      <c r="AJ84" s="71">
        <v>1</v>
      </c>
      <c r="AK84" s="71">
        <v>1</v>
      </c>
      <c r="AL84" s="71">
        <v>1</v>
      </c>
      <c r="AM84" s="149">
        <v>1</v>
      </c>
    </row>
    <row r="85" spans="2:39" x14ac:dyDescent="0.4">
      <c r="B85" s="63" t="s">
        <v>520</v>
      </c>
      <c r="C85" s="61">
        <f t="shared" si="1"/>
        <v>25</v>
      </c>
      <c r="D85" s="71"/>
      <c r="E85" s="71"/>
      <c r="F85" s="71"/>
      <c r="G85" s="71"/>
      <c r="H85" s="71"/>
      <c r="I85" s="71"/>
      <c r="J85" s="71"/>
      <c r="K85" s="71"/>
      <c r="L85" s="71"/>
      <c r="M85" s="71"/>
      <c r="N85" s="71"/>
      <c r="O85" s="71">
        <v>1</v>
      </c>
      <c r="P85" s="71">
        <v>1</v>
      </c>
      <c r="Q85" s="71">
        <v>1</v>
      </c>
      <c r="R85" s="71">
        <v>1</v>
      </c>
      <c r="S85" s="71">
        <v>1</v>
      </c>
      <c r="T85" s="71">
        <v>1</v>
      </c>
      <c r="U85" s="71">
        <v>1</v>
      </c>
      <c r="V85" s="71">
        <v>1</v>
      </c>
      <c r="W85" s="71">
        <v>1</v>
      </c>
      <c r="X85" s="71">
        <v>1</v>
      </c>
      <c r="Y85" s="71">
        <v>1</v>
      </c>
      <c r="Z85" s="71">
        <v>1</v>
      </c>
      <c r="AA85" s="71">
        <v>1</v>
      </c>
      <c r="AB85" s="71">
        <v>1</v>
      </c>
      <c r="AC85" s="71">
        <v>1</v>
      </c>
      <c r="AD85" s="71">
        <v>1</v>
      </c>
      <c r="AE85" s="71">
        <v>1</v>
      </c>
      <c r="AF85" s="71">
        <v>1</v>
      </c>
      <c r="AG85" s="71">
        <v>1</v>
      </c>
      <c r="AH85" s="71">
        <v>1</v>
      </c>
      <c r="AI85" s="71">
        <v>1</v>
      </c>
      <c r="AJ85" s="71">
        <v>1</v>
      </c>
      <c r="AK85" s="71">
        <v>1</v>
      </c>
      <c r="AL85" s="71">
        <v>1</v>
      </c>
      <c r="AM85" s="149">
        <v>1</v>
      </c>
    </row>
    <row r="86" spans="2:39" x14ac:dyDescent="0.4">
      <c r="B86" s="63" t="s">
        <v>521</v>
      </c>
      <c r="C86" s="61">
        <f t="shared" si="1"/>
        <v>25</v>
      </c>
      <c r="D86" s="71"/>
      <c r="E86" s="71"/>
      <c r="F86" s="71"/>
      <c r="G86" s="71"/>
      <c r="H86" s="71"/>
      <c r="I86" s="71"/>
      <c r="J86" s="71"/>
      <c r="K86" s="71"/>
      <c r="L86" s="71"/>
      <c r="M86" s="71"/>
      <c r="N86" s="71"/>
      <c r="O86" s="71">
        <v>1</v>
      </c>
      <c r="P86" s="71">
        <v>1</v>
      </c>
      <c r="Q86" s="71">
        <v>1</v>
      </c>
      <c r="R86" s="71">
        <v>1</v>
      </c>
      <c r="S86" s="71">
        <v>1</v>
      </c>
      <c r="T86" s="71">
        <v>1</v>
      </c>
      <c r="U86" s="71">
        <v>1</v>
      </c>
      <c r="V86" s="71">
        <v>1</v>
      </c>
      <c r="W86" s="71">
        <v>1</v>
      </c>
      <c r="X86" s="71">
        <v>1</v>
      </c>
      <c r="Y86" s="71">
        <v>1</v>
      </c>
      <c r="Z86" s="71">
        <v>1</v>
      </c>
      <c r="AA86" s="71">
        <v>1</v>
      </c>
      <c r="AB86" s="71">
        <v>1</v>
      </c>
      <c r="AC86" s="71">
        <v>1</v>
      </c>
      <c r="AD86" s="71">
        <v>1</v>
      </c>
      <c r="AE86" s="71">
        <v>1</v>
      </c>
      <c r="AF86" s="71">
        <v>1</v>
      </c>
      <c r="AG86" s="71">
        <v>1</v>
      </c>
      <c r="AH86" s="71">
        <v>1</v>
      </c>
      <c r="AI86" s="71">
        <v>1</v>
      </c>
      <c r="AJ86" s="71">
        <v>1</v>
      </c>
      <c r="AK86" s="71">
        <v>1</v>
      </c>
      <c r="AL86" s="71">
        <v>1</v>
      </c>
      <c r="AM86" s="149">
        <v>1</v>
      </c>
    </row>
    <row r="87" spans="2:39" x14ac:dyDescent="0.4">
      <c r="B87" s="63" t="s">
        <v>522</v>
      </c>
      <c r="C87" s="61">
        <f t="shared" ref="C87:C105" si="2">SUM(D87:AM87)</f>
        <v>25</v>
      </c>
      <c r="D87" s="71"/>
      <c r="E87" s="71"/>
      <c r="F87" s="71"/>
      <c r="G87" s="71"/>
      <c r="H87" s="71"/>
      <c r="I87" s="71"/>
      <c r="J87" s="71"/>
      <c r="K87" s="71"/>
      <c r="L87" s="71"/>
      <c r="M87" s="71"/>
      <c r="N87" s="71"/>
      <c r="O87" s="71">
        <v>1</v>
      </c>
      <c r="P87" s="71">
        <v>1</v>
      </c>
      <c r="Q87" s="71">
        <v>1</v>
      </c>
      <c r="R87" s="71">
        <v>1</v>
      </c>
      <c r="S87" s="71">
        <v>1</v>
      </c>
      <c r="T87" s="71">
        <v>1</v>
      </c>
      <c r="U87" s="71">
        <v>1</v>
      </c>
      <c r="V87" s="71">
        <v>1</v>
      </c>
      <c r="W87" s="71">
        <v>1</v>
      </c>
      <c r="X87" s="71">
        <v>1</v>
      </c>
      <c r="Y87" s="71">
        <v>1</v>
      </c>
      <c r="Z87" s="71">
        <v>1</v>
      </c>
      <c r="AA87" s="71">
        <v>1</v>
      </c>
      <c r="AB87" s="71">
        <v>1</v>
      </c>
      <c r="AC87" s="71">
        <v>1</v>
      </c>
      <c r="AD87" s="71">
        <v>1</v>
      </c>
      <c r="AE87" s="71">
        <v>1</v>
      </c>
      <c r="AF87" s="71">
        <v>1</v>
      </c>
      <c r="AG87" s="71">
        <v>1</v>
      </c>
      <c r="AH87" s="71">
        <v>1</v>
      </c>
      <c r="AI87" s="71">
        <v>1</v>
      </c>
      <c r="AJ87" s="71">
        <v>1</v>
      </c>
      <c r="AK87" s="71">
        <v>1</v>
      </c>
      <c r="AL87" s="71">
        <v>1</v>
      </c>
      <c r="AM87" s="149">
        <v>1</v>
      </c>
    </row>
    <row r="88" spans="2:39" x14ac:dyDescent="0.4">
      <c r="B88" s="63" t="s">
        <v>523</v>
      </c>
      <c r="C88" s="61">
        <f t="shared" si="2"/>
        <v>28</v>
      </c>
      <c r="D88" s="71"/>
      <c r="E88" s="71"/>
      <c r="F88" s="71"/>
      <c r="G88" s="71"/>
      <c r="H88" s="71"/>
      <c r="I88" s="71"/>
      <c r="J88" s="71"/>
      <c r="K88" s="71"/>
      <c r="L88" s="71">
        <v>1</v>
      </c>
      <c r="M88" s="71">
        <v>1</v>
      </c>
      <c r="N88" s="71">
        <v>1</v>
      </c>
      <c r="O88" s="71">
        <v>1</v>
      </c>
      <c r="P88" s="71">
        <v>1</v>
      </c>
      <c r="Q88" s="71">
        <v>1</v>
      </c>
      <c r="R88" s="71">
        <v>1</v>
      </c>
      <c r="S88" s="71">
        <v>1</v>
      </c>
      <c r="T88" s="71">
        <v>1</v>
      </c>
      <c r="U88" s="71">
        <v>1</v>
      </c>
      <c r="V88" s="71">
        <v>1</v>
      </c>
      <c r="W88" s="71">
        <v>1</v>
      </c>
      <c r="X88" s="71">
        <v>1</v>
      </c>
      <c r="Y88" s="71">
        <v>1</v>
      </c>
      <c r="Z88" s="71">
        <v>1</v>
      </c>
      <c r="AA88" s="71">
        <v>1</v>
      </c>
      <c r="AB88" s="71">
        <v>1</v>
      </c>
      <c r="AC88" s="71">
        <v>1</v>
      </c>
      <c r="AD88" s="71">
        <v>1</v>
      </c>
      <c r="AE88" s="71">
        <v>1</v>
      </c>
      <c r="AF88" s="71">
        <v>1</v>
      </c>
      <c r="AG88" s="71">
        <v>1</v>
      </c>
      <c r="AH88" s="71">
        <v>1</v>
      </c>
      <c r="AI88" s="71">
        <v>1</v>
      </c>
      <c r="AJ88" s="71">
        <v>1</v>
      </c>
      <c r="AK88" s="71">
        <v>1</v>
      </c>
      <c r="AL88" s="71">
        <v>1</v>
      </c>
      <c r="AM88" s="149">
        <v>1</v>
      </c>
    </row>
    <row r="89" spans="2:39" x14ac:dyDescent="0.4">
      <c r="B89" s="63" t="s">
        <v>524</v>
      </c>
      <c r="C89" s="61">
        <f t="shared" si="2"/>
        <v>28</v>
      </c>
      <c r="D89" s="71"/>
      <c r="E89" s="71"/>
      <c r="F89" s="71"/>
      <c r="G89" s="71"/>
      <c r="H89" s="71"/>
      <c r="I89" s="71"/>
      <c r="J89" s="71"/>
      <c r="K89" s="71"/>
      <c r="L89" s="71">
        <v>1</v>
      </c>
      <c r="M89" s="71">
        <v>1</v>
      </c>
      <c r="N89" s="71">
        <v>1</v>
      </c>
      <c r="O89" s="71">
        <v>1</v>
      </c>
      <c r="P89" s="71">
        <v>1</v>
      </c>
      <c r="Q89" s="71">
        <v>1</v>
      </c>
      <c r="R89" s="71">
        <v>1</v>
      </c>
      <c r="S89" s="71">
        <v>1</v>
      </c>
      <c r="T89" s="71">
        <v>1</v>
      </c>
      <c r="U89" s="71">
        <v>1</v>
      </c>
      <c r="V89" s="71">
        <v>1</v>
      </c>
      <c r="W89" s="71">
        <v>1</v>
      </c>
      <c r="X89" s="71">
        <v>1</v>
      </c>
      <c r="Y89" s="71">
        <v>1</v>
      </c>
      <c r="Z89" s="71">
        <v>1</v>
      </c>
      <c r="AA89" s="71">
        <v>1</v>
      </c>
      <c r="AB89" s="71">
        <v>1</v>
      </c>
      <c r="AC89" s="71">
        <v>1</v>
      </c>
      <c r="AD89" s="71">
        <v>1</v>
      </c>
      <c r="AE89" s="71">
        <v>1</v>
      </c>
      <c r="AF89" s="71">
        <v>1</v>
      </c>
      <c r="AG89" s="71">
        <v>1</v>
      </c>
      <c r="AH89" s="71">
        <v>1</v>
      </c>
      <c r="AI89" s="71">
        <v>1</v>
      </c>
      <c r="AJ89" s="71">
        <v>1</v>
      </c>
      <c r="AK89" s="71">
        <v>1</v>
      </c>
      <c r="AL89" s="71">
        <v>1</v>
      </c>
      <c r="AM89" s="149">
        <v>1</v>
      </c>
    </row>
    <row r="90" spans="2:39" x14ac:dyDescent="0.4">
      <c r="B90" s="63" t="s">
        <v>525</v>
      </c>
      <c r="C90" s="61">
        <f t="shared" si="2"/>
        <v>28</v>
      </c>
      <c r="D90" s="71"/>
      <c r="E90" s="71"/>
      <c r="F90" s="71"/>
      <c r="G90" s="71"/>
      <c r="H90" s="71"/>
      <c r="I90" s="71"/>
      <c r="J90" s="71"/>
      <c r="K90" s="71"/>
      <c r="L90" s="71">
        <v>1</v>
      </c>
      <c r="M90" s="71">
        <v>1</v>
      </c>
      <c r="N90" s="71">
        <v>1</v>
      </c>
      <c r="O90" s="71">
        <v>1</v>
      </c>
      <c r="P90" s="71">
        <v>1</v>
      </c>
      <c r="Q90" s="71">
        <v>1</v>
      </c>
      <c r="R90" s="71">
        <v>1</v>
      </c>
      <c r="S90" s="71">
        <v>1</v>
      </c>
      <c r="T90" s="71">
        <v>1</v>
      </c>
      <c r="U90" s="71">
        <v>1</v>
      </c>
      <c r="V90" s="71">
        <v>1</v>
      </c>
      <c r="W90" s="71">
        <v>1</v>
      </c>
      <c r="X90" s="71">
        <v>1</v>
      </c>
      <c r="Y90" s="71">
        <v>1</v>
      </c>
      <c r="Z90" s="71">
        <v>1</v>
      </c>
      <c r="AA90" s="71">
        <v>1</v>
      </c>
      <c r="AB90" s="71">
        <v>1</v>
      </c>
      <c r="AC90" s="71">
        <v>1</v>
      </c>
      <c r="AD90" s="71">
        <v>1</v>
      </c>
      <c r="AE90" s="71">
        <v>1</v>
      </c>
      <c r="AF90" s="71">
        <v>1</v>
      </c>
      <c r="AG90" s="71">
        <v>1</v>
      </c>
      <c r="AH90" s="71">
        <v>1</v>
      </c>
      <c r="AI90" s="71">
        <v>1</v>
      </c>
      <c r="AJ90" s="71">
        <v>1</v>
      </c>
      <c r="AK90" s="71">
        <v>1</v>
      </c>
      <c r="AL90" s="71">
        <v>1</v>
      </c>
      <c r="AM90" s="149">
        <v>1</v>
      </c>
    </row>
    <row r="91" spans="2:39" x14ac:dyDescent="0.4">
      <c r="B91" s="63" t="s">
        <v>526</v>
      </c>
      <c r="C91" s="61">
        <f t="shared" si="2"/>
        <v>25</v>
      </c>
      <c r="D91" s="71"/>
      <c r="E91" s="71"/>
      <c r="F91" s="71"/>
      <c r="G91" s="71"/>
      <c r="H91" s="71"/>
      <c r="I91" s="71"/>
      <c r="J91" s="71"/>
      <c r="K91" s="71"/>
      <c r="L91" s="71"/>
      <c r="M91" s="71"/>
      <c r="N91" s="71"/>
      <c r="O91" s="71">
        <v>1</v>
      </c>
      <c r="P91" s="71">
        <v>1</v>
      </c>
      <c r="Q91" s="71">
        <v>1</v>
      </c>
      <c r="R91" s="71">
        <v>1</v>
      </c>
      <c r="S91" s="71">
        <v>1</v>
      </c>
      <c r="T91" s="71">
        <v>1</v>
      </c>
      <c r="U91" s="71">
        <v>1</v>
      </c>
      <c r="V91" s="71">
        <v>1</v>
      </c>
      <c r="W91" s="71">
        <v>1</v>
      </c>
      <c r="X91" s="71">
        <v>1</v>
      </c>
      <c r="Y91" s="71">
        <v>1</v>
      </c>
      <c r="Z91" s="71">
        <v>1</v>
      </c>
      <c r="AA91" s="71">
        <v>1</v>
      </c>
      <c r="AB91" s="71">
        <v>1</v>
      </c>
      <c r="AC91" s="71">
        <v>1</v>
      </c>
      <c r="AD91" s="71">
        <v>1</v>
      </c>
      <c r="AE91" s="71">
        <v>1</v>
      </c>
      <c r="AF91" s="71">
        <v>1</v>
      </c>
      <c r="AG91" s="71">
        <v>1</v>
      </c>
      <c r="AH91" s="71">
        <v>1</v>
      </c>
      <c r="AI91" s="71">
        <v>1</v>
      </c>
      <c r="AJ91" s="71">
        <v>1</v>
      </c>
      <c r="AK91" s="71">
        <v>1</v>
      </c>
      <c r="AL91" s="71">
        <v>1</v>
      </c>
      <c r="AM91" s="149">
        <v>1</v>
      </c>
    </row>
    <row r="92" spans="2:39" x14ac:dyDescent="0.4">
      <c r="B92" s="63" t="s">
        <v>527</v>
      </c>
      <c r="C92" s="61">
        <f t="shared" si="2"/>
        <v>25</v>
      </c>
      <c r="D92" s="71"/>
      <c r="E92" s="71"/>
      <c r="F92" s="71"/>
      <c r="G92" s="71"/>
      <c r="H92" s="71"/>
      <c r="I92" s="71"/>
      <c r="J92" s="71"/>
      <c r="K92" s="71"/>
      <c r="L92" s="71"/>
      <c r="M92" s="71"/>
      <c r="N92" s="71"/>
      <c r="O92" s="71">
        <v>1</v>
      </c>
      <c r="P92" s="71">
        <v>1</v>
      </c>
      <c r="Q92" s="71">
        <v>1</v>
      </c>
      <c r="R92" s="71">
        <v>1</v>
      </c>
      <c r="S92" s="71">
        <v>1</v>
      </c>
      <c r="T92" s="71">
        <v>1</v>
      </c>
      <c r="U92" s="71">
        <v>1</v>
      </c>
      <c r="V92" s="71">
        <v>1</v>
      </c>
      <c r="W92" s="71">
        <v>1</v>
      </c>
      <c r="X92" s="71">
        <v>1</v>
      </c>
      <c r="Y92" s="71">
        <v>1</v>
      </c>
      <c r="Z92" s="71">
        <v>1</v>
      </c>
      <c r="AA92" s="71">
        <v>1</v>
      </c>
      <c r="AB92" s="71">
        <v>1</v>
      </c>
      <c r="AC92" s="71">
        <v>1</v>
      </c>
      <c r="AD92" s="71">
        <v>1</v>
      </c>
      <c r="AE92" s="71">
        <v>1</v>
      </c>
      <c r="AF92" s="71">
        <v>1</v>
      </c>
      <c r="AG92" s="71">
        <v>1</v>
      </c>
      <c r="AH92" s="71">
        <v>1</v>
      </c>
      <c r="AI92" s="71">
        <v>1</v>
      </c>
      <c r="AJ92" s="71">
        <v>1</v>
      </c>
      <c r="AK92" s="71">
        <v>1</v>
      </c>
      <c r="AL92" s="71">
        <v>1</v>
      </c>
      <c r="AM92" s="149">
        <v>1</v>
      </c>
    </row>
    <row r="93" spans="2:39" x14ac:dyDescent="0.4">
      <c r="B93" s="63" t="s">
        <v>528</v>
      </c>
      <c r="C93" s="61">
        <f t="shared" si="2"/>
        <v>25</v>
      </c>
      <c r="D93" s="71"/>
      <c r="E93" s="71"/>
      <c r="F93" s="71"/>
      <c r="G93" s="71"/>
      <c r="H93" s="71"/>
      <c r="I93" s="71"/>
      <c r="J93" s="71"/>
      <c r="K93" s="71"/>
      <c r="L93" s="71"/>
      <c r="M93" s="71"/>
      <c r="N93" s="71"/>
      <c r="O93" s="71">
        <v>1</v>
      </c>
      <c r="P93" s="71">
        <v>1</v>
      </c>
      <c r="Q93" s="71">
        <v>1</v>
      </c>
      <c r="R93" s="71">
        <v>1</v>
      </c>
      <c r="S93" s="71">
        <v>1</v>
      </c>
      <c r="T93" s="71">
        <v>1</v>
      </c>
      <c r="U93" s="71">
        <v>1</v>
      </c>
      <c r="V93" s="71">
        <v>1</v>
      </c>
      <c r="W93" s="71">
        <v>1</v>
      </c>
      <c r="X93" s="71">
        <v>1</v>
      </c>
      <c r="Y93" s="71">
        <v>1</v>
      </c>
      <c r="Z93" s="71">
        <v>1</v>
      </c>
      <c r="AA93" s="71">
        <v>1</v>
      </c>
      <c r="AB93" s="71">
        <v>1</v>
      </c>
      <c r="AC93" s="71">
        <v>1</v>
      </c>
      <c r="AD93" s="71">
        <v>1</v>
      </c>
      <c r="AE93" s="71">
        <v>1</v>
      </c>
      <c r="AF93" s="71">
        <v>1</v>
      </c>
      <c r="AG93" s="71">
        <v>1</v>
      </c>
      <c r="AH93" s="71">
        <v>1</v>
      </c>
      <c r="AI93" s="71">
        <v>1</v>
      </c>
      <c r="AJ93" s="71">
        <v>1</v>
      </c>
      <c r="AK93" s="71">
        <v>1</v>
      </c>
      <c r="AL93" s="71">
        <v>1</v>
      </c>
      <c r="AM93" s="149">
        <v>1</v>
      </c>
    </row>
    <row r="94" spans="2:39" x14ac:dyDescent="0.4">
      <c r="B94" s="63" t="s">
        <v>529</v>
      </c>
      <c r="C94" s="61">
        <f t="shared" si="2"/>
        <v>22</v>
      </c>
      <c r="D94" s="71"/>
      <c r="E94" s="71"/>
      <c r="F94" s="71"/>
      <c r="G94" s="71"/>
      <c r="H94" s="71"/>
      <c r="I94" s="71"/>
      <c r="J94" s="71"/>
      <c r="K94" s="71"/>
      <c r="L94" s="71"/>
      <c r="M94" s="71"/>
      <c r="N94" s="71"/>
      <c r="O94" s="71"/>
      <c r="P94" s="71"/>
      <c r="Q94" s="71"/>
      <c r="R94" s="71">
        <v>1</v>
      </c>
      <c r="S94" s="71">
        <v>1</v>
      </c>
      <c r="T94" s="71">
        <v>1</v>
      </c>
      <c r="U94" s="71">
        <v>1</v>
      </c>
      <c r="V94" s="71">
        <v>1</v>
      </c>
      <c r="W94" s="71">
        <v>1</v>
      </c>
      <c r="X94" s="71">
        <v>1</v>
      </c>
      <c r="Y94" s="71">
        <v>1</v>
      </c>
      <c r="Z94" s="71">
        <v>1</v>
      </c>
      <c r="AA94" s="71">
        <v>1</v>
      </c>
      <c r="AB94" s="71">
        <v>1</v>
      </c>
      <c r="AC94" s="71">
        <v>1</v>
      </c>
      <c r="AD94" s="71">
        <v>1</v>
      </c>
      <c r="AE94" s="71">
        <v>1</v>
      </c>
      <c r="AF94" s="71">
        <v>1</v>
      </c>
      <c r="AG94" s="71">
        <v>1</v>
      </c>
      <c r="AH94" s="71">
        <v>1</v>
      </c>
      <c r="AI94" s="71">
        <v>1</v>
      </c>
      <c r="AJ94" s="71">
        <v>1</v>
      </c>
      <c r="AK94" s="71">
        <v>1</v>
      </c>
      <c r="AL94" s="71">
        <v>1</v>
      </c>
      <c r="AM94" s="149">
        <v>1</v>
      </c>
    </row>
    <row r="95" spans="2:39" x14ac:dyDescent="0.4">
      <c r="B95" s="63" t="s">
        <v>530</v>
      </c>
      <c r="C95" s="61">
        <f t="shared" si="2"/>
        <v>22</v>
      </c>
      <c r="D95" s="71"/>
      <c r="E95" s="71"/>
      <c r="F95" s="71"/>
      <c r="G95" s="71"/>
      <c r="H95" s="71"/>
      <c r="I95" s="71"/>
      <c r="J95" s="71"/>
      <c r="K95" s="71"/>
      <c r="L95" s="71"/>
      <c r="M95" s="71"/>
      <c r="N95" s="71"/>
      <c r="O95" s="71"/>
      <c r="P95" s="71"/>
      <c r="Q95" s="71"/>
      <c r="R95" s="71">
        <v>1</v>
      </c>
      <c r="S95" s="71">
        <v>1</v>
      </c>
      <c r="T95" s="71">
        <v>1</v>
      </c>
      <c r="U95" s="71">
        <v>1</v>
      </c>
      <c r="V95" s="71">
        <v>1</v>
      </c>
      <c r="W95" s="71">
        <v>1</v>
      </c>
      <c r="X95" s="71">
        <v>1</v>
      </c>
      <c r="Y95" s="71">
        <v>1</v>
      </c>
      <c r="Z95" s="71">
        <v>1</v>
      </c>
      <c r="AA95" s="71">
        <v>1</v>
      </c>
      <c r="AB95" s="71">
        <v>1</v>
      </c>
      <c r="AC95" s="71">
        <v>1</v>
      </c>
      <c r="AD95" s="71">
        <v>1</v>
      </c>
      <c r="AE95" s="71">
        <v>1</v>
      </c>
      <c r="AF95" s="71">
        <v>1</v>
      </c>
      <c r="AG95" s="71">
        <v>1</v>
      </c>
      <c r="AH95" s="71">
        <v>1</v>
      </c>
      <c r="AI95" s="71">
        <v>1</v>
      </c>
      <c r="AJ95" s="71">
        <v>1</v>
      </c>
      <c r="AK95" s="71">
        <v>1</v>
      </c>
      <c r="AL95" s="71">
        <v>1</v>
      </c>
      <c r="AM95" s="149">
        <v>1</v>
      </c>
    </row>
    <row r="96" spans="2:39" x14ac:dyDescent="0.4">
      <c r="B96" s="63" t="s">
        <v>531</v>
      </c>
      <c r="C96" s="61">
        <f t="shared" si="2"/>
        <v>22</v>
      </c>
      <c r="D96" s="71"/>
      <c r="E96" s="71"/>
      <c r="F96" s="71"/>
      <c r="G96" s="71"/>
      <c r="H96" s="71"/>
      <c r="I96" s="71"/>
      <c r="J96" s="71"/>
      <c r="K96" s="71"/>
      <c r="L96" s="71"/>
      <c r="M96" s="71"/>
      <c r="N96" s="71"/>
      <c r="O96" s="71"/>
      <c r="P96" s="71"/>
      <c r="Q96" s="71"/>
      <c r="R96" s="71">
        <v>1</v>
      </c>
      <c r="S96" s="71">
        <v>1</v>
      </c>
      <c r="T96" s="71">
        <v>1</v>
      </c>
      <c r="U96" s="71">
        <v>1</v>
      </c>
      <c r="V96" s="71">
        <v>1</v>
      </c>
      <c r="W96" s="71">
        <v>1</v>
      </c>
      <c r="X96" s="71">
        <v>1</v>
      </c>
      <c r="Y96" s="71">
        <v>1</v>
      </c>
      <c r="Z96" s="71">
        <v>1</v>
      </c>
      <c r="AA96" s="71">
        <v>1</v>
      </c>
      <c r="AB96" s="71">
        <v>1</v>
      </c>
      <c r="AC96" s="71">
        <v>1</v>
      </c>
      <c r="AD96" s="71">
        <v>1</v>
      </c>
      <c r="AE96" s="71">
        <v>1</v>
      </c>
      <c r="AF96" s="71">
        <v>1</v>
      </c>
      <c r="AG96" s="71">
        <v>1</v>
      </c>
      <c r="AH96" s="71">
        <v>1</v>
      </c>
      <c r="AI96" s="71">
        <v>1</v>
      </c>
      <c r="AJ96" s="71">
        <v>1</v>
      </c>
      <c r="AK96" s="71">
        <v>1</v>
      </c>
      <c r="AL96" s="71">
        <v>1</v>
      </c>
      <c r="AM96" s="149">
        <v>1</v>
      </c>
    </row>
    <row r="97" spans="2:39" x14ac:dyDescent="0.4">
      <c r="B97" s="63" t="s">
        <v>532</v>
      </c>
      <c r="C97" s="61">
        <f t="shared" si="2"/>
        <v>16</v>
      </c>
      <c r="D97" s="71"/>
      <c r="E97" s="71"/>
      <c r="F97" s="71"/>
      <c r="G97" s="71"/>
      <c r="H97" s="71"/>
      <c r="I97" s="71"/>
      <c r="J97" s="71"/>
      <c r="K97" s="71"/>
      <c r="L97" s="71"/>
      <c r="M97" s="71"/>
      <c r="N97" s="71"/>
      <c r="O97" s="71"/>
      <c r="P97" s="71"/>
      <c r="Q97" s="71"/>
      <c r="R97" s="71"/>
      <c r="S97" s="71"/>
      <c r="T97" s="71"/>
      <c r="U97" s="71">
        <v>1</v>
      </c>
      <c r="V97" s="71">
        <v>1</v>
      </c>
      <c r="W97" s="71">
        <v>1</v>
      </c>
      <c r="X97" s="71">
        <v>1</v>
      </c>
      <c r="Y97" s="71">
        <v>1</v>
      </c>
      <c r="Z97" s="71">
        <v>1</v>
      </c>
      <c r="AA97" s="71">
        <v>1</v>
      </c>
      <c r="AB97" s="71">
        <v>1</v>
      </c>
      <c r="AC97" s="71">
        <v>1</v>
      </c>
      <c r="AD97" s="71">
        <v>1</v>
      </c>
      <c r="AE97" s="71">
        <v>1</v>
      </c>
      <c r="AF97" s="71">
        <v>1</v>
      </c>
      <c r="AG97" s="71">
        <v>1</v>
      </c>
      <c r="AH97" s="71">
        <v>1</v>
      </c>
      <c r="AI97" s="71">
        <v>1</v>
      </c>
      <c r="AJ97" s="71">
        <v>1</v>
      </c>
      <c r="AK97" s="71"/>
      <c r="AL97" s="71"/>
      <c r="AM97" s="149"/>
    </row>
    <row r="98" spans="2:39" x14ac:dyDescent="0.4">
      <c r="B98" s="63" t="s">
        <v>533</v>
      </c>
      <c r="C98" s="61">
        <f t="shared" si="2"/>
        <v>16</v>
      </c>
      <c r="D98" s="71"/>
      <c r="E98" s="71"/>
      <c r="F98" s="71"/>
      <c r="G98" s="71"/>
      <c r="H98" s="71"/>
      <c r="I98" s="71"/>
      <c r="J98" s="71"/>
      <c r="K98" s="71"/>
      <c r="L98" s="71"/>
      <c r="M98" s="71"/>
      <c r="N98" s="71"/>
      <c r="O98" s="71"/>
      <c r="P98" s="71"/>
      <c r="Q98" s="71"/>
      <c r="R98" s="71"/>
      <c r="S98" s="71"/>
      <c r="T98" s="71"/>
      <c r="U98" s="71">
        <v>1</v>
      </c>
      <c r="V98" s="71">
        <v>1</v>
      </c>
      <c r="W98" s="71">
        <v>1</v>
      </c>
      <c r="X98" s="71">
        <v>1</v>
      </c>
      <c r="Y98" s="71">
        <v>1</v>
      </c>
      <c r="Z98" s="71">
        <v>1</v>
      </c>
      <c r="AA98" s="71">
        <v>1</v>
      </c>
      <c r="AB98" s="71">
        <v>1</v>
      </c>
      <c r="AC98" s="71">
        <v>1</v>
      </c>
      <c r="AD98" s="71">
        <v>1</v>
      </c>
      <c r="AE98" s="71">
        <v>1</v>
      </c>
      <c r="AF98" s="71">
        <v>1</v>
      </c>
      <c r="AG98" s="71">
        <v>1</v>
      </c>
      <c r="AH98" s="71">
        <v>1</v>
      </c>
      <c r="AI98" s="71">
        <v>1</v>
      </c>
      <c r="AJ98" s="71">
        <v>1</v>
      </c>
      <c r="AK98" s="71"/>
      <c r="AL98" s="71"/>
      <c r="AM98" s="149"/>
    </row>
    <row r="99" spans="2:39" x14ac:dyDescent="0.4">
      <c r="B99" s="63" t="s">
        <v>297</v>
      </c>
      <c r="C99" s="61">
        <f t="shared" si="2"/>
        <v>33</v>
      </c>
      <c r="D99" s="71"/>
      <c r="E99" s="71"/>
      <c r="F99" s="71"/>
      <c r="G99" s="71">
        <v>1</v>
      </c>
      <c r="H99" s="71">
        <v>1</v>
      </c>
      <c r="I99" s="71">
        <v>1</v>
      </c>
      <c r="J99" s="71">
        <v>1</v>
      </c>
      <c r="K99" s="71">
        <v>1</v>
      </c>
      <c r="L99" s="71">
        <v>1</v>
      </c>
      <c r="M99" s="71">
        <v>1</v>
      </c>
      <c r="N99" s="71">
        <v>1</v>
      </c>
      <c r="O99" s="71">
        <v>1</v>
      </c>
      <c r="P99" s="71">
        <v>1</v>
      </c>
      <c r="Q99" s="71">
        <v>1</v>
      </c>
      <c r="R99" s="71">
        <v>1</v>
      </c>
      <c r="S99" s="71">
        <v>1</v>
      </c>
      <c r="T99" s="71">
        <v>1</v>
      </c>
      <c r="U99" s="71">
        <v>1</v>
      </c>
      <c r="V99" s="71">
        <v>1</v>
      </c>
      <c r="W99" s="71">
        <v>1</v>
      </c>
      <c r="X99" s="71">
        <v>1</v>
      </c>
      <c r="Y99" s="71">
        <v>1</v>
      </c>
      <c r="Z99" s="71">
        <v>1</v>
      </c>
      <c r="AA99" s="71">
        <v>1</v>
      </c>
      <c r="AB99" s="71">
        <v>1</v>
      </c>
      <c r="AC99" s="71">
        <v>1</v>
      </c>
      <c r="AD99" s="71">
        <v>1</v>
      </c>
      <c r="AE99" s="71">
        <v>1</v>
      </c>
      <c r="AF99" s="71">
        <v>1</v>
      </c>
      <c r="AG99" s="71">
        <v>1</v>
      </c>
      <c r="AH99" s="71">
        <v>1</v>
      </c>
      <c r="AI99" s="71">
        <v>1</v>
      </c>
      <c r="AJ99" s="71">
        <v>1</v>
      </c>
      <c r="AK99" s="71">
        <v>1</v>
      </c>
      <c r="AL99" s="71">
        <v>1</v>
      </c>
      <c r="AM99" s="149">
        <v>1</v>
      </c>
    </row>
    <row r="100" spans="2:39" x14ac:dyDescent="0.4">
      <c r="B100" s="63" t="s">
        <v>534</v>
      </c>
      <c r="C100" s="61">
        <f t="shared" si="2"/>
        <v>30</v>
      </c>
      <c r="D100" s="71"/>
      <c r="E100" s="71"/>
      <c r="F100" s="71"/>
      <c r="G100" s="71"/>
      <c r="H100" s="71"/>
      <c r="I100" s="71"/>
      <c r="J100" s="71">
        <v>1</v>
      </c>
      <c r="K100" s="71">
        <v>1</v>
      </c>
      <c r="L100" s="71">
        <v>1</v>
      </c>
      <c r="M100" s="71">
        <v>1</v>
      </c>
      <c r="N100" s="71">
        <v>1</v>
      </c>
      <c r="O100" s="71">
        <v>1</v>
      </c>
      <c r="P100" s="71">
        <v>1</v>
      </c>
      <c r="Q100" s="71">
        <v>1</v>
      </c>
      <c r="R100" s="71">
        <v>1</v>
      </c>
      <c r="S100" s="71">
        <v>1</v>
      </c>
      <c r="T100" s="71">
        <v>1</v>
      </c>
      <c r="U100" s="71">
        <v>1</v>
      </c>
      <c r="V100" s="71">
        <v>1</v>
      </c>
      <c r="W100" s="71">
        <v>1</v>
      </c>
      <c r="X100" s="71">
        <v>1</v>
      </c>
      <c r="Y100" s="71">
        <v>1</v>
      </c>
      <c r="Z100" s="71">
        <v>1</v>
      </c>
      <c r="AA100" s="71">
        <v>1</v>
      </c>
      <c r="AB100" s="71">
        <v>1</v>
      </c>
      <c r="AC100" s="71">
        <v>1</v>
      </c>
      <c r="AD100" s="71">
        <v>1</v>
      </c>
      <c r="AE100" s="71">
        <v>1</v>
      </c>
      <c r="AF100" s="71">
        <v>1</v>
      </c>
      <c r="AG100" s="71">
        <v>1</v>
      </c>
      <c r="AH100" s="71">
        <v>1</v>
      </c>
      <c r="AI100" s="71">
        <v>1</v>
      </c>
      <c r="AJ100" s="71">
        <v>1</v>
      </c>
      <c r="AK100" s="71">
        <v>1</v>
      </c>
      <c r="AL100" s="71">
        <v>1</v>
      </c>
      <c r="AM100" s="149">
        <v>1</v>
      </c>
    </row>
    <row r="101" spans="2:39" x14ac:dyDescent="0.4">
      <c r="B101" s="63" t="s">
        <v>535</v>
      </c>
      <c r="C101" s="61">
        <f t="shared" si="2"/>
        <v>27</v>
      </c>
      <c r="D101" s="71"/>
      <c r="E101" s="71"/>
      <c r="F101" s="71"/>
      <c r="G101" s="71"/>
      <c r="H101" s="71"/>
      <c r="I101" s="71"/>
      <c r="J101" s="71"/>
      <c r="K101" s="71"/>
      <c r="L101" s="71"/>
      <c r="M101" s="71">
        <v>1</v>
      </c>
      <c r="N101" s="71">
        <v>1</v>
      </c>
      <c r="O101" s="71">
        <v>1</v>
      </c>
      <c r="P101" s="71">
        <v>1</v>
      </c>
      <c r="Q101" s="71">
        <v>1</v>
      </c>
      <c r="R101" s="71">
        <v>1</v>
      </c>
      <c r="S101" s="71">
        <v>1</v>
      </c>
      <c r="T101" s="71">
        <v>1</v>
      </c>
      <c r="U101" s="71">
        <v>1</v>
      </c>
      <c r="V101" s="71">
        <v>1</v>
      </c>
      <c r="W101" s="71">
        <v>1</v>
      </c>
      <c r="X101" s="71">
        <v>1</v>
      </c>
      <c r="Y101" s="71">
        <v>1</v>
      </c>
      <c r="Z101" s="71">
        <v>1</v>
      </c>
      <c r="AA101" s="71">
        <v>1</v>
      </c>
      <c r="AB101" s="71">
        <v>1</v>
      </c>
      <c r="AC101" s="71">
        <v>1</v>
      </c>
      <c r="AD101" s="71">
        <v>1</v>
      </c>
      <c r="AE101" s="71">
        <v>1</v>
      </c>
      <c r="AF101" s="71">
        <v>1</v>
      </c>
      <c r="AG101" s="71">
        <v>1</v>
      </c>
      <c r="AH101" s="71">
        <v>1</v>
      </c>
      <c r="AI101" s="71">
        <v>1</v>
      </c>
      <c r="AJ101" s="71">
        <v>1</v>
      </c>
      <c r="AK101" s="71">
        <v>1</v>
      </c>
      <c r="AL101" s="71">
        <v>1</v>
      </c>
      <c r="AM101" s="149">
        <v>1</v>
      </c>
    </row>
    <row r="102" spans="2:39" x14ac:dyDescent="0.4">
      <c r="B102" s="63"/>
      <c r="C102" s="61">
        <f t="shared" si="2"/>
        <v>0</v>
      </c>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149"/>
    </row>
    <row r="103" spans="2:39" x14ac:dyDescent="0.4">
      <c r="B103" s="63"/>
      <c r="C103" s="61">
        <f t="shared" si="2"/>
        <v>0</v>
      </c>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149"/>
    </row>
    <row r="104" spans="2:39" x14ac:dyDescent="0.4">
      <c r="B104" s="63"/>
      <c r="C104" s="61">
        <f t="shared" si="2"/>
        <v>0</v>
      </c>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149"/>
    </row>
    <row r="105" spans="2:39" ht="16.5" thickBot="1" x14ac:dyDescent="0.45">
      <c r="B105" s="63"/>
      <c r="C105" s="61">
        <f t="shared" si="2"/>
        <v>0</v>
      </c>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50"/>
    </row>
    <row r="106" spans="2:39" ht="16.5" thickBot="1" x14ac:dyDescent="0.45">
      <c r="B106" s="64" t="s">
        <v>114</v>
      </c>
      <c r="C106" s="65">
        <f>SUM(C6:C105)</f>
        <v>2532</v>
      </c>
      <c r="D106" s="6">
        <f>SUM(D6:D105)</f>
        <v>14</v>
      </c>
      <c r="E106" s="6">
        <f t="shared" ref="E106:AM106" si="3">SUM(E6:E105)</f>
        <v>16</v>
      </c>
      <c r="F106" s="6">
        <f t="shared" si="3"/>
        <v>17</v>
      </c>
      <c r="G106" s="6">
        <f t="shared" si="3"/>
        <v>35</v>
      </c>
      <c r="H106" s="6">
        <f t="shared" si="3"/>
        <v>35</v>
      </c>
      <c r="I106" s="6">
        <f t="shared" si="3"/>
        <v>35</v>
      </c>
      <c r="J106" s="6">
        <f t="shared" si="3"/>
        <v>45</v>
      </c>
      <c r="K106" s="6">
        <f t="shared" si="3"/>
        <v>45</v>
      </c>
      <c r="L106" s="6">
        <f t="shared" si="3"/>
        <v>48</v>
      </c>
      <c r="M106" s="6">
        <f t="shared" si="3"/>
        <v>64</v>
      </c>
      <c r="N106" s="6">
        <f t="shared" si="3"/>
        <v>64</v>
      </c>
      <c r="O106" s="6">
        <f t="shared" si="3"/>
        <v>71</v>
      </c>
      <c r="P106" s="6">
        <f t="shared" si="3"/>
        <v>78</v>
      </c>
      <c r="Q106" s="6">
        <f t="shared" si="3"/>
        <v>81</v>
      </c>
      <c r="R106" s="6">
        <f t="shared" si="3"/>
        <v>84</v>
      </c>
      <c r="S106" s="6">
        <f t="shared" si="3"/>
        <v>86</v>
      </c>
      <c r="T106" s="6">
        <f t="shared" si="3"/>
        <v>88</v>
      </c>
      <c r="U106" s="6">
        <f t="shared" si="3"/>
        <v>90</v>
      </c>
      <c r="V106" s="6">
        <f t="shared" si="3"/>
        <v>90</v>
      </c>
      <c r="W106" s="6">
        <f t="shared" si="3"/>
        <v>91</v>
      </c>
      <c r="X106" s="6">
        <f t="shared" si="3"/>
        <v>91</v>
      </c>
      <c r="Y106" s="6">
        <f t="shared" si="3"/>
        <v>91</v>
      </c>
      <c r="Z106" s="6">
        <f t="shared" si="3"/>
        <v>91</v>
      </c>
      <c r="AA106" s="6">
        <f t="shared" si="3"/>
        <v>88</v>
      </c>
      <c r="AB106" s="6">
        <f t="shared" si="3"/>
        <v>86</v>
      </c>
      <c r="AC106" s="6">
        <f t="shared" si="3"/>
        <v>86</v>
      </c>
      <c r="AD106" s="6">
        <f t="shared" si="3"/>
        <v>86</v>
      </c>
      <c r="AE106" s="6">
        <f t="shared" si="3"/>
        <v>86</v>
      </c>
      <c r="AF106" s="6">
        <f t="shared" si="3"/>
        <v>82</v>
      </c>
      <c r="AG106" s="6">
        <f t="shared" si="3"/>
        <v>82</v>
      </c>
      <c r="AH106" s="6">
        <f t="shared" si="3"/>
        <v>82</v>
      </c>
      <c r="AI106" s="6">
        <f t="shared" si="3"/>
        <v>82</v>
      </c>
      <c r="AJ106" s="6">
        <f t="shared" si="3"/>
        <v>82</v>
      </c>
      <c r="AK106" s="6">
        <f t="shared" si="3"/>
        <v>80</v>
      </c>
      <c r="AL106" s="6">
        <f t="shared" si="3"/>
        <v>80</v>
      </c>
      <c r="AM106" s="6">
        <f t="shared" si="3"/>
        <v>80</v>
      </c>
    </row>
    <row r="107" spans="2:39" ht="16.5" thickBot="1" x14ac:dyDescent="0.45">
      <c r="C107" s="1">
        <f>C106/36</f>
        <v>70.333333333333329</v>
      </c>
    </row>
    <row r="108" spans="2:39" x14ac:dyDescent="0.4">
      <c r="E108" s="66" t="s">
        <v>116</v>
      </c>
      <c r="F108" s="44" t="s">
        <v>117</v>
      </c>
      <c r="G108" s="44" t="s">
        <v>118</v>
      </c>
      <c r="H108" s="185" t="s">
        <v>119</v>
      </c>
      <c r="I108" s="186"/>
    </row>
    <row r="109" spans="2:39" x14ac:dyDescent="0.4">
      <c r="E109" s="67">
        <v>100</v>
      </c>
      <c r="F109" s="3"/>
      <c r="G109" s="3"/>
      <c r="H109" s="177"/>
      <c r="I109" s="178"/>
    </row>
    <row r="110" spans="2:39" x14ac:dyDescent="0.4">
      <c r="E110" s="67">
        <v>90</v>
      </c>
      <c r="F110" s="3"/>
      <c r="G110" s="3"/>
      <c r="H110" s="177"/>
      <c r="I110" s="178"/>
    </row>
    <row r="111" spans="2:39" x14ac:dyDescent="0.4">
      <c r="E111" s="67">
        <v>85</v>
      </c>
      <c r="F111" s="3"/>
      <c r="G111" s="3"/>
      <c r="H111" s="177"/>
      <c r="I111" s="178"/>
    </row>
    <row r="112" spans="2:39" x14ac:dyDescent="0.4">
      <c r="E112" s="67">
        <v>80</v>
      </c>
      <c r="F112" s="3"/>
      <c r="G112" s="3"/>
      <c r="H112" s="177"/>
      <c r="I112" s="178"/>
    </row>
    <row r="113" spans="5:9" x14ac:dyDescent="0.4">
      <c r="E113" s="67">
        <v>75</v>
      </c>
      <c r="F113" s="3"/>
      <c r="G113" s="3"/>
      <c r="H113" s="177"/>
      <c r="I113" s="178"/>
    </row>
    <row r="114" spans="5:9" x14ac:dyDescent="0.4">
      <c r="E114" s="67">
        <v>70</v>
      </c>
      <c r="F114" s="3"/>
      <c r="G114" s="3"/>
      <c r="H114" s="177"/>
      <c r="I114" s="178"/>
    </row>
    <row r="115" spans="5:9" x14ac:dyDescent="0.4">
      <c r="E115" s="67">
        <v>65</v>
      </c>
      <c r="F115" s="3"/>
      <c r="G115" s="3"/>
      <c r="H115" s="177"/>
      <c r="I115" s="178"/>
    </row>
    <row r="116" spans="5:9" x14ac:dyDescent="0.4">
      <c r="E116" s="70">
        <v>60</v>
      </c>
      <c r="F116" s="71"/>
      <c r="G116" s="71"/>
      <c r="H116" s="177"/>
      <c r="I116" s="178"/>
    </row>
    <row r="117" spans="5:9" ht="16.5" thickBot="1" x14ac:dyDescent="0.45">
      <c r="E117" s="68">
        <v>55</v>
      </c>
      <c r="F117" s="49"/>
      <c r="G117" s="49"/>
      <c r="H117" s="179"/>
      <c r="I117" s="180"/>
    </row>
    <row r="118" spans="5:9" ht="16.5" thickBot="1" x14ac:dyDescent="0.45">
      <c r="G118" s="69">
        <f>SUM(C6:C105)</f>
        <v>2532</v>
      </c>
      <c r="H118" s="181"/>
      <c r="I118" s="182"/>
    </row>
  </sheetData>
  <mergeCells count="12">
    <mergeCell ref="H112:I112"/>
    <mergeCell ref="D4:F4"/>
    <mergeCell ref="H108:I108"/>
    <mergeCell ref="H109:I109"/>
    <mergeCell ref="H110:I110"/>
    <mergeCell ref="H111:I111"/>
    <mergeCell ref="H113:I113"/>
    <mergeCell ref="H115:I115"/>
    <mergeCell ref="H117:I117"/>
    <mergeCell ref="H118:I118"/>
    <mergeCell ref="H114:I114"/>
    <mergeCell ref="H116:I116"/>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5:G16"/>
  <sheetViews>
    <sheetView workbookViewId="0">
      <selection activeCell="F7" sqref="F7"/>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97" t="s">
        <v>310</v>
      </c>
      <c r="E5" s="97" t="s">
        <v>311</v>
      </c>
      <c r="F5" s="97" t="s">
        <v>312</v>
      </c>
      <c r="G5" s="97" t="s">
        <v>172</v>
      </c>
    </row>
    <row r="6" spans="4:7" x14ac:dyDescent="0.4">
      <c r="D6" t="s">
        <v>186</v>
      </c>
      <c r="E6" t="s">
        <v>199</v>
      </c>
      <c r="F6" s="94" t="s">
        <v>549</v>
      </c>
      <c r="G6">
        <v>2</v>
      </c>
    </row>
    <row r="7" spans="4:7" x14ac:dyDescent="0.4">
      <c r="D7" t="s">
        <v>257</v>
      </c>
      <c r="E7" t="s">
        <v>258</v>
      </c>
      <c r="F7" s="109" t="s">
        <v>259</v>
      </c>
      <c r="G7">
        <v>18</v>
      </c>
    </row>
    <row r="8" spans="4:7" x14ac:dyDescent="0.4">
      <c r="D8" t="s">
        <v>187</v>
      </c>
      <c r="E8" t="s">
        <v>200</v>
      </c>
      <c r="G8">
        <v>20</v>
      </c>
    </row>
    <row r="9" spans="4:7" x14ac:dyDescent="0.4">
      <c r="D9" t="s">
        <v>188</v>
      </c>
      <c r="E9" t="s">
        <v>201</v>
      </c>
      <c r="G9">
        <v>20</v>
      </c>
    </row>
    <row r="10" spans="4:7" x14ac:dyDescent="0.4">
      <c r="D10" t="s">
        <v>196</v>
      </c>
      <c r="E10" t="s">
        <v>202</v>
      </c>
      <c r="G10">
        <v>30</v>
      </c>
    </row>
    <row r="11" spans="4:7" x14ac:dyDescent="0.4">
      <c r="D11" t="s">
        <v>197</v>
      </c>
      <c r="E11" t="s">
        <v>203</v>
      </c>
      <c r="G11">
        <v>30</v>
      </c>
    </row>
    <row r="12" spans="4:7" x14ac:dyDescent="0.4">
      <c r="D12" t="s">
        <v>198</v>
      </c>
      <c r="E12" t="s">
        <v>204</v>
      </c>
      <c r="F12" s="94" t="s">
        <v>206</v>
      </c>
      <c r="G12">
        <v>20</v>
      </c>
    </row>
    <row r="13" spans="4:7" x14ac:dyDescent="0.4">
      <c r="D13" t="s">
        <v>195</v>
      </c>
      <c r="E13" t="s">
        <v>205</v>
      </c>
      <c r="G13">
        <v>2</v>
      </c>
    </row>
    <row r="14" spans="4:7" ht="37.5" x14ac:dyDescent="0.4">
      <c r="D14" t="s">
        <v>168</v>
      </c>
      <c r="E14" s="95" t="s">
        <v>207</v>
      </c>
      <c r="G14">
        <v>100</v>
      </c>
    </row>
    <row r="15" spans="4:7" x14ac:dyDescent="0.4">
      <c r="D15" t="s">
        <v>170</v>
      </c>
      <c r="E15" t="s">
        <v>208</v>
      </c>
      <c r="G15">
        <v>10</v>
      </c>
    </row>
    <row r="16" spans="4:7" x14ac:dyDescent="0.4">
      <c r="D16" t="s">
        <v>316</v>
      </c>
      <c r="E16" t="s">
        <v>317</v>
      </c>
      <c r="G16">
        <v>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F22"/>
  <sheetViews>
    <sheetView workbookViewId="0">
      <selection activeCell="E16" sqref="E16"/>
    </sheetView>
  </sheetViews>
  <sheetFormatPr defaultRowHeight="18.75" x14ac:dyDescent="0.4"/>
  <cols>
    <col min="4" max="4" width="23.875" customWidth="1"/>
    <col min="5" max="5" width="30.25" customWidth="1"/>
    <col min="6" max="6" width="61.125" customWidth="1"/>
  </cols>
  <sheetData>
    <row r="5" spans="3:5" x14ac:dyDescent="0.4">
      <c r="C5" s="139"/>
      <c r="D5" t="s">
        <v>53</v>
      </c>
      <c r="E5" s="93">
        <f>36*800000</f>
        <v>28800000</v>
      </c>
    </row>
    <row r="6" spans="3:5" x14ac:dyDescent="0.4">
      <c r="C6" s="139"/>
      <c r="D6" t="s">
        <v>436</v>
      </c>
      <c r="E6" s="93">
        <f>34*800000+33*800000</f>
        <v>53600000</v>
      </c>
    </row>
    <row r="7" spans="3:5" x14ac:dyDescent="0.4">
      <c r="D7" t="s">
        <v>219</v>
      </c>
      <c r="E7" s="93">
        <f>Art工数試算表!G7</f>
        <v>168000000</v>
      </c>
    </row>
    <row r="8" spans="3:5" x14ac:dyDescent="0.4">
      <c r="D8" t="s">
        <v>220</v>
      </c>
      <c r="E8" s="93">
        <f>Plan工数試算表!H7</f>
        <v>222000000</v>
      </c>
    </row>
    <row r="9" spans="3:5" x14ac:dyDescent="0.4">
      <c r="D9" t="s">
        <v>17</v>
      </c>
      <c r="E9" s="93">
        <f>Model工数試算表!F7</f>
        <v>200800000</v>
      </c>
    </row>
    <row r="10" spans="3:5" x14ac:dyDescent="0.4">
      <c r="D10" t="s">
        <v>307</v>
      </c>
      <c r="E10" s="93">
        <f>Environmentl工数試算表!F7</f>
        <v>77600000</v>
      </c>
    </row>
    <row r="11" spans="3:5" x14ac:dyDescent="0.4">
      <c r="D11" t="s">
        <v>21</v>
      </c>
      <c r="E11" s="93">
        <f>Motion工数試算表!F7</f>
        <v>348000000</v>
      </c>
    </row>
    <row r="12" spans="3:5" x14ac:dyDescent="0.4">
      <c r="D12" t="s">
        <v>221</v>
      </c>
      <c r="E12" s="93">
        <f>Program工数試算表!F7</f>
        <v>324000000</v>
      </c>
    </row>
    <row r="13" spans="3:5" x14ac:dyDescent="0.4">
      <c r="D13" t="s">
        <v>247</v>
      </c>
      <c r="E13" s="93">
        <f>Effect工数試算表!F7</f>
        <v>231200000</v>
      </c>
    </row>
    <row r="14" spans="3:5" x14ac:dyDescent="0.4">
      <c r="D14" t="s">
        <v>406</v>
      </c>
      <c r="E14" s="93">
        <f>Sound工数試算表!F7</f>
        <v>205600000</v>
      </c>
    </row>
    <row r="15" spans="3:5" x14ac:dyDescent="0.4">
      <c r="D15" t="s">
        <v>222</v>
      </c>
      <c r="E15" s="93">
        <f>UI工数試算表!F7</f>
        <v>74400000</v>
      </c>
    </row>
    <row r="16" spans="3:5" x14ac:dyDescent="0.4">
      <c r="D16" t="s">
        <v>420</v>
      </c>
      <c r="E16" s="93">
        <f>その他工数試算表!F6</f>
        <v>354000000</v>
      </c>
    </row>
    <row r="17" spans="3:6" x14ac:dyDescent="0.4">
      <c r="E17" s="93">
        <f>SUM(E5:E16)</f>
        <v>2288000000</v>
      </c>
      <c r="F17" s="93"/>
    </row>
    <row r="21" spans="3:6" x14ac:dyDescent="0.4">
      <c r="D21">
        <f>Art工数試算表!G4+Art工数試算表!G4+Plan工数試算表!H4+Model工数試算表!F4+Environmentl工数試算表!F4+Motion工数試算表!F4+Program工数試算表!F4+Effect工数試算表!F4+Sound工数試算表!F4+UI工数試算表!F4</f>
        <v>2524.5</v>
      </c>
    </row>
    <row r="22" spans="3:6" x14ac:dyDescent="0.4">
      <c r="C22" t="s">
        <v>468</v>
      </c>
      <c r="D22">
        <f>D21*1600</f>
        <v>4039200</v>
      </c>
    </row>
  </sheetData>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I18"/>
  <sheetViews>
    <sheetView workbookViewId="0">
      <selection activeCell="E22" sqref="E22"/>
    </sheetView>
  </sheetViews>
  <sheetFormatPr defaultRowHeight="18.75" x14ac:dyDescent="0.4"/>
  <cols>
    <col min="3" max="3" width="18.125" customWidth="1"/>
    <col min="4" max="4" width="9.87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0" t="s">
        <v>210</v>
      </c>
      <c r="F2" s="103">
        <f>SUM(F10:F90)</f>
        <v>129</v>
      </c>
      <c r="G2" s="100" t="s">
        <v>215</v>
      </c>
    </row>
    <row r="3" spans="3:9" x14ac:dyDescent="0.4">
      <c r="E3" s="131" t="s">
        <v>211</v>
      </c>
      <c r="F3" s="98">
        <f>SUM(H10:H90)</f>
        <v>5020</v>
      </c>
      <c r="G3" s="101" t="s">
        <v>216</v>
      </c>
    </row>
    <row r="4" spans="3:9" x14ac:dyDescent="0.4">
      <c r="E4" s="131" t="s">
        <v>212</v>
      </c>
      <c r="F4" s="98">
        <f>F3/20</f>
        <v>251</v>
      </c>
      <c r="G4" s="101" t="s">
        <v>217</v>
      </c>
      <c r="H4">
        <f>SUM(人月表!C39:C47)</f>
        <v>250</v>
      </c>
    </row>
    <row r="5" spans="3:9" x14ac:dyDescent="0.4">
      <c r="E5" s="129" t="s">
        <v>434</v>
      </c>
      <c r="F5" s="137">
        <f>CEILING(F4/36, 1)</f>
        <v>7</v>
      </c>
      <c r="G5" s="101" t="s">
        <v>435</v>
      </c>
    </row>
    <row r="6" spans="3:9" x14ac:dyDescent="0.4">
      <c r="E6" s="131" t="s">
        <v>213</v>
      </c>
      <c r="F6" s="99">
        <v>800000</v>
      </c>
      <c r="G6" s="101" t="s">
        <v>218</v>
      </c>
    </row>
    <row r="7" spans="3:9" ht="19.5" thickBot="1" x14ac:dyDescent="0.45">
      <c r="E7" s="132" t="s">
        <v>214</v>
      </c>
      <c r="F7" s="104">
        <f>F4*F6</f>
        <v>200800000</v>
      </c>
      <c r="G7" s="102" t="s">
        <v>218</v>
      </c>
    </row>
    <row r="8" spans="3:9" ht="19.5" thickBot="1" x14ac:dyDescent="0.45"/>
    <row r="9" spans="3:9" ht="19.5" thickBot="1" x14ac:dyDescent="0.45">
      <c r="C9" s="191" t="s">
        <v>314</v>
      </c>
      <c r="D9" s="192"/>
      <c r="E9" s="122" t="s">
        <v>194</v>
      </c>
      <c r="F9" s="122" t="s">
        <v>172</v>
      </c>
      <c r="G9" s="122" t="s">
        <v>173</v>
      </c>
      <c r="H9" s="128" t="s">
        <v>209</v>
      </c>
      <c r="I9" s="96"/>
    </row>
    <row r="10" spans="3:9" x14ac:dyDescent="0.4">
      <c r="C10" s="193" t="s">
        <v>321</v>
      </c>
      <c r="D10" s="194"/>
      <c r="E10" s="119" t="s">
        <v>322</v>
      </c>
      <c r="F10" s="119">
        <v>1</v>
      </c>
      <c r="G10" s="119">
        <v>720</v>
      </c>
      <c r="H10" s="120">
        <f>F10*G10</f>
        <v>720</v>
      </c>
    </row>
    <row r="11" spans="3:9" x14ac:dyDescent="0.4">
      <c r="C11" s="195" t="s">
        <v>471</v>
      </c>
      <c r="D11" s="196"/>
      <c r="E11" s="119"/>
      <c r="F11" s="119">
        <v>1</v>
      </c>
      <c r="G11" s="119">
        <v>420</v>
      </c>
      <c r="H11" s="120">
        <f>F11*G11</f>
        <v>420</v>
      </c>
    </row>
    <row r="12" spans="3:9" x14ac:dyDescent="0.4">
      <c r="C12" s="187" t="s">
        <v>249</v>
      </c>
      <c r="D12" s="188"/>
      <c r="E12" s="111"/>
      <c r="F12" s="111">
        <v>1</v>
      </c>
      <c r="G12" s="111">
        <v>120</v>
      </c>
      <c r="H12" s="112">
        <f>F12*G12</f>
        <v>120</v>
      </c>
    </row>
    <row r="13" spans="3:9" x14ac:dyDescent="0.4">
      <c r="C13" s="187" t="s">
        <v>252</v>
      </c>
      <c r="D13" s="188"/>
      <c r="E13" s="111"/>
      <c r="F13" s="111">
        <f>物量試算!G8</f>
        <v>20</v>
      </c>
      <c r="G13" s="111">
        <v>30</v>
      </c>
      <c r="H13" s="112">
        <f t="shared" ref="H13:H18" si="0">F13*G13</f>
        <v>600</v>
      </c>
    </row>
    <row r="14" spans="3:9" x14ac:dyDescent="0.4">
      <c r="C14" s="187" t="s">
        <v>266</v>
      </c>
      <c r="D14" s="188"/>
      <c r="E14" s="126"/>
      <c r="F14" s="111">
        <f>物量試算!G9</f>
        <v>20</v>
      </c>
      <c r="G14" s="111">
        <v>20</v>
      </c>
      <c r="H14" s="112">
        <f t="shared" si="0"/>
        <v>400</v>
      </c>
    </row>
    <row r="15" spans="3:9" x14ac:dyDescent="0.4">
      <c r="C15" s="187" t="s">
        <v>189</v>
      </c>
      <c r="D15" s="188"/>
      <c r="E15" s="126"/>
      <c r="F15" s="111">
        <f>物量試算!G10</f>
        <v>30</v>
      </c>
      <c r="G15" s="111">
        <v>30</v>
      </c>
      <c r="H15" s="112">
        <f t="shared" si="0"/>
        <v>900</v>
      </c>
    </row>
    <row r="16" spans="3:9" x14ac:dyDescent="0.4">
      <c r="C16" s="187" t="s">
        <v>190</v>
      </c>
      <c r="D16" s="188"/>
      <c r="E16" s="111"/>
      <c r="F16" s="111">
        <f>物量試算!G11</f>
        <v>30</v>
      </c>
      <c r="G16" s="111">
        <v>30</v>
      </c>
      <c r="H16" s="112">
        <f t="shared" si="0"/>
        <v>900</v>
      </c>
    </row>
    <row r="17" spans="3:8" x14ac:dyDescent="0.4">
      <c r="C17" s="187" t="s">
        <v>191</v>
      </c>
      <c r="D17" s="188"/>
      <c r="E17" s="111"/>
      <c r="F17" s="111">
        <f>物量試算!G12</f>
        <v>20</v>
      </c>
      <c r="G17" s="111">
        <v>30</v>
      </c>
      <c r="H17" s="112">
        <f t="shared" si="0"/>
        <v>600</v>
      </c>
    </row>
    <row r="18" spans="3:8" ht="19.5" thickBot="1" x14ac:dyDescent="0.45">
      <c r="C18" s="189" t="s">
        <v>323</v>
      </c>
      <c r="D18" s="190"/>
      <c r="E18" s="115"/>
      <c r="F18" s="115">
        <f>物量試算!G16</f>
        <v>6</v>
      </c>
      <c r="G18" s="115">
        <v>60</v>
      </c>
      <c r="H18" s="127">
        <f t="shared" si="0"/>
        <v>360</v>
      </c>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I18"/>
  <sheetViews>
    <sheetView workbookViewId="0">
      <selection activeCell="H5" sqref="H5"/>
    </sheetView>
  </sheetViews>
  <sheetFormatPr defaultRowHeight="18.75" x14ac:dyDescent="0.4"/>
  <cols>
    <col min="3" max="3" width="22.75" customWidth="1"/>
    <col min="4" max="4" width="11.1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0" t="s">
        <v>416</v>
      </c>
      <c r="F2" s="103">
        <f>SUM(F10:F90)</f>
        <v>4</v>
      </c>
      <c r="G2" s="100" t="s">
        <v>215</v>
      </c>
    </row>
    <row r="3" spans="3:9" x14ac:dyDescent="0.4">
      <c r="E3" s="131" t="s">
        <v>211</v>
      </c>
      <c r="F3" s="98">
        <f>SUM(H10:H90)</f>
        <v>1940</v>
      </c>
      <c r="G3" s="101" t="s">
        <v>216</v>
      </c>
    </row>
    <row r="4" spans="3:9" x14ac:dyDescent="0.4">
      <c r="E4" s="131" t="s">
        <v>212</v>
      </c>
      <c r="F4" s="98">
        <f>F3/20</f>
        <v>97</v>
      </c>
      <c r="G4" s="101" t="s">
        <v>217</v>
      </c>
      <c r="H4">
        <f>SUM(人月表!C35:C38)</f>
        <v>96</v>
      </c>
    </row>
    <row r="5" spans="3:9" x14ac:dyDescent="0.4">
      <c r="E5" s="129" t="s">
        <v>434</v>
      </c>
      <c r="F5" s="138">
        <f>CEILING(F4/36, 1)</f>
        <v>3</v>
      </c>
      <c r="G5" s="101" t="s">
        <v>435</v>
      </c>
    </row>
    <row r="6" spans="3:9" x14ac:dyDescent="0.4">
      <c r="E6" s="131" t="s">
        <v>213</v>
      </c>
      <c r="F6" s="99">
        <v>800000</v>
      </c>
      <c r="G6" s="101" t="s">
        <v>218</v>
      </c>
    </row>
    <row r="7" spans="3:9" ht="19.5" thickBot="1" x14ac:dyDescent="0.45">
      <c r="E7" s="132" t="s">
        <v>214</v>
      </c>
      <c r="F7" s="104">
        <f>F4*F6</f>
        <v>77600000</v>
      </c>
      <c r="G7" s="102" t="s">
        <v>218</v>
      </c>
    </row>
    <row r="8" spans="3:9" ht="19.5" thickBot="1" x14ac:dyDescent="0.45"/>
    <row r="9" spans="3:9" ht="19.5" thickBot="1" x14ac:dyDescent="0.45">
      <c r="C9" s="191" t="s">
        <v>314</v>
      </c>
      <c r="D9" s="192"/>
      <c r="E9" s="122" t="s">
        <v>194</v>
      </c>
      <c r="F9" s="122" t="s">
        <v>172</v>
      </c>
      <c r="G9" s="122" t="s">
        <v>173</v>
      </c>
      <c r="H9" s="128" t="s">
        <v>209</v>
      </c>
      <c r="I9" s="96"/>
    </row>
    <row r="10" spans="3:9" x14ac:dyDescent="0.4">
      <c r="C10" s="193" t="s">
        <v>324</v>
      </c>
      <c r="D10" s="194"/>
      <c r="E10" s="119" t="s">
        <v>325</v>
      </c>
      <c r="F10" s="119">
        <v>1</v>
      </c>
      <c r="G10" s="119">
        <v>680</v>
      </c>
      <c r="H10" s="120">
        <f>F10*G10</f>
        <v>680</v>
      </c>
    </row>
    <row r="11" spans="3:9" x14ac:dyDescent="0.4">
      <c r="C11" s="195" t="s">
        <v>471</v>
      </c>
      <c r="D11" s="196"/>
      <c r="E11" s="148" t="s">
        <v>462</v>
      </c>
      <c r="F11" s="148">
        <v>1</v>
      </c>
      <c r="G11" s="148">
        <v>420</v>
      </c>
      <c r="H11" s="120">
        <f>F11*G11</f>
        <v>420</v>
      </c>
    </row>
    <row r="12" spans="3:9" ht="19.5" thickBot="1" x14ac:dyDescent="0.45">
      <c r="C12" s="189" t="s">
        <v>326</v>
      </c>
      <c r="D12" s="190"/>
      <c r="E12" s="115"/>
      <c r="F12" s="115">
        <f>物量試算!G13</f>
        <v>2</v>
      </c>
      <c r="G12" s="115">
        <v>420</v>
      </c>
      <c r="H12" s="127">
        <f>F12*G12</f>
        <v>840</v>
      </c>
    </row>
    <row r="13" spans="3:9" x14ac:dyDescent="0.4">
      <c r="C13" s="197"/>
      <c r="D13" s="197"/>
    </row>
    <row r="14" spans="3:9" x14ac:dyDescent="0.4">
      <c r="C14" s="197"/>
      <c r="D14" s="197"/>
      <c r="E14" s="95"/>
    </row>
    <row r="15" spans="3:9" x14ac:dyDescent="0.4">
      <c r="C15" s="197"/>
      <c r="D15" s="197"/>
      <c r="E15" s="95"/>
    </row>
    <row r="16" spans="3:9" x14ac:dyDescent="0.4">
      <c r="C16" s="197"/>
      <c r="D16" s="197"/>
    </row>
    <row r="17" spans="3:4" x14ac:dyDescent="0.4">
      <c r="C17" s="197"/>
      <c r="D17" s="197"/>
    </row>
    <row r="18" spans="3:4" x14ac:dyDescent="0.4">
      <c r="C18" s="197"/>
      <c r="D18" s="197"/>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8"/>
  <sheetViews>
    <sheetView workbookViewId="0">
      <selection activeCell="G12" sqref="G12"/>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0" t="s">
        <v>331</v>
      </c>
      <c r="F2" s="103">
        <f>SUM(F10:F90)</f>
        <v>1502</v>
      </c>
      <c r="G2" s="100" t="s">
        <v>215</v>
      </c>
    </row>
    <row r="3" spans="3:9" x14ac:dyDescent="0.4">
      <c r="E3" s="131" t="s">
        <v>211</v>
      </c>
      <c r="F3" s="98">
        <f>SUM(H10:H90)</f>
        <v>8700</v>
      </c>
      <c r="G3" s="101" t="s">
        <v>216</v>
      </c>
    </row>
    <row r="4" spans="3:9" x14ac:dyDescent="0.4">
      <c r="E4" s="131" t="s">
        <v>212</v>
      </c>
      <c r="F4" s="98">
        <f>F3/20</f>
        <v>435</v>
      </c>
      <c r="G4" s="101" t="s">
        <v>217</v>
      </c>
      <c r="H4">
        <f>SUM(人月表!C49:C64)</f>
        <v>435</v>
      </c>
      <c r="I4">
        <f>F4-H4</f>
        <v>0</v>
      </c>
    </row>
    <row r="5" spans="3:9" x14ac:dyDescent="0.4">
      <c r="E5" s="129" t="s">
        <v>434</v>
      </c>
      <c r="F5" s="138">
        <f>CEILING(F4/36, 1)</f>
        <v>13</v>
      </c>
      <c r="G5" s="101" t="s">
        <v>435</v>
      </c>
    </row>
    <row r="6" spans="3:9" x14ac:dyDescent="0.4">
      <c r="E6" s="131" t="s">
        <v>213</v>
      </c>
      <c r="F6" s="99">
        <v>800000</v>
      </c>
      <c r="G6" s="101" t="s">
        <v>218</v>
      </c>
    </row>
    <row r="7" spans="3:9" ht="19.5" thickBot="1" x14ac:dyDescent="0.45">
      <c r="E7" s="132" t="s">
        <v>214</v>
      </c>
      <c r="F7" s="104">
        <f>F4*F6</f>
        <v>348000000</v>
      </c>
      <c r="G7" s="102" t="s">
        <v>218</v>
      </c>
    </row>
    <row r="8" spans="3:9" ht="19.5" thickBot="1" x14ac:dyDescent="0.45"/>
    <row r="9" spans="3:9" ht="19.5" thickBot="1" x14ac:dyDescent="0.45">
      <c r="C9" s="191" t="s">
        <v>314</v>
      </c>
      <c r="D9" s="192"/>
      <c r="E9" s="122" t="s">
        <v>194</v>
      </c>
      <c r="F9" s="122" t="s">
        <v>172</v>
      </c>
      <c r="G9" s="122" t="s">
        <v>173</v>
      </c>
      <c r="H9" s="128" t="s">
        <v>209</v>
      </c>
      <c r="I9" s="96"/>
    </row>
    <row r="10" spans="3:9" x14ac:dyDescent="0.4">
      <c r="C10" s="193" t="s">
        <v>327</v>
      </c>
      <c r="D10" s="194"/>
      <c r="E10" s="119" t="s">
        <v>328</v>
      </c>
      <c r="F10" s="119">
        <v>1</v>
      </c>
      <c r="G10" s="119">
        <v>720</v>
      </c>
      <c r="H10" s="120">
        <f t="shared" ref="H10:H17" si="0">F10*G10</f>
        <v>720</v>
      </c>
    </row>
    <row r="11" spans="3:9" x14ac:dyDescent="0.4">
      <c r="C11" s="195" t="s">
        <v>471</v>
      </c>
      <c r="D11" s="196"/>
      <c r="E11" s="119"/>
      <c r="F11" s="119">
        <v>1</v>
      </c>
      <c r="G11" s="119">
        <v>440</v>
      </c>
      <c r="H11" s="120">
        <f t="shared" si="0"/>
        <v>440</v>
      </c>
    </row>
    <row r="12" spans="3:9" x14ac:dyDescent="0.4">
      <c r="C12" s="187" t="s">
        <v>249</v>
      </c>
      <c r="D12" s="188"/>
      <c r="E12" s="111" t="s">
        <v>332</v>
      </c>
      <c r="F12" s="111">
        <v>800</v>
      </c>
      <c r="G12" s="111">
        <v>5</v>
      </c>
      <c r="H12" s="112">
        <f t="shared" si="0"/>
        <v>4000</v>
      </c>
    </row>
    <row r="13" spans="3:9" x14ac:dyDescent="0.4">
      <c r="C13" s="187" t="s">
        <v>252</v>
      </c>
      <c r="D13" s="188"/>
      <c r="E13" s="111" t="s">
        <v>411</v>
      </c>
      <c r="F13" s="111">
        <f>物量試算!G8</f>
        <v>20</v>
      </c>
      <c r="G13" s="111">
        <v>3</v>
      </c>
      <c r="H13" s="112">
        <f t="shared" si="0"/>
        <v>60</v>
      </c>
    </row>
    <row r="14" spans="3:9" x14ac:dyDescent="0.4">
      <c r="C14" s="187" t="s">
        <v>266</v>
      </c>
      <c r="D14" s="188"/>
      <c r="E14" s="126" t="s">
        <v>412</v>
      </c>
      <c r="F14" s="111">
        <f>物量試算!G9</f>
        <v>20</v>
      </c>
      <c r="G14" s="111">
        <v>3</v>
      </c>
      <c r="H14" s="112">
        <f t="shared" si="0"/>
        <v>60</v>
      </c>
    </row>
    <row r="15" spans="3:9" x14ac:dyDescent="0.4">
      <c r="C15" s="187" t="s">
        <v>189</v>
      </c>
      <c r="D15" s="188"/>
      <c r="E15" s="126" t="s">
        <v>414</v>
      </c>
      <c r="F15" s="111">
        <f>物量試算!G10</f>
        <v>30</v>
      </c>
      <c r="G15" s="111">
        <v>7</v>
      </c>
      <c r="H15" s="112">
        <f t="shared" si="0"/>
        <v>210</v>
      </c>
    </row>
    <row r="16" spans="3:9" x14ac:dyDescent="0.4">
      <c r="C16" s="187" t="s">
        <v>190</v>
      </c>
      <c r="D16" s="188"/>
      <c r="E16" s="111" t="s">
        <v>415</v>
      </c>
      <c r="F16" s="111">
        <f>物量試算!G11</f>
        <v>30</v>
      </c>
      <c r="G16" s="111">
        <v>7</v>
      </c>
      <c r="H16" s="112">
        <f t="shared" si="0"/>
        <v>210</v>
      </c>
    </row>
    <row r="17" spans="3:8" ht="19.5" thickBot="1" x14ac:dyDescent="0.45">
      <c r="C17" s="189" t="s">
        <v>323</v>
      </c>
      <c r="D17" s="190"/>
      <c r="E17" s="115" t="s">
        <v>333</v>
      </c>
      <c r="F17" s="115">
        <f>物量試算!G16*100</f>
        <v>600</v>
      </c>
      <c r="G17" s="115">
        <v>5</v>
      </c>
      <c r="H17" s="127">
        <f t="shared" si="0"/>
        <v>3000</v>
      </c>
    </row>
    <row r="18" spans="3:8" x14ac:dyDescent="0.4">
      <c r="C18" s="197"/>
      <c r="D18" s="197"/>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I76"/>
  <sheetViews>
    <sheetView workbookViewId="0">
      <pane xSplit="2" ySplit="9" topLeftCell="C10" activePane="bottomRight" state="frozen"/>
      <selection pane="topRight" activeCell="C1" sqref="C1"/>
      <selection pane="bottomLeft" activeCell="A9" sqref="A9"/>
      <selection pane="bottomRight" activeCell="C11" sqref="C11:D11"/>
    </sheetView>
  </sheetViews>
  <sheetFormatPr defaultRowHeight="18.75" x14ac:dyDescent="0.4"/>
  <cols>
    <col min="3" max="3" width="22.125" customWidth="1"/>
    <col min="4" max="4" width="38" customWidth="1"/>
    <col min="5" max="5" width="50.75" customWidth="1"/>
    <col min="6" max="6" width="11.125" bestFit="1" customWidth="1"/>
    <col min="7" max="7" width="10.625" customWidth="1"/>
    <col min="8" max="8" width="15.875" customWidth="1"/>
  </cols>
  <sheetData>
    <row r="1" spans="3:9" ht="19.5" thickBot="1" x14ac:dyDescent="0.45"/>
    <row r="2" spans="3:9" x14ac:dyDescent="0.4">
      <c r="E2" s="130" t="s">
        <v>334</v>
      </c>
      <c r="F2" s="103">
        <f>SUM(F10:F87)</f>
        <v>332</v>
      </c>
      <c r="G2" s="100" t="s">
        <v>215</v>
      </c>
    </row>
    <row r="3" spans="3:9" x14ac:dyDescent="0.4">
      <c r="E3" s="131" t="s">
        <v>211</v>
      </c>
      <c r="F3" s="98">
        <f>SUM(H10:H87)</f>
        <v>8100</v>
      </c>
      <c r="G3" s="101" t="s">
        <v>216</v>
      </c>
    </row>
    <row r="4" spans="3:9" x14ac:dyDescent="0.4">
      <c r="E4" s="131" t="s">
        <v>212</v>
      </c>
      <c r="F4" s="98">
        <f>F3/20</f>
        <v>405</v>
      </c>
      <c r="G4" s="101" t="s">
        <v>217</v>
      </c>
      <c r="H4">
        <f>SUM(人月表!C65:C77)</f>
        <v>405</v>
      </c>
      <c r="I4">
        <f>F4-H4</f>
        <v>0</v>
      </c>
    </row>
    <row r="5" spans="3:9" x14ac:dyDescent="0.4">
      <c r="E5" s="129" t="s">
        <v>434</v>
      </c>
      <c r="F5" s="138">
        <f>CEILING(F4/36, 1)</f>
        <v>12</v>
      </c>
      <c r="G5" s="101" t="s">
        <v>435</v>
      </c>
    </row>
    <row r="6" spans="3:9" x14ac:dyDescent="0.4">
      <c r="E6" s="131" t="s">
        <v>213</v>
      </c>
      <c r="F6" s="99">
        <v>800000</v>
      </c>
      <c r="G6" s="101" t="s">
        <v>218</v>
      </c>
    </row>
    <row r="7" spans="3:9" ht="19.5" thickBot="1" x14ac:dyDescent="0.45">
      <c r="E7" s="132" t="s">
        <v>214</v>
      </c>
      <c r="F7" s="104">
        <f>F4*F6</f>
        <v>324000000</v>
      </c>
      <c r="G7" s="102" t="s">
        <v>218</v>
      </c>
    </row>
    <row r="8" spans="3:9" ht="19.5" thickBot="1" x14ac:dyDescent="0.45"/>
    <row r="9" spans="3:9" ht="19.5" thickBot="1" x14ac:dyDescent="0.45">
      <c r="C9" s="191" t="s">
        <v>314</v>
      </c>
      <c r="D9" s="192"/>
      <c r="E9" s="122" t="s">
        <v>194</v>
      </c>
      <c r="F9" s="122" t="s">
        <v>172</v>
      </c>
      <c r="G9" s="122" t="s">
        <v>173</v>
      </c>
      <c r="H9" s="128" t="s">
        <v>209</v>
      </c>
      <c r="I9" s="96"/>
    </row>
    <row r="10" spans="3:9" x14ac:dyDescent="0.4">
      <c r="C10" s="193" t="s">
        <v>335</v>
      </c>
      <c r="D10" s="194"/>
      <c r="E10" s="119" t="s">
        <v>336</v>
      </c>
      <c r="F10" s="119">
        <v>1</v>
      </c>
      <c r="G10" s="119">
        <v>720</v>
      </c>
      <c r="H10" s="120">
        <f t="shared" ref="H10:H76" si="0">F10*G10</f>
        <v>720</v>
      </c>
    </row>
    <row r="11" spans="3:9" x14ac:dyDescent="0.4">
      <c r="C11" s="187" t="s">
        <v>391</v>
      </c>
      <c r="D11" s="188"/>
      <c r="E11" s="111" t="s">
        <v>395</v>
      </c>
      <c r="F11" s="111">
        <v>1</v>
      </c>
      <c r="G11" s="111">
        <v>720</v>
      </c>
      <c r="H11" s="112">
        <f t="shared" si="0"/>
        <v>720</v>
      </c>
    </row>
    <row r="12" spans="3:9" x14ac:dyDescent="0.4">
      <c r="C12" s="187" t="s">
        <v>413</v>
      </c>
      <c r="D12" s="188"/>
      <c r="E12" s="111"/>
      <c r="F12" s="111">
        <v>1</v>
      </c>
      <c r="G12" s="111">
        <v>145</v>
      </c>
      <c r="H12" s="112">
        <f t="shared" si="0"/>
        <v>145</v>
      </c>
    </row>
    <row r="13" spans="3:9" x14ac:dyDescent="0.4">
      <c r="C13" s="187" t="s">
        <v>394</v>
      </c>
      <c r="D13" s="188"/>
      <c r="E13" s="111"/>
      <c r="F13" s="111">
        <v>1</v>
      </c>
      <c r="G13" s="111">
        <v>60</v>
      </c>
      <c r="H13" s="112">
        <f t="shared" si="0"/>
        <v>60</v>
      </c>
    </row>
    <row r="14" spans="3:9" x14ac:dyDescent="0.4">
      <c r="C14" s="187" t="s">
        <v>405</v>
      </c>
      <c r="D14" s="188"/>
      <c r="E14" s="111"/>
      <c r="F14" s="111">
        <v>1</v>
      </c>
      <c r="G14" s="111">
        <v>480</v>
      </c>
      <c r="H14" s="112">
        <f t="shared" si="0"/>
        <v>480</v>
      </c>
    </row>
    <row r="15" spans="3:9" x14ac:dyDescent="0.4">
      <c r="C15" s="187" t="s">
        <v>396</v>
      </c>
      <c r="D15" s="188"/>
      <c r="E15" s="111" t="s">
        <v>397</v>
      </c>
      <c r="F15" s="111">
        <v>6</v>
      </c>
      <c r="G15" s="111">
        <v>40</v>
      </c>
      <c r="H15" s="112">
        <f t="shared" si="0"/>
        <v>240</v>
      </c>
    </row>
    <row r="16" spans="3:9" x14ac:dyDescent="0.4">
      <c r="C16" s="187" t="s">
        <v>249</v>
      </c>
      <c r="D16" s="188"/>
      <c r="E16" s="111"/>
      <c r="F16" s="111">
        <v>1</v>
      </c>
      <c r="G16" s="111">
        <v>720</v>
      </c>
      <c r="H16" s="112">
        <f t="shared" si="0"/>
        <v>720</v>
      </c>
    </row>
    <row r="17" spans="3:8" x14ac:dyDescent="0.4">
      <c r="C17" s="187" t="s">
        <v>262</v>
      </c>
      <c r="D17" s="188"/>
      <c r="E17" s="111"/>
      <c r="F17" s="111">
        <v>1</v>
      </c>
      <c r="G17" s="111">
        <v>120</v>
      </c>
      <c r="H17" s="112">
        <f t="shared" si="0"/>
        <v>120</v>
      </c>
    </row>
    <row r="18" spans="3:8" x14ac:dyDescent="0.4">
      <c r="C18" s="110" t="s">
        <v>338</v>
      </c>
      <c r="D18" s="111"/>
      <c r="E18" s="111"/>
      <c r="F18" s="111">
        <v>1</v>
      </c>
      <c r="G18" s="111">
        <v>120</v>
      </c>
      <c r="H18" s="112">
        <f t="shared" si="0"/>
        <v>120</v>
      </c>
    </row>
    <row r="19" spans="3:8" x14ac:dyDescent="0.4">
      <c r="C19" s="187" t="s">
        <v>339</v>
      </c>
      <c r="D19" s="113" t="s">
        <v>349</v>
      </c>
      <c r="E19" s="111"/>
      <c r="F19" s="111">
        <v>1</v>
      </c>
      <c r="G19" s="111">
        <v>40</v>
      </c>
      <c r="H19" s="112">
        <f t="shared" si="0"/>
        <v>40</v>
      </c>
    </row>
    <row r="20" spans="3:8" x14ac:dyDescent="0.4">
      <c r="C20" s="187"/>
      <c r="D20" s="113" t="s">
        <v>344</v>
      </c>
      <c r="E20" s="111"/>
      <c r="F20" s="111">
        <v>1</v>
      </c>
      <c r="G20" s="111">
        <v>10</v>
      </c>
      <c r="H20" s="112">
        <f t="shared" si="0"/>
        <v>10</v>
      </c>
    </row>
    <row r="21" spans="3:8" x14ac:dyDescent="0.4">
      <c r="C21" s="187"/>
      <c r="D21" s="113" t="s">
        <v>345</v>
      </c>
      <c r="E21" s="111"/>
      <c r="F21" s="111">
        <v>1</v>
      </c>
      <c r="G21" s="111">
        <v>10</v>
      </c>
      <c r="H21" s="112">
        <f t="shared" si="0"/>
        <v>10</v>
      </c>
    </row>
    <row r="22" spans="3:8" x14ac:dyDescent="0.4">
      <c r="C22" s="187"/>
      <c r="D22" s="113" t="s">
        <v>346</v>
      </c>
      <c r="E22" s="111"/>
      <c r="F22" s="111">
        <v>1</v>
      </c>
      <c r="G22" s="111">
        <v>10</v>
      </c>
      <c r="H22" s="112">
        <f t="shared" si="0"/>
        <v>10</v>
      </c>
    </row>
    <row r="23" spans="3:8" x14ac:dyDescent="0.4">
      <c r="C23" s="187"/>
      <c r="D23" s="113" t="s">
        <v>347</v>
      </c>
      <c r="E23" s="111"/>
      <c r="F23" s="111">
        <v>1</v>
      </c>
      <c r="G23" s="111">
        <v>10</v>
      </c>
      <c r="H23" s="112">
        <f t="shared" si="0"/>
        <v>10</v>
      </c>
    </row>
    <row r="24" spans="3:8" x14ac:dyDescent="0.4">
      <c r="C24" s="187" t="s">
        <v>227</v>
      </c>
      <c r="D24" s="111" t="s">
        <v>348</v>
      </c>
      <c r="E24" s="111"/>
      <c r="F24" s="111">
        <v>1</v>
      </c>
      <c r="G24" s="111">
        <v>120</v>
      </c>
      <c r="H24" s="112">
        <f t="shared" si="0"/>
        <v>120</v>
      </c>
    </row>
    <row r="25" spans="3:8" x14ac:dyDescent="0.4">
      <c r="C25" s="187"/>
      <c r="D25" s="113" t="s">
        <v>350</v>
      </c>
      <c r="E25" s="111"/>
      <c r="F25" s="111">
        <v>1</v>
      </c>
      <c r="G25" s="111">
        <v>60</v>
      </c>
      <c r="H25" s="112">
        <f t="shared" si="0"/>
        <v>60</v>
      </c>
    </row>
    <row r="26" spans="3:8" x14ac:dyDescent="0.4">
      <c r="C26" s="187"/>
      <c r="D26" s="113" t="s">
        <v>351</v>
      </c>
      <c r="E26" s="111"/>
      <c r="F26" s="111">
        <v>1</v>
      </c>
      <c r="G26" s="111">
        <v>120</v>
      </c>
      <c r="H26" s="112">
        <f t="shared" si="0"/>
        <v>120</v>
      </c>
    </row>
    <row r="27" spans="3:8" x14ac:dyDescent="0.4">
      <c r="C27" s="187" t="s">
        <v>230</v>
      </c>
      <c r="D27" s="113" t="s">
        <v>352</v>
      </c>
      <c r="E27" s="111"/>
      <c r="F27" s="111">
        <v>1</v>
      </c>
      <c r="G27" s="111">
        <v>120</v>
      </c>
      <c r="H27" s="112">
        <f t="shared" si="0"/>
        <v>120</v>
      </c>
    </row>
    <row r="28" spans="3:8" x14ac:dyDescent="0.4">
      <c r="C28" s="187"/>
      <c r="D28" s="113" t="s">
        <v>353</v>
      </c>
      <c r="E28" s="111"/>
      <c r="F28" s="111">
        <v>5</v>
      </c>
      <c r="G28" s="111">
        <v>20</v>
      </c>
      <c r="H28" s="112">
        <f t="shared" si="0"/>
        <v>100</v>
      </c>
    </row>
    <row r="29" spans="3:8" x14ac:dyDescent="0.4">
      <c r="C29" s="187"/>
      <c r="D29" s="113" t="s">
        <v>354</v>
      </c>
      <c r="E29" s="111"/>
      <c r="F29" s="111">
        <v>1</v>
      </c>
      <c r="G29" s="111">
        <v>60</v>
      </c>
      <c r="H29" s="112">
        <f t="shared" si="0"/>
        <v>60</v>
      </c>
    </row>
    <row r="30" spans="3:8" x14ac:dyDescent="0.4">
      <c r="C30" s="187"/>
      <c r="D30" s="113" t="s">
        <v>355</v>
      </c>
      <c r="E30" s="111"/>
      <c r="F30" s="111">
        <f>物量試算!G16</f>
        <v>6</v>
      </c>
      <c r="G30" s="111">
        <v>60</v>
      </c>
      <c r="H30" s="112">
        <f t="shared" si="0"/>
        <v>360</v>
      </c>
    </row>
    <row r="31" spans="3:8" x14ac:dyDescent="0.4">
      <c r="C31" s="187" t="s">
        <v>356</v>
      </c>
      <c r="D31" s="188"/>
      <c r="E31" s="111"/>
      <c r="F31" s="111">
        <v>1</v>
      </c>
      <c r="G31" s="111">
        <v>180</v>
      </c>
      <c r="H31" s="112">
        <f t="shared" si="0"/>
        <v>180</v>
      </c>
    </row>
    <row r="32" spans="3:8" x14ac:dyDescent="0.4">
      <c r="C32" s="187" t="s">
        <v>340</v>
      </c>
      <c r="D32" s="188"/>
      <c r="E32" s="111"/>
      <c r="F32" s="111">
        <v>1</v>
      </c>
      <c r="G32" s="111">
        <v>180</v>
      </c>
      <c r="H32" s="112">
        <f t="shared" si="0"/>
        <v>180</v>
      </c>
    </row>
    <row r="33" spans="3:8" x14ac:dyDescent="0.4">
      <c r="C33" s="198" t="s">
        <v>341</v>
      </c>
      <c r="D33" s="188"/>
      <c r="E33" s="111"/>
      <c r="F33" s="111">
        <v>1</v>
      </c>
      <c r="G33" s="111">
        <v>60</v>
      </c>
      <c r="H33" s="112">
        <f t="shared" si="0"/>
        <v>60</v>
      </c>
    </row>
    <row r="34" spans="3:8" x14ac:dyDescent="0.4">
      <c r="C34" s="187" t="s">
        <v>189</v>
      </c>
      <c r="D34" s="188"/>
      <c r="E34" s="111"/>
      <c r="F34" s="111">
        <f>物量試算!G10</f>
        <v>30</v>
      </c>
      <c r="G34" s="111">
        <v>15</v>
      </c>
      <c r="H34" s="112">
        <f t="shared" si="0"/>
        <v>450</v>
      </c>
    </row>
    <row r="35" spans="3:8" x14ac:dyDescent="0.4">
      <c r="C35" s="187" t="s">
        <v>190</v>
      </c>
      <c r="D35" s="188"/>
      <c r="E35" s="111"/>
      <c r="F35" s="111">
        <f>物量試算!G11</f>
        <v>30</v>
      </c>
      <c r="G35" s="111">
        <v>15</v>
      </c>
      <c r="H35" s="112">
        <f t="shared" si="0"/>
        <v>450</v>
      </c>
    </row>
    <row r="36" spans="3:8" x14ac:dyDescent="0.4">
      <c r="C36" s="187" t="s">
        <v>252</v>
      </c>
      <c r="D36" s="111" t="s">
        <v>357</v>
      </c>
      <c r="E36" s="111"/>
      <c r="F36" s="111">
        <v>1</v>
      </c>
      <c r="G36" s="111">
        <v>40</v>
      </c>
      <c r="H36" s="112">
        <f t="shared" si="0"/>
        <v>40</v>
      </c>
    </row>
    <row r="37" spans="3:8" x14ac:dyDescent="0.4">
      <c r="C37" s="187"/>
      <c r="D37" s="111" t="s">
        <v>358</v>
      </c>
      <c r="E37" s="111"/>
      <c r="F37" s="111">
        <v>1</v>
      </c>
      <c r="G37" s="111">
        <v>20</v>
      </c>
      <c r="H37" s="112">
        <f t="shared" si="0"/>
        <v>20</v>
      </c>
    </row>
    <row r="38" spans="3:8" x14ac:dyDescent="0.4">
      <c r="C38" s="187"/>
      <c r="D38" s="111" t="s">
        <v>359</v>
      </c>
      <c r="E38" s="111"/>
      <c r="F38" s="111">
        <f>物量試算!G8</f>
        <v>20</v>
      </c>
      <c r="G38" s="111">
        <v>10</v>
      </c>
      <c r="H38" s="112">
        <f t="shared" si="0"/>
        <v>200</v>
      </c>
    </row>
    <row r="39" spans="3:8" x14ac:dyDescent="0.4">
      <c r="C39" s="198" t="s">
        <v>266</v>
      </c>
      <c r="D39" s="111" t="s">
        <v>360</v>
      </c>
      <c r="E39" s="111"/>
      <c r="F39" s="111">
        <v>1</v>
      </c>
      <c r="G39" s="111">
        <v>20</v>
      </c>
      <c r="H39" s="112">
        <f t="shared" si="0"/>
        <v>20</v>
      </c>
    </row>
    <row r="40" spans="3:8" x14ac:dyDescent="0.4">
      <c r="C40" s="187"/>
      <c r="D40" s="113" t="s">
        <v>361</v>
      </c>
      <c r="E40" s="111"/>
      <c r="F40" s="111">
        <v>1</v>
      </c>
      <c r="G40" s="111">
        <v>20</v>
      </c>
      <c r="H40" s="112">
        <f t="shared" si="0"/>
        <v>20</v>
      </c>
    </row>
    <row r="41" spans="3:8" x14ac:dyDescent="0.4">
      <c r="C41" s="187"/>
      <c r="D41" s="113" t="s">
        <v>362</v>
      </c>
      <c r="E41" s="111"/>
      <c r="F41" s="111">
        <f>物量試算!G9</f>
        <v>20</v>
      </c>
      <c r="G41" s="111">
        <v>5</v>
      </c>
      <c r="H41" s="112">
        <f t="shared" si="0"/>
        <v>100</v>
      </c>
    </row>
    <row r="42" spans="3:8" x14ac:dyDescent="0.4">
      <c r="C42" s="187" t="s">
        <v>342</v>
      </c>
      <c r="D42" s="188"/>
      <c r="E42" s="111"/>
      <c r="F42" s="111">
        <v>1</v>
      </c>
      <c r="G42" s="111">
        <v>20</v>
      </c>
      <c r="H42" s="112">
        <f t="shared" si="0"/>
        <v>20</v>
      </c>
    </row>
    <row r="43" spans="3:8" x14ac:dyDescent="0.4">
      <c r="C43" s="187" t="s">
        <v>343</v>
      </c>
      <c r="D43" s="188"/>
      <c r="E43" s="111"/>
      <c r="F43" s="111">
        <v>1</v>
      </c>
      <c r="G43" s="111">
        <v>20</v>
      </c>
      <c r="H43" s="112">
        <f t="shared" si="0"/>
        <v>20</v>
      </c>
    </row>
    <row r="44" spans="3:8" x14ac:dyDescent="0.4">
      <c r="C44" s="198" t="s">
        <v>242</v>
      </c>
      <c r="D44" s="111" t="s">
        <v>364</v>
      </c>
      <c r="E44" s="111"/>
      <c r="F44" s="111">
        <v>1</v>
      </c>
      <c r="G44" s="111">
        <v>40</v>
      </c>
      <c r="H44" s="112">
        <f t="shared" si="0"/>
        <v>40</v>
      </c>
    </row>
    <row r="45" spans="3:8" x14ac:dyDescent="0.4">
      <c r="C45" s="187"/>
      <c r="D45" s="111" t="s">
        <v>363</v>
      </c>
      <c r="E45" s="111"/>
      <c r="F45" s="111">
        <v>1</v>
      </c>
      <c r="G45" s="111">
        <v>60</v>
      </c>
      <c r="H45" s="112">
        <f t="shared" si="0"/>
        <v>60</v>
      </c>
    </row>
    <row r="46" spans="3:8" x14ac:dyDescent="0.4">
      <c r="C46" s="187"/>
      <c r="D46" s="111" t="s">
        <v>365</v>
      </c>
      <c r="E46" s="111"/>
      <c r="F46" s="111">
        <v>1</v>
      </c>
      <c r="G46" s="111">
        <v>60</v>
      </c>
      <c r="H46" s="112">
        <f t="shared" si="0"/>
        <v>60</v>
      </c>
    </row>
    <row r="47" spans="3:8" x14ac:dyDescent="0.4">
      <c r="C47" s="187" t="s">
        <v>366</v>
      </c>
      <c r="D47" s="188"/>
      <c r="E47" s="111"/>
      <c r="F47" s="111">
        <v>1</v>
      </c>
      <c r="G47" s="111">
        <v>60</v>
      </c>
      <c r="H47" s="112">
        <f t="shared" si="0"/>
        <v>60</v>
      </c>
    </row>
    <row r="48" spans="3:8" x14ac:dyDescent="0.4">
      <c r="C48" s="187" t="s">
        <v>367</v>
      </c>
      <c r="D48" s="188"/>
      <c r="E48" s="111"/>
      <c r="F48" s="111">
        <v>1</v>
      </c>
      <c r="G48" s="111">
        <v>40</v>
      </c>
      <c r="H48" s="112">
        <f t="shared" si="0"/>
        <v>40</v>
      </c>
    </row>
    <row r="49" spans="3:8" x14ac:dyDescent="0.4">
      <c r="C49" s="187" t="s">
        <v>368</v>
      </c>
      <c r="D49" s="188"/>
      <c r="E49" s="111"/>
      <c r="F49" s="111">
        <v>20</v>
      </c>
      <c r="G49" s="111">
        <v>3</v>
      </c>
      <c r="H49" s="112">
        <f t="shared" si="0"/>
        <v>60</v>
      </c>
    </row>
    <row r="50" spans="3:8" x14ac:dyDescent="0.4">
      <c r="C50" s="187" t="s">
        <v>369</v>
      </c>
      <c r="D50" s="188"/>
      <c r="E50" s="111"/>
      <c r="F50" s="111">
        <v>1</v>
      </c>
      <c r="G50" s="111">
        <v>20</v>
      </c>
      <c r="H50" s="112">
        <f t="shared" si="0"/>
        <v>20</v>
      </c>
    </row>
    <row r="51" spans="3:8" x14ac:dyDescent="0.4">
      <c r="C51" s="187" t="s">
        <v>370</v>
      </c>
      <c r="D51" s="188"/>
      <c r="E51" s="111"/>
      <c r="F51" s="111">
        <v>1</v>
      </c>
      <c r="G51" s="111">
        <v>20</v>
      </c>
      <c r="H51" s="112">
        <f t="shared" si="0"/>
        <v>20</v>
      </c>
    </row>
    <row r="52" spans="3:8" x14ac:dyDescent="0.4">
      <c r="C52" s="187" t="s">
        <v>371</v>
      </c>
      <c r="D52" s="188"/>
      <c r="E52" s="111"/>
      <c r="F52" s="111">
        <v>1</v>
      </c>
      <c r="G52" s="111">
        <v>40</v>
      </c>
      <c r="H52" s="112">
        <f t="shared" si="0"/>
        <v>40</v>
      </c>
    </row>
    <row r="53" spans="3:8" x14ac:dyDescent="0.4">
      <c r="C53" s="187" t="s">
        <v>372</v>
      </c>
      <c r="D53" s="188"/>
      <c r="E53" s="111"/>
      <c r="F53" s="111">
        <v>1</v>
      </c>
      <c r="G53" s="111">
        <v>20</v>
      </c>
      <c r="H53" s="112">
        <f t="shared" si="0"/>
        <v>20</v>
      </c>
    </row>
    <row r="54" spans="3:8" x14ac:dyDescent="0.4">
      <c r="C54" s="187" t="s">
        <v>373</v>
      </c>
      <c r="D54" s="188"/>
      <c r="E54" s="111"/>
      <c r="F54" s="111">
        <v>1</v>
      </c>
      <c r="G54" s="111">
        <v>60</v>
      </c>
      <c r="H54" s="112">
        <f t="shared" si="0"/>
        <v>60</v>
      </c>
    </row>
    <row r="55" spans="3:8" x14ac:dyDescent="0.4">
      <c r="C55" s="187" t="s">
        <v>393</v>
      </c>
      <c r="D55" s="188"/>
      <c r="E55" s="111"/>
      <c r="F55" s="111">
        <v>1</v>
      </c>
      <c r="G55" s="111">
        <v>120</v>
      </c>
      <c r="H55" s="112">
        <f t="shared" si="0"/>
        <v>120</v>
      </c>
    </row>
    <row r="56" spans="3:8" x14ac:dyDescent="0.4">
      <c r="C56" s="187" t="s">
        <v>380</v>
      </c>
      <c r="D56" s="111" t="s">
        <v>374</v>
      </c>
      <c r="E56" s="111"/>
      <c r="F56" s="111">
        <v>1</v>
      </c>
      <c r="G56" s="111">
        <v>5</v>
      </c>
      <c r="H56" s="112">
        <f t="shared" si="0"/>
        <v>5</v>
      </c>
    </row>
    <row r="57" spans="3:8" x14ac:dyDescent="0.4">
      <c r="C57" s="187"/>
      <c r="D57" s="111" t="s">
        <v>375</v>
      </c>
      <c r="E57" s="111"/>
      <c r="F57" s="111">
        <v>1</v>
      </c>
      <c r="G57" s="111">
        <v>5</v>
      </c>
      <c r="H57" s="112">
        <f t="shared" si="0"/>
        <v>5</v>
      </c>
    </row>
    <row r="58" spans="3:8" x14ac:dyDescent="0.4">
      <c r="C58" s="187"/>
      <c r="D58" s="111" t="s">
        <v>376</v>
      </c>
      <c r="E58" s="111"/>
      <c r="F58" s="111">
        <v>1</v>
      </c>
      <c r="G58" s="111">
        <v>40</v>
      </c>
      <c r="H58" s="112">
        <f t="shared" si="0"/>
        <v>40</v>
      </c>
    </row>
    <row r="59" spans="3:8" x14ac:dyDescent="0.4">
      <c r="C59" s="187"/>
      <c r="D59" s="111" t="s">
        <v>377</v>
      </c>
      <c r="E59" s="111"/>
      <c r="F59" s="111">
        <v>1</v>
      </c>
      <c r="G59" s="111">
        <v>30</v>
      </c>
      <c r="H59" s="112">
        <f t="shared" si="0"/>
        <v>30</v>
      </c>
    </row>
    <row r="60" spans="3:8" x14ac:dyDescent="0.4">
      <c r="C60" s="187"/>
      <c r="D60" s="111" t="s">
        <v>378</v>
      </c>
      <c r="E60" s="111"/>
      <c r="F60" s="111">
        <f>UI工数試算表!F22</f>
        <v>10</v>
      </c>
      <c r="G60" s="111">
        <v>5</v>
      </c>
      <c r="H60" s="112">
        <f t="shared" si="0"/>
        <v>50</v>
      </c>
    </row>
    <row r="61" spans="3:8" x14ac:dyDescent="0.4">
      <c r="C61" s="187" t="s">
        <v>381</v>
      </c>
      <c r="D61" s="188"/>
      <c r="E61" s="111"/>
      <c r="F61" s="111">
        <v>1</v>
      </c>
      <c r="G61" s="111">
        <v>30</v>
      </c>
      <c r="H61" s="112">
        <f t="shared" si="0"/>
        <v>30</v>
      </c>
    </row>
    <row r="62" spans="3:8" x14ac:dyDescent="0.4">
      <c r="C62" s="187" t="s">
        <v>382</v>
      </c>
      <c r="D62" s="188"/>
      <c r="E62" s="111"/>
      <c r="F62" s="111">
        <v>1</v>
      </c>
      <c r="G62" s="111">
        <v>40</v>
      </c>
      <c r="H62" s="112">
        <f t="shared" si="0"/>
        <v>40</v>
      </c>
    </row>
    <row r="63" spans="3:8" x14ac:dyDescent="0.4">
      <c r="C63" s="187" t="s">
        <v>383</v>
      </c>
      <c r="D63" s="188"/>
      <c r="E63" s="111"/>
      <c r="F63" s="111">
        <v>1</v>
      </c>
      <c r="G63" s="111">
        <v>30</v>
      </c>
      <c r="H63" s="112">
        <f t="shared" si="0"/>
        <v>30</v>
      </c>
    </row>
    <row r="64" spans="3:8" x14ac:dyDescent="0.4">
      <c r="C64" s="187" t="s">
        <v>384</v>
      </c>
      <c r="D64" s="188"/>
      <c r="E64" s="111"/>
      <c r="F64" s="111">
        <v>1</v>
      </c>
      <c r="G64" s="111">
        <v>60</v>
      </c>
      <c r="H64" s="112">
        <f t="shared" si="0"/>
        <v>60</v>
      </c>
    </row>
    <row r="65" spans="3:8" x14ac:dyDescent="0.4">
      <c r="C65" s="187" t="s">
        <v>385</v>
      </c>
      <c r="D65" s="188"/>
      <c r="E65" s="111"/>
      <c r="F65" s="111">
        <v>1</v>
      </c>
      <c r="G65" s="111">
        <v>30</v>
      </c>
      <c r="H65" s="112">
        <f t="shared" si="0"/>
        <v>30</v>
      </c>
    </row>
    <row r="66" spans="3:8" x14ac:dyDescent="0.4">
      <c r="C66" s="187" t="s">
        <v>386</v>
      </c>
      <c r="D66" s="188"/>
      <c r="E66" s="111"/>
      <c r="F66" s="111">
        <v>1</v>
      </c>
      <c r="G66" s="111">
        <v>30</v>
      </c>
      <c r="H66" s="112">
        <f t="shared" si="0"/>
        <v>30</v>
      </c>
    </row>
    <row r="67" spans="3:8" x14ac:dyDescent="0.4">
      <c r="C67" s="187" t="s">
        <v>387</v>
      </c>
      <c r="D67" s="188"/>
      <c r="E67" s="111"/>
      <c r="F67" s="111">
        <v>1</v>
      </c>
      <c r="G67" s="111">
        <v>40</v>
      </c>
      <c r="H67" s="112">
        <f t="shared" si="0"/>
        <v>40</v>
      </c>
    </row>
    <row r="68" spans="3:8" x14ac:dyDescent="0.4">
      <c r="C68" s="187" t="s">
        <v>388</v>
      </c>
      <c r="D68" s="188"/>
      <c r="E68" s="111"/>
      <c r="F68" s="111">
        <f>UI工数試算表!F30</f>
        <v>20</v>
      </c>
      <c r="G68" s="111">
        <v>2</v>
      </c>
      <c r="H68" s="112">
        <f t="shared" si="0"/>
        <v>40</v>
      </c>
    </row>
    <row r="69" spans="3:8" x14ac:dyDescent="0.4">
      <c r="C69" s="187" t="s">
        <v>389</v>
      </c>
      <c r="D69" s="188"/>
      <c r="E69" s="111"/>
      <c r="F69" s="111">
        <f>物量試算!G14</f>
        <v>100</v>
      </c>
      <c r="G69" s="111">
        <v>0.25</v>
      </c>
      <c r="H69" s="112">
        <f t="shared" si="0"/>
        <v>25</v>
      </c>
    </row>
    <row r="70" spans="3:8" x14ac:dyDescent="0.4">
      <c r="C70" s="187" t="s">
        <v>390</v>
      </c>
      <c r="D70" s="188"/>
      <c r="E70" s="111"/>
      <c r="F70" s="111">
        <f>物量試算!G15</f>
        <v>10</v>
      </c>
      <c r="G70" s="111">
        <v>2</v>
      </c>
      <c r="H70" s="112">
        <f t="shared" si="0"/>
        <v>20</v>
      </c>
    </row>
    <row r="71" spans="3:8" x14ac:dyDescent="0.4">
      <c r="C71" s="187" t="s">
        <v>379</v>
      </c>
      <c r="D71" s="188"/>
      <c r="E71" s="111"/>
      <c r="F71" s="111">
        <v>1</v>
      </c>
      <c r="G71" s="111">
        <v>60</v>
      </c>
      <c r="H71" s="112">
        <f t="shared" si="0"/>
        <v>60</v>
      </c>
    </row>
    <row r="72" spans="3:8" x14ac:dyDescent="0.4">
      <c r="C72" s="187" t="s">
        <v>392</v>
      </c>
      <c r="D72" s="188"/>
      <c r="E72" s="111" t="s">
        <v>400</v>
      </c>
      <c r="F72" s="111">
        <v>1</v>
      </c>
      <c r="G72" s="111">
        <v>120</v>
      </c>
      <c r="H72" s="112">
        <f t="shared" si="0"/>
        <v>120</v>
      </c>
    </row>
    <row r="73" spans="3:8" x14ac:dyDescent="0.4">
      <c r="C73" s="187" t="s">
        <v>398</v>
      </c>
      <c r="D73" s="188"/>
      <c r="E73" s="111" t="s">
        <v>399</v>
      </c>
      <c r="F73" s="111">
        <v>1</v>
      </c>
      <c r="G73" s="111">
        <v>80</v>
      </c>
      <c r="H73" s="112">
        <f t="shared" si="0"/>
        <v>80</v>
      </c>
    </row>
    <row r="74" spans="3:8" x14ac:dyDescent="0.4">
      <c r="C74" s="187" t="s">
        <v>401</v>
      </c>
      <c r="D74" s="188"/>
      <c r="E74" s="111"/>
      <c r="F74" s="111">
        <v>1</v>
      </c>
      <c r="G74" s="111">
        <v>360</v>
      </c>
      <c r="H74" s="112">
        <f t="shared" si="0"/>
        <v>360</v>
      </c>
    </row>
    <row r="75" spans="3:8" x14ac:dyDescent="0.4">
      <c r="C75" s="187" t="s">
        <v>402</v>
      </c>
      <c r="D75" s="188"/>
      <c r="E75" s="111" t="s">
        <v>403</v>
      </c>
      <c r="F75" s="111">
        <v>1</v>
      </c>
      <c r="G75" s="111">
        <v>180</v>
      </c>
      <c r="H75" s="112">
        <f t="shared" si="0"/>
        <v>180</v>
      </c>
    </row>
    <row r="76" spans="3:8" ht="19.5" thickBot="1" x14ac:dyDescent="0.45">
      <c r="C76" s="189" t="s">
        <v>404</v>
      </c>
      <c r="D76" s="190"/>
      <c r="E76" s="115"/>
      <c r="F76" s="115">
        <v>1</v>
      </c>
      <c r="G76" s="115">
        <v>120</v>
      </c>
      <c r="H76" s="127">
        <f t="shared" si="0"/>
        <v>120</v>
      </c>
    </row>
  </sheetData>
  <mergeCells count="48">
    <mergeCell ref="C74:D74"/>
    <mergeCell ref="C75:D75"/>
    <mergeCell ref="C76:D76"/>
    <mergeCell ref="C14:D14"/>
    <mergeCell ref="C12:D12"/>
    <mergeCell ref="C72:D72"/>
    <mergeCell ref="C73:D73"/>
    <mergeCell ref="C31:D31"/>
    <mergeCell ref="C67:D67"/>
    <mergeCell ref="C68:D68"/>
    <mergeCell ref="C69:D69"/>
    <mergeCell ref="C70:D70"/>
    <mergeCell ref="C71:D71"/>
    <mergeCell ref="C54:D54"/>
    <mergeCell ref="C39:C41"/>
    <mergeCell ref="C42:D42"/>
    <mergeCell ref="C55:D55"/>
    <mergeCell ref="C13:D13"/>
    <mergeCell ref="C15:D15"/>
    <mergeCell ref="C66:D66"/>
    <mergeCell ref="C56:C60"/>
    <mergeCell ref="C61:D61"/>
    <mergeCell ref="C62:D62"/>
    <mergeCell ref="C63:D63"/>
    <mergeCell ref="C64:D64"/>
    <mergeCell ref="C65:D65"/>
    <mergeCell ref="C49:D49"/>
    <mergeCell ref="C50:D50"/>
    <mergeCell ref="C51:D51"/>
    <mergeCell ref="C52:D52"/>
    <mergeCell ref="C53:D53"/>
    <mergeCell ref="C43:D43"/>
    <mergeCell ref="C44:C46"/>
    <mergeCell ref="C47:D47"/>
    <mergeCell ref="C48:D48"/>
    <mergeCell ref="C32:D32"/>
    <mergeCell ref="C33:D33"/>
    <mergeCell ref="C34:D34"/>
    <mergeCell ref="C35:D35"/>
    <mergeCell ref="C36:C38"/>
    <mergeCell ref="C17:D17"/>
    <mergeCell ref="C19:C23"/>
    <mergeCell ref="C24:C26"/>
    <mergeCell ref="C27:C30"/>
    <mergeCell ref="C9:D9"/>
    <mergeCell ref="C10:D10"/>
    <mergeCell ref="C16:D16"/>
    <mergeCell ref="C11:D11"/>
  </mergeCells>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予算</vt:lpstr>
      <vt:lpstr>組織図</vt:lpstr>
      <vt:lpstr>人月表</vt:lpstr>
      <vt:lpstr>物量試算</vt:lpstr>
      <vt:lpstr>予算概算</vt:lpstr>
      <vt:lpstr>Model工数試算表</vt:lpstr>
      <vt:lpstr>Environmentl工数試算表</vt:lpstr>
      <vt:lpstr>Motion工数試算表</vt:lpstr>
      <vt:lpstr>Program工数試算表</vt:lpstr>
      <vt:lpstr>Effect工数試算表</vt:lpstr>
      <vt:lpstr>Sound工数試算表</vt:lpstr>
      <vt:lpstr>UI工数試算表</vt:lpstr>
      <vt:lpstr>その他工数試算表</vt:lpstr>
      <vt:lpstr>Plan工数試算表</vt:lpstr>
      <vt:lpstr>Art工数試算表</vt:lpstr>
      <vt:lpstr>スケジュール</vt:lpstr>
      <vt:lpstr>マイルストーン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西村仁</cp:lastModifiedBy>
  <dcterms:created xsi:type="dcterms:W3CDTF">2020-03-24T05:55:14Z</dcterms:created>
  <dcterms:modified xsi:type="dcterms:W3CDTF">2020-04-22T09:54:54Z</dcterms:modified>
</cp:coreProperties>
</file>